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ema.A\Desktop\VERSION39\"/>
    </mc:Choice>
  </mc:AlternateContent>
  <xr:revisionPtr revIDLastSave="0" documentId="13_ncr:1_{5C448506-0D5C-4196-94D5-51F10841FA87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القسم السادس الواردات(ج 195-37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87" i="1" l="1"/>
  <c r="G3894" i="1"/>
  <c r="F4951" i="1"/>
  <c r="G1684" i="1"/>
  <c r="F1684" i="1"/>
  <c r="G1019" i="1"/>
  <c r="G546" i="1"/>
  <c r="G547" i="1"/>
  <c r="G108" i="1"/>
  <c r="G77" i="1"/>
  <c r="F3544" i="1"/>
  <c r="F3881" i="1" s="1"/>
  <c r="F4575" i="1" l="1"/>
  <c r="F290" i="1"/>
  <c r="G4253" i="1"/>
  <c r="F4137" i="1"/>
  <c r="F4270" i="1"/>
  <c r="F4274" i="1" s="1"/>
  <c r="F4273" i="1"/>
  <c r="G4273" i="1"/>
  <c r="F4272" i="1"/>
  <c r="F2395" i="1"/>
  <c r="F1766" i="1"/>
  <c r="F1761" i="1"/>
  <c r="F3557" i="1"/>
  <c r="F3894" i="1" s="1"/>
  <c r="F4256" i="1"/>
  <c r="F1005" i="1"/>
  <c r="F4126" i="1"/>
  <c r="F4252" i="1"/>
  <c r="F5532" i="1" l="1"/>
  <c r="F5347" i="1"/>
  <c r="F5337" i="1"/>
  <c r="F4180" i="1"/>
  <c r="G4175" i="1"/>
  <c r="F4175" i="1"/>
  <c r="G4173" i="1"/>
  <c r="F4173" i="1"/>
  <c r="F4170" i="1"/>
  <c r="F3694" i="1"/>
  <c r="G3694" i="1"/>
  <c r="F2131" i="1"/>
  <c r="G2131" i="1"/>
  <c r="G1685" i="1"/>
  <c r="F1685" i="1"/>
  <c r="G1022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58" i="1"/>
  <c r="F855" i="1"/>
  <c r="G548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8" i="1"/>
  <c r="F525" i="1"/>
  <c r="D526" i="1"/>
  <c r="F3741" i="1"/>
  <c r="F3742" i="1"/>
  <c r="F3743" i="1"/>
  <c r="F3744" i="1"/>
  <c r="F3745" i="1"/>
  <c r="F3746" i="1"/>
  <c r="F3747" i="1"/>
  <c r="F3748" i="1"/>
  <c r="F3750" i="1"/>
  <c r="F3751" i="1"/>
  <c r="F3752" i="1"/>
  <c r="F3753" i="1"/>
  <c r="F3754" i="1"/>
  <c r="F3755" i="1"/>
  <c r="F3756" i="1"/>
  <c r="F3757" i="1"/>
  <c r="F3758" i="1"/>
  <c r="F3759" i="1"/>
  <c r="F3761" i="1"/>
  <c r="F3762" i="1"/>
  <c r="F3763" i="1"/>
  <c r="F3740" i="1"/>
  <c r="F3709" i="1"/>
  <c r="F3710" i="1"/>
  <c r="F3711" i="1"/>
  <c r="F3712" i="1"/>
  <c r="F3715" i="1"/>
  <c r="F3716" i="1"/>
  <c r="F3718" i="1"/>
  <c r="F3719" i="1"/>
  <c r="F3720" i="1"/>
  <c r="F3722" i="1"/>
  <c r="F3723" i="1"/>
  <c r="F3724" i="1"/>
  <c r="F3725" i="1"/>
  <c r="F3726" i="1"/>
  <c r="F3727" i="1"/>
  <c r="F3729" i="1"/>
  <c r="F3730" i="1"/>
  <c r="F3731" i="1"/>
  <c r="F3708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7" i="1"/>
  <c r="G3314" i="1"/>
  <c r="F3314" i="1"/>
  <c r="F3435" i="1"/>
  <c r="F3434" i="1"/>
  <c r="G3434" i="1"/>
  <c r="F3465" i="1"/>
  <c r="G3465" i="1"/>
  <c r="F3450" i="1"/>
  <c r="F3444" i="1"/>
  <c r="F3445" i="1"/>
  <c r="F3446" i="1"/>
  <c r="F3447" i="1"/>
  <c r="F3451" i="1"/>
  <c r="F3452" i="1"/>
  <c r="F3454" i="1"/>
  <c r="F3458" i="1"/>
  <c r="F3459" i="1"/>
  <c r="F3460" i="1"/>
  <c r="F3462" i="1"/>
  <c r="F3463" i="1"/>
  <c r="F3464" i="1"/>
  <c r="F3466" i="1"/>
  <c r="F3443" i="1"/>
  <c r="F3381" i="1"/>
  <c r="F3382" i="1"/>
  <c r="F3385" i="1"/>
  <c r="F3386" i="1"/>
  <c r="F3387" i="1"/>
  <c r="F3388" i="1"/>
  <c r="F3389" i="1"/>
  <c r="F3391" i="1"/>
  <c r="F3392" i="1"/>
  <c r="F3395" i="1"/>
  <c r="F3396" i="1"/>
  <c r="F3397" i="1"/>
  <c r="F3399" i="1"/>
  <c r="F3401" i="1"/>
  <c r="F3402" i="1"/>
  <c r="F3403" i="1"/>
  <c r="F3370" i="1" l="1"/>
  <c r="F3336" i="1" s="1"/>
  <c r="G3370" i="1"/>
  <c r="F3349" i="1"/>
  <c r="F3350" i="1"/>
  <c r="F3354" i="1"/>
  <c r="F3355" i="1"/>
  <c r="F3357" i="1"/>
  <c r="F3358" i="1"/>
  <c r="F3359" i="1"/>
  <c r="F3360" i="1"/>
  <c r="F3361" i="1"/>
  <c r="F3362" i="1"/>
  <c r="F3363" i="1"/>
  <c r="F3364" i="1"/>
  <c r="F3365" i="1"/>
  <c r="F3368" i="1"/>
  <c r="F3369" i="1"/>
  <c r="F3886" i="1"/>
  <c r="F63" i="1"/>
  <c r="F62" i="1"/>
  <c r="G62" i="1"/>
  <c r="F60" i="1"/>
  <c r="G60" i="1"/>
  <c r="G57" i="1"/>
  <c r="F55" i="1"/>
  <c r="G55" i="1"/>
  <c r="F52" i="1"/>
  <c r="G52" i="1"/>
  <c r="F51" i="1"/>
  <c r="G51" i="1"/>
  <c r="F50" i="1"/>
  <c r="G50" i="1"/>
  <c r="F49" i="1"/>
  <c r="G49" i="1"/>
  <c r="G48" i="1"/>
  <c r="F46" i="1"/>
  <c r="G46" i="1"/>
  <c r="F44" i="1"/>
  <c r="F43" i="1"/>
  <c r="G43" i="1"/>
  <c r="G78" i="1"/>
  <c r="G79" i="1"/>
  <c r="G80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6" i="1"/>
  <c r="G97" i="1"/>
  <c r="G98" i="1"/>
  <c r="G100" i="1"/>
  <c r="F78" i="1"/>
  <c r="F79" i="1"/>
  <c r="F80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6" i="1"/>
  <c r="F97" i="1"/>
  <c r="F98" i="1"/>
  <c r="F100" i="1"/>
  <c r="G109" i="1"/>
  <c r="G110" i="1"/>
  <c r="G111" i="1"/>
  <c r="G112" i="1"/>
  <c r="G81" i="1" s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95" i="1" s="1"/>
  <c r="G127" i="1"/>
  <c r="G128" i="1"/>
  <c r="G129" i="1"/>
  <c r="G131" i="1"/>
  <c r="F109" i="1"/>
  <c r="F110" i="1"/>
  <c r="F111" i="1"/>
  <c r="F112" i="1"/>
  <c r="F81" i="1" s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95" i="1" s="1"/>
  <c r="F127" i="1"/>
  <c r="F128" i="1"/>
  <c r="F129" i="1"/>
  <c r="F131" i="1"/>
  <c r="F108" i="1"/>
  <c r="F77" i="1"/>
  <c r="F5254" i="1"/>
  <c r="F5253" i="1"/>
  <c r="G5253" i="1"/>
  <c r="F5252" i="1"/>
  <c r="F5244" i="1"/>
  <c r="F5239" i="1"/>
  <c r="F3834" i="1"/>
  <c r="F3833" i="1"/>
  <c r="G3833" i="1"/>
  <c r="F3371" i="1"/>
  <c r="F2410" i="1"/>
  <c r="F2409" i="1"/>
  <c r="G2453" i="1"/>
  <c r="G2454" i="1"/>
  <c r="G2392" i="1" s="1"/>
  <c r="G2455" i="1"/>
  <c r="G2393" i="1" s="1"/>
  <c r="G2456" i="1"/>
  <c r="G2457" i="1"/>
  <c r="G2458" i="1"/>
  <c r="G2396" i="1" s="1"/>
  <c r="G2459" i="1"/>
  <c r="G2460" i="1"/>
  <c r="G2398" i="1" s="1"/>
  <c r="G2461" i="1"/>
  <c r="G2399" i="1" s="1"/>
  <c r="G2462" i="1"/>
  <c r="G2463" i="1"/>
  <c r="G2464" i="1"/>
  <c r="G2402" i="1" s="1"/>
  <c r="G2465" i="1"/>
  <c r="G2466" i="1"/>
  <c r="G2404" i="1" s="1"/>
  <c r="G2467" i="1"/>
  <c r="G2405" i="1" s="1"/>
  <c r="G2468" i="1"/>
  <c r="G2469" i="1"/>
  <c r="G2470" i="1"/>
  <c r="G2408" i="1" s="1"/>
  <c r="G2471" i="1"/>
  <c r="G2472" i="1"/>
  <c r="G2410" i="1" s="1"/>
  <c r="G2473" i="1"/>
  <c r="G2411" i="1" s="1"/>
  <c r="G2474" i="1"/>
  <c r="G2475" i="1"/>
  <c r="F2453" i="1"/>
  <c r="F2454" i="1"/>
  <c r="F2392" i="1" s="1"/>
  <c r="F2455" i="1"/>
  <c r="F2393" i="1" s="1"/>
  <c r="F2456" i="1"/>
  <c r="F2457" i="1"/>
  <c r="F2458" i="1"/>
  <c r="F2396" i="1" s="1"/>
  <c r="F2459" i="1"/>
  <c r="F2460" i="1"/>
  <c r="F2398" i="1" s="1"/>
  <c r="F2461" i="1"/>
  <c r="F2399" i="1" s="1"/>
  <c r="F2462" i="1"/>
  <c r="F2463" i="1"/>
  <c r="F2464" i="1"/>
  <c r="F2402" i="1" s="1"/>
  <c r="F2465" i="1"/>
  <c r="F2466" i="1"/>
  <c r="F2404" i="1" s="1"/>
  <c r="F2467" i="1"/>
  <c r="F2405" i="1" s="1"/>
  <c r="F2468" i="1"/>
  <c r="F2469" i="1"/>
  <c r="F2470" i="1"/>
  <c r="F2408" i="1" s="1"/>
  <c r="F2471" i="1"/>
  <c r="F2472" i="1"/>
  <c r="F2473" i="1"/>
  <c r="F2474" i="1"/>
  <c r="F2475" i="1"/>
  <c r="G2452" i="1"/>
  <c r="F2452" i="1"/>
  <c r="F2411" i="1"/>
  <c r="G2391" i="1"/>
  <c r="G2394" i="1"/>
  <c r="G2395" i="1"/>
  <c r="G2397" i="1"/>
  <c r="G2400" i="1"/>
  <c r="G2401" i="1"/>
  <c r="G2403" i="1"/>
  <c r="G2406" i="1"/>
  <c r="G2407" i="1"/>
  <c r="G2409" i="1"/>
  <c r="G2412" i="1"/>
  <c r="G2413" i="1"/>
  <c r="F2391" i="1"/>
  <c r="F2394" i="1"/>
  <c r="F2397" i="1"/>
  <c r="F2400" i="1"/>
  <c r="F2401" i="1"/>
  <c r="F2403" i="1"/>
  <c r="F2406" i="1"/>
  <c r="F2407" i="1"/>
  <c r="F2413" i="1"/>
  <c r="G2390" i="1"/>
  <c r="F2390" i="1"/>
  <c r="F1763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47" i="1" s="1"/>
  <c r="G1784" i="1"/>
  <c r="F1762" i="1"/>
  <c r="F1764" i="1"/>
  <c r="F1765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4" i="1"/>
  <c r="G1761" i="1"/>
  <c r="F1007" i="1"/>
  <c r="F1011" i="1"/>
  <c r="F1013" i="1"/>
  <c r="F1017" i="1"/>
  <c r="F1022" i="1"/>
  <c r="F1001" i="1"/>
  <c r="G1003" i="1"/>
  <c r="G1004" i="1"/>
  <c r="G1009" i="1"/>
  <c r="G1010" i="1"/>
  <c r="G1011" i="1"/>
  <c r="G1013" i="1"/>
  <c r="G1014" i="1"/>
  <c r="G1015" i="1"/>
  <c r="G1017" i="1"/>
  <c r="G1021" i="1"/>
  <c r="G1001" i="1"/>
  <c r="G1002" i="1"/>
  <c r="G1005" i="1"/>
  <c r="G1008" i="1"/>
  <c r="G1016" i="1"/>
  <c r="G1018" i="1"/>
  <c r="F1002" i="1"/>
  <c r="G1006" i="1"/>
  <c r="G1007" i="1"/>
  <c r="G1012" i="1"/>
  <c r="G1020" i="1"/>
  <c r="G1024" i="1"/>
  <c r="F1003" i="1"/>
  <c r="F1004" i="1"/>
  <c r="F1006" i="1"/>
  <c r="F1008" i="1"/>
  <c r="F1009" i="1"/>
  <c r="F1010" i="1"/>
  <c r="F1012" i="1"/>
  <c r="F1014" i="1"/>
  <c r="F1015" i="1"/>
  <c r="F1016" i="1"/>
  <c r="F1018" i="1"/>
  <c r="F1020" i="1"/>
  <c r="F1021" i="1"/>
  <c r="F225" i="1"/>
  <c r="G225" i="1"/>
  <c r="F221" i="1"/>
  <c r="F216" i="1"/>
  <c r="F3498" i="1"/>
  <c r="F3497" i="1"/>
  <c r="G3497" i="1"/>
  <c r="F3540" i="1"/>
  <c r="F3877" i="1" s="1"/>
  <c r="F3541" i="1"/>
  <c r="F3878" i="1" s="1"/>
  <c r="F3542" i="1"/>
  <c r="F3879" i="1" s="1"/>
  <c r="F3543" i="1"/>
  <c r="F3880" i="1" s="1"/>
  <c r="F3545" i="1"/>
  <c r="F3882" i="1" s="1"/>
  <c r="F3546" i="1"/>
  <c r="F3883" i="1" s="1"/>
  <c r="F3547" i="1"/>
  <c r="F3884" i="1" s="1"/>
  <c r="F3548" i="1"/>
  <c r="F3885" i="1" s="1"/>
  <c r="F3549" i="1"/>
  <c r="F3550" i="1"/>
  <c r="F3887" i="1" s="1"/>
  <c r="F3551" i="1"/>
  <c r="F3888" i="1" s="1"/>
  <c r="F3552" i="1"/>
  <c r="F3889" i="1" s="1"/>
  <c r="F3553" i="1"/>
  <c r="F3890" i="1" s="1"/>
  <c r="F3554" i="1"/>
  <c r="F3891" i="1" s="1"/>
  <c r="F3555" i="1"/>
  <c r="F3892" i="1" s="1"/>
  <c r="F3556" i="1"/>
  <c r="F3893" i="1" s="1"/>
  <c r="F3558" i="1"/>
  <c r="F3895" i="1" s="1"/>
  <c r="F3559" i="1"/>
  <c r="F3896" i="1" s="1"/>
  <c r="F3560" i="1"/>
  <c r="F3897" i="1" s="1"/>
  <c r="F3562" i="1"/>
  <c r="F3899" i="1" s="1"/>
  <c r="G3540" i="1"/>
  <c r="G3877" i="1" s="1"/>
  <c r="G3541" i="1"/>
  <c r="G3878" i="1" s="1"/>
  <c r="G3542" i="1"/>
  <c r="G3879" i="1" s="1"/>
  <c r="G3543" i="1"/>
  <c r="G3880" i="1" s="1"/>
  <c r="G3544" i="1"/>
  <c r="G3881" i="1" s="1"/>
  <c r="G3545" i="1"/>
  <c r="G3882" i="1" s="1"/>
  <c r="G3546" i="1"/>
  <c r="G3883" i="1" s="1"/>
  <c r="G3547" i="1"/>
  <c r="G3884" i="1" s="1"/>
  <c r="G3548" i="1"/>
  <c r="G3885" i="1" s="1"/>
  <c r="G3549" i="1"/>
  <c r="G3886" i="1" s="1"/>
  <c r="G3550" i="1"/>
  <c r="G3551" i="1"/>
  <c r="G3888" i="1" s="1"/>
  <c r="G3552" i="1"/>
  <c r="G3889" i="1" s="1"/>
  <c r="G3553" i="1"/>
  <c r="G3890" i="1" s="1"/>
  <c r="G3554" i="1"/>
  <c r="G3891" i="1" s="1"/>
  <c r="G3555" i="1"/>
  <c r="G3892" i="1" s="1"/>
  <c r="G3556" i="1"/>
  <c r="G3893" i="1" s="1"/>
  <c r="G3557" i="1"/>
  <c r="G3558" i="1"/>
  <c r="G3895" i="1" s="1"/>
  <c r="G3559" i="1"/>
  <c r="G3896" i="1" s="1"/>
  <c r="G3560" i="1"/>
  <c r="G3897" i="1" s="1"/>
  <c r="G3561" i="1"/>
  <c r="G53" i="1" s="1"/>
  <c r="G3562" i="1"/>
  <c r="G3899" i="1" s="1"/>
  <c r="F3539" i="1"/>
  <c r="F3876" i="1" s="1"/>
  <c r="E3539" i="1"/>
  <c r="E3876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09" i="1"/>
  <c r="D3909" i="1"/>
  <c r="E3909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56" i="1" s="1"/>
  <c r="G4149" i="1"/>
  <c r="F4127" i="1"/>
  <c r="F4128" i="1"/>
  <c r="F4129" i="1"/>
  <c r="F4130" i="1"/>
  <c r="F4131" i="1"/>
  <c r="F4132" i="1"/>
  <c r="F4133" i="1"/>
  <c r="F4134" i="1"/>
  <c r="F4135" i="1"/>
  <c r="F4136" i="1"/>
  <c r="F4138" i="1"/>
  <c r="F4139" i="1"/>
  <c r="F4140" i="1"/>
  <c r="F4141" i="1"/>
  <c r="F4142" i="1"/>
  <c r="F4143" i="1"/>
  <c r="F4144" i="1"/>
  <c r="F4145" i="1"/>
  <c r="F4146" i="1"/>
  <c r="F4147" i="1"/>
  <c r="F4148" i="1"/>
  <c r="F56" i="1" s="1"/>
  <c r="F4149" i="1"/>
  <c r="G4126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4" i="1" s="1"/>
  <c r="G4271" i="1"/>
  <c r="G4272" i="1"/>
  <c r="G4275" i="1"/>
  <c r="F4253" i="1"/>
  <c r="F4254" i="1"/>
  <c r="F4255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1" i="1"/>
  <c r="F4275" i="1"/>
  <c r="G4252" i="1"/>
  <c r="G4571" i="1"/>
  <c r="G4572" i="1"/>
  <c r="G4573" i="1"/>
  <c r="G4574" i="1"/>
  <c r="G4575" i="1"/>
  <c r="G4576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3" i="1"/>
  <c r="F4571" i="1"/>
  <c r="F4572" i="1"/>
  <c r="F4573" i="1"/>
  <c r="F4574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3" i="1"/>
  <c r="G4570" i="1"/>
  <c r="F4570" i="1"/>
  <c r="G4701" i="1"/>
  <c r="G4702" i="1"/>
  <c r="G4703" i="1"/>
  <c r="G4704" i="1"/>
  <c r="G4705" i="1"/>
  <c r="G4706" i="1"/>
  <c r="G4707" i="1"/>
  <c r="G4708" i="1"/>
  <c r="G4709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G4700" i="1"/>
  <c r="F4700" i="1"/>
  <c r="G4950" i="1"/>
  <c r="G4951" i="1"/>
  <c r="G4952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4965" i="1"/>
  <c r="G4966" i="1"/>
  <c r="G4967" i="1"/>
  <c r="G4968" i="1"/>
  <c r="G4969" i="1"/>
  <c r="G4970" i="1"/>
  <c r="G4971" i="1"/>
  <c r="G61" i="1" s="1"/>
  <c r="G4972" i="1"/>
  <c r="F4950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2" i="1"/>
  <c r="G4949" i="1"/>
  <c r="F4949" i="1"/>
  <c r="C5253" i="1"/>
  <c r="D5253" i="1"/>
  <c r="E5253" i="1"/>
  <c r="B5253" i="1"/>
  <c r="F5663" i="1"/>
  <c r="G5663" i="1"/>
  <c r="F5597" i="1"/>
  <c r="G5597" i="1"/>
  <c r="F5598" i="1"/>
  <c r="F5593" i="1"/>
  <c r="F5564" i="1"/>
  <c r="G5564" i="1"/>
  <c r="G63" i="1" s="1"/>
  <c r="F5565" i="1"/>
  <c r="F4212" i="1"/>
  <c r="F4202" i="1"/>
  <c r="F2381" i="1"/>
  <c r="G2381" i="1"/>
  <c r="F2382" i="1"/>
  <c r="F2372" i="1"/>
  <c r="F2367" i="1"/>
  <c r="F2351" i="1"/>
  <c r="F2341" i="1"/>
  <c r="F1711" i="1" l="1"/>
  <c r="F1702" i="1"/>
  <c r="F1720" i="1" s="1"/>
  <c r="F1690" i="1"/>
  <c r="F1689" i="1"/>
  <c r="G1689" i="1"/>
  <c r="F1680" i="1"/>
  <c r="F1677" i="1"/>
  <c r="F610" i="1"/>
  <c r="F609" i="1"/>
  <c r="F547" i="1" s="1"/>
  <c r="G609" i="1"/>
  <c r="F600" i="1"/>
  <c r="F595" i="1"/>
  <c r="G451" i="1"/>
  <c r="G42" i="1" s="1"/>
  <c r="B112" i="1"/>
  <c r="G5632" i="1"/>
  <c r="G64" i="1" s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9" i="1"/>
  <c r="F5630" i="1"/>
  <c r="F5631" i="1"/>
  <c r="F5633" i="1"/>
  <c r="F5610" i="1"/>
  <c r="G5532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3" i="1"/>
  <c r="F5510" i="1"/>
  <c r="F5502" i="1"/>
  <c r="G5501" i="1"/>
  <c r="F5500" i="1"/>
  <c r="F5492" i="1"/>
  <c r="F5497" i="1"/>
  <c r="F5490" i="1"/>
  <c r="F5489" i="1"/>
  <c r="F5501" i="1" s="1"/>
  <c r="F5487" i="1"/>
  <c r="F5483" i="1"/>
  <c r="G5470" i="1"/>
  <c r="F5471" i="1"/>
  <c r="F5469" i="1"/>
  <c r="F5461" i="1"/>
  <c r="F5456" i="1"/>
  <c r="F5470" i="1" s="1"/>
  <c r="G5439" i="1"/>
  <c r="F5440" i="1"/>
  <c r="F5430" i="1"/>
  <c r="F5425" i="1"/>
  <c r="F5439" i="1" s="1"/>
  <c r="G5408" i="1"/>
  <c r="F5409" i="1"/>
  <c r="F5399" i="1"/>
  <c r="F5408" i="1" s="1"/>
  <c r="F5377" i="1"/>
  <c r="G5377" i="1"/>
  <c r="F5378" i="1"/>
  <c r="F5368" i="1"/>
  <c r="F5316" i="1"/>
  <c r="F5315" i="1"/>
  <c r="G5315" i="1"/>
  <c r="F5311" i="1"/>
  <c r="F5306" i="1"/>
  <c r="G5284" i="1"/>
  <c r="F5285" i="1"/>
  <c r="F5275" i="1"/>
  <c r="F5284" i="1" s="1"/>
  <c r="G5222" i="1"/>
  <c r="F5222" i="1"/>
  <c r="F5223" i="1"/>
  <c r="F5213" i="1"/>
  <c r="F5191" i="1"/>
  <c r="F5190" i="1"/>
  <c r="G5190" i="1"/>
  <c r="F5181" i="1"/>
  <c r="F5176" i="1"/>
  <c r="G5158" i="1"/>
  <c r="F5159" i="1"/>
  <c r="F5149" i="1"/>
  <c r="F5144" i="1"/>
  <c r="F5158" i="1" s="1"/>
  <c r="G5127" i="1"/>
  <c r="F5128" i="1"/>
  <c r="F5118" i="1"/>
  <c r="F5116" i="1"/>
  <c r="F5127" i="1" s="1"/>
  <c r="G5096" i="1"/>
  <c r="F5097" i="1"/>
  <c r="F5092" i="1"/>
  <c r="F5096" i="1" s="1"/>
  <c r="F5065" i="1"/>
  <c r="G5065" i="1"/>
  <c r="F5066" i="1"/>
  <c r="F5061" i="1"/>
  <c r="F5056" i="1"/>
  <c r="F5034" i="1"/>
  <c r="G5034" i="1"/>
  <c r="F5035" i="1"/>
  <c r="F5025" i="1"/>
  <c r="F5004" i="1"/>
  <c r="F5003" i="1"/>
  <c r="G5003" i="1"/>
  <c r="B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2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2" i="1"/>
  <c r="C4949" i="1"/>
  <c r="D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2" i="1"/>
  <c r="G4940" i="1"/>
  <c r="F4919" i="1"/>
  <c r="F4920" i="1"/>
  <c r="F4921" i="1"/>
  <c r="F4922" i="1"/>
  <c r="F4940" i="1" s="1"/>
  <c r="F4924" i="1"/>
  <c r="F4925" i="1"/>
  <c r="F4926" i="1"/>
  <c r="F4927" i="1"/>
  <c r="F4928" i="1"/>
  <c r="F4929" i="1"/>
  <c r="F4930" i="1"/>
  <c r="F4931" i="1"/>
  <c r="F4933" i="1"/>
  <c r="F4934" i="1"/>
  <c r="F4935" i="1"/>
  <c r="F4936" i="1"/>
  <c r="F4937" i="1"/>
  <c r="F4938" i="1"/>
  <c r="F4939" i="1"/>
  <c r="F4941" i="1"/>
  <c r="F4918" i="1"/>
  <c r="F4909" i="1"/>
  <c r="G4909" i="1"/>
  <c r="F4879" i="1"/>
  <c r="F4878" i="1"/>
  <c r="G4878" i="1"/>
  <c r="F4869" i="1"/>
  <c r="G4846" i="1"/>
  <c r="F4847" i="1"/>
  <c r="F4842" i="1"/>
  <c r="F4837" i="1"/>
  <c r="F4832" i="1"/>
  <c r="F4828" i="1"/>
  <c r="F4846" i="1" s="1"/>
  <c r="F4815" i="1"/>
  <c r="G4815" i="1"/>
  <c r="F4816" i="1"/>
  <c r="F4811" i="1"/>
  <c r="F4801" i="1"/>
  <c r="F4784" i="1"/>
  <c r="G4784" i="1"/>
  <c r="F4773" i="1"/>
  <c r="F4771" i="1"/>
  <c r="F4754" i="1"/>
  <c r="G4753" i="1"/>
  <c r="F4744" i="1"/>
  <c r="F4753" i="1" s="1"/>
  <c r="F4691" i="1"/>
  <c r="G4691" i="1"/>
  <c r="F4692" i="1"/>
  <c r="F4682" i="1"/>
  <c r="G4658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9" i="1"/>
  <c r="F4636" i="1"/>
  <c r="F4658" i="1" s="1"/>
  <c r="F4624" i="1"/>
  <c r="G4624" i="1"/>
  <c r="G4592" i="1" s="1"/>
  <c r="G59" i="1" s="1"/>
  <c r="F4625" i="1"/>
  <c r="F4615" i="1"/>
  <c r="G4561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2" i="1"/>
  <c r="F4539" i="1"/>
  <c r="F4561" i="1" s="1"/>
  <c r="F4530" i="1"/>
  <c r="F4529" i="1"/>
  <c r="F58" i="1" s="1"/>
  <c r="G4529" i="1"/>
  <c r="G58" i="1" s="1"/>
  <c r="F4520" i="1"/>
  <c r="F4515" i="1"/>
  <c r="F4499" i="1"/>
  <c r="F4498" i="1"/>
  <c r="G4498" i="1"/>
  <c r="F4466" i="1"/>
  <c r="F4465" i="1"/>
  <c r="G4465" i="1"/>
  <c r="G4433" i="1"/>
  <c r="F4429" i="1"/>
  <c r="F4433" i="1" s="1"/>
  <c r="F4402" i="1"/>
  <c r="G4401" i="1"/>
  <c r="F4397" i="1"/>
  <c r="F4392" i="1"/>
  <c r="F4401" i="1" s="1"/>
  <c r="F4371" i="1"/>
  <c r="F4370" i="1"/>
  <c r="G4370" i="1"/>
  <c r="F4361" i="1"/>
  <c r="F4339" i="1"/>
  <c r="F4338" i="1"/>
  <c r="F57" i="1" s="1"/>
  <c r="G4338" i="1"/>
  <c r="G4306" i="1"/>
  <c r="F4307" i="1"/>
  <c r="F4302" i="1"/>
  <c r="F4295" i="1"/>
  <c r="F4288" i="1"/>
  <c r="F4306" i="1" s="1"/>
  <c r="F4118" i="1"/>
  <c r="F4117" i="1"/>
  <c r="G4117" i="1"/>
  <c r="F4108" i="1"/>
  <c r="F4086" i="1"/>
  <c r="G4086" i="1"/>
  <c r="F4087" i="1"/>
  <c r="F4077" i="1"/>
  <c r="F4056" i="1"/>
  <c r="G4055" i="1"/>
  <c r="F4046" i="1"/>
  <c r="F4041" i="1"/>
  <c r="F4055" i="1" s="1"/>
  <c r="F4025" i="1"/>
  <c r="G4024" i="1"/>
  <c r="F4015" i="1"/>
  <c r="F4024" i="1" s="1"/>
  <c r="F3993" i="1"/>
  <c r="G3993" i="1"/>
  <c r="F3994" i="1"/>
  <c r="F3984" i="1"/>
  <c r="F3980" i="1"/>
  <c r="F3962" i="1"/>
  <c r="G3962" i="1"/>
  <c r="F3963" i="1"/>
  <c r="F3953" i="1"/>
  <c r="F3868" i="1"/>
  <c r="G3867" i="1"/>
  <c r="G54" i="1" s="1"/>
  <c r="F3858" i="1"/>
  <c r="F3867" i="1" s="1"/>
  <c r="F3799" i="1"/>
  <c r="G3798" i="1"/>
  <c r="F3789" i="1"/>
  <c r="F3787" i="1"/>
  <c r="F3786" i="1"/>
  <c r="F3780" i="1"/>
  <c r="F3798" i="1" s="1"/>
  <c r="F3661" i="1"/>
  <c r="G3661" i="1"/>
  <c r="F3630" i="1"/>
  <c r="F3629" i="1"/>
  <c r="G3629" i="1"/>
  <c r="F3620" i="1"/>
  <c r="F3596" i="1"/>
  <c r="F3595" i="1"/>
  <c r="F3561" i="1" s="1"/>
  <c r="F53" i="1" s="1"/>
  <c r="G3595" i="1"/>
  <c r="F3207" i="1"/>
  <c r="G3207" i="1"/>
  <c r="F3176" i="1"/>
  <c r="G3176" i="1"/>
  <c r="F3168" i="1"/>
  <c r="F3144" i="1"/>
  <c r="G3144" i="1"/>
  <c r="F3145" i="1"/>
  <c r="F3113" i="1"/>
  <c r="G3113" i="1"/>
  <c r="F3081" i="1"/>
  <c r="G3081" i="1"/>
  <c r="F3050" i="1"/>
  <c r="G3050" i="1"/>
  <c r="G3016" i="1"/>
  <c r="F3017" i="1"/>
  <c r="F3007" i="1"/>
  <c r="F3016" i="1" s="1"/>
  <c r="F2984" i="1"/>
  <c r="G2984" i="1"/>
  <c r="G2951" i="1"/>
  <c r="F2952" i="1"/>
  <c r="F2942" i="1"/>
  <c r="F2951" i="1" s="1"/>
  <c r="G2918" i="1"/>
  <c r="F2909" i="1"/>
  <c r="F2918" i="1" s="1"/>
  <c r="F2886" i="1"/>
  <c r="G2886" i="1"/>
  <c r="F2877" i="1"/>
  <c r="G2854" i="1"/>
  <c r="F2855" i="1"/>
  <c r="F2845" i="1"/>
  <c r="F2854" i="1" s="1"/>
  <c r="F2823" i="1"/>
  <c r="G2823" i="1"/>
  <c r="F2791" i="1"/>
  <c r="G2791" i="1"/>
  <c r="F2759" i="1"/>
  <c r="G2759" i="1"/>
  <c r="F2760" i="1"/>
  <c r="F2750" i="1"/>
  <c r="G2728" i="1"/>
  <c r="F2719" i="1"/>
  <c r="F2728" i="1" s="1"/>
  <c r="F2697" i="1"/>
  <c r="F2412" i="1" s="1"/>
  <c r="F48" i="1" s="1"/>
  <c r="G2697" i="1"/>
  <c r="F2698" i="1"/>
  <c r="F2688" i="1"/>
  <c r="F2666" i="1"/>
  <c r="F2665" i="1"/>
  <c r="G2665" i="1"/>
  <c r="F2656" i="1"/>
  <c r="F2649" i="1"/>
  <c r="G2601" i="1"/>
  <c r="F2592" i="1"/>
  <c r="F2601" i="1" s="1"/>
  <c r="F2569" i="1"/>
  <c r="G2569" i="1"/>
  <c r="F2537" i="1"/>
  <c r="G2537" i="1"/>
  <c r="F2507" i="1"/>
  <c r="F2506" i="1"/>
  <c r="G2506" i="1"/>
  <c r="F2443" i="1"/>
  <c r="G2443" i="1"/>
  <c r="F2444" i="1"/>
  <c r="F2434" i="1"/>
  <c r="G2319" i="1"/>
  <c r="F2320" i="1"/>
  <c r="F2315" i="1"/>
  <c r="F2303" i="1"/>
  <c r="F2288" i="1"/>
  <c r="G2288" i="1"/>
  <c r="G2257" i="1"/>
  <c r="F2258" i="1"/>
  <c r="F2248" i="1"/>
  <c r="F2257" i="1" s="1"/>
  <c r="F2227" i="1"/>
  <c r="F2226" i="1"/>
  <c r="G2226" i="1"/>
  <c r="G2194" i="1"/>
  <c r="F2185" i="1"/>
  <c r="F2194" i="1" s="1"/>
  <c r="F2163" i="1"/>
  <c r="F2162" i="1"/>
  <c r="G2162" i="1"/>
  <c r="F2100" i="1"/>
  <c r="G2100" i="1"/>
  <c r="F2069" i="1"/>
  <c r="G2068" i="1"/>
  <c r="F2064" i="1"/>
  <c r="F2059" i="1"/>
  <c r="F2068" i="1" s="1"/>
  <c r="F2035" i="1"/>
  <c r="G2035" i="1"/>
  <c r="F2004" i="1"/>
  <c r="G2004" i="1"/>
  <c r="F1973" i="1"/>
  <c r="G1973" i="1"/>
  <c r="F1909" i="1"/>
  <c r="F1908" i="1"/>
  <c r="G1908" i="1"/>
  <c r="G1877" i="1"/>
  <c r="F1878" i="1"/>
  <c r="F1868" i="1"/>
  <c r="F1877" i="1" s="1"/>
  <c r="F1846" i="1"/>
  <c r="F1845" i="1"/>
  <c r="G1845" i="1"/>
  <c r="F1815" i="1"/>
  <c r="F1814" i="1"/>
  <c r="G1814" i="1"/>
  <c r="F1753" i="1"/>
  <c r="F1752" i="1"/>
  <c r="G1752" i="1"/>
  <c r="G1720" i="1"/>
  <c r="F1721" i="1"/>
  <c r="F1659" i="1"/>
  <c r="F1658" i="1"/>
  <c r="G1658" i="1"/>
  <c r="F1649" i="1"/>
  <c r="F1628" i="1"/>
  <c r="F1627" i="1"/>
  <c r="G1627" i="1"/>
  <c r="F1597" i="1"/>
  <c r="F1596" i="1"/>
  <c r="G1596" i="1"/>
  <c r="F1587" i="1"/>
  <c r="F1566" i="1"/>
  <c r="G1565" i="1"/>
  <c r="F1561" i="1"/>
  <c r="F1556" i="1"/>
  <c r="F1565" i="1" s="1"/>
  <c r="F1535" i="1"/>
  <c r="F1534" i="1"/>
  <c r="G1534" i="1"/>
  <c r="F1504" i="1"/>
  <c r="F1503" i="1"/>
  <c r="G1503" i="1"/>
  <c r="F1494" i="1"/>
  <c r="F1473" i="1"/>
  <c r="F1472" i="1"/>
  <c r="G1472" i="1"/>
  <c r="F1441" i="1"/>
  <c r="G1441" i="1"/>
  <c r="F1442" i="1"/>
  <c r="F1432" i="1"/>
  <c r="F1409" i="1"/>
  <c r="F1408" i="1"/>
  <c r="G1408" i="1"/>
  <c r="F1376" i="1"/>
  <c r="F1375" i="1"/>
  <c r="G1375" i="1"/>
  <c r="G1342" i="1"/>
  <c r="F1343" i="1"/>
  <c r="F1333" i="1"/>
  <c r="F1342" i="1" s="1"/>
  <c r="G1311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2" i="1"/>
  <c r="F1289" i="1"/>
  <c r="F1249" i="1"/>
  <c r="G1249" i="1"/>
  <c r="F1218" i="1"/>
  <c r="G1218" i="1"/>
  <c r="F1155" i="1"/>
  <c r="G1155" i="1"/>
  <c r="G1122" i="1"/>
  <c r="F1123" i="1"/>
  <c r="F1122" i="1"/>
  <c r="F1090" i="1"/>
  <c r="G1089" i="1"/>
  <c r="F1019" i="1"/>
  <c r="F1080" i="1"/>
  <c r="F1089" i="1" s="1"/>
  <c r="G1056" i="1"/>
  <c r="F1057" i="1"/>
  <c r="F1024" i="1" s="1"/>
  <c r="F1048" i="1"/>
  <c r="F1047" i="1"/>
  <c r="F1045" i="1"/>
  <c r="F1043" i="1"/>
  <c r="G960" i="1"/>
  <c r="F951" i="1"/>
  <c r="F960" i="1" s="1"/>
  <c r="G929" i="1"/>
  <c r="F920" i="1"/>
  <c r="F929" i="1" s="1"/>
  <c r="G833" i="1"/>
  <c r="F824" i="1"/>
  <c r="F833" i="1" s="1"/>
  <c r="G798" i="1"/>
  <c r="F799" i="1"/>
  <c r="F789" i="1"/>
  <c r="F798" i="1" s="1"/>
  <c r="G765" i="1"/>
  <c r="G44" i="1" s="1"/>
  <c r="F756" i="1"/>
  <c r="F765" i="1" s="1"/>
  <c r="F735" i="1"/>
  <c r="G734" i="1"/>
  <c r="F725" i="1"/>
  <c r="F734" i="1" s="1"/>
  <c r="G703" i="1"/>
  <c r="F704" i="1"/>
  <c r="F694" i="1"/>
  <c r="F689" i="1"/>
  <c r="F703" i="1" s="1"/>
  <c r="F673" i="1"/>
  <c r="F663" i="1"/>
  <c r="F672" i="1" s="1"/>
  <c r="G672" i="1"/>
  <c r="F641" i="1"/>
  <c r="G640" i="1"/>
  <c r="F631" i="1"/>
  <c r="F640" i="1" s="1"/>
  <c r="F484" i="1"/>
  <c r="G484" i="1"/>
  <c r="G290" i="1"/>
  <c r="F322" i="1"/>
  <c r="G322" i="1"/>
  <c r="F357" i="1"/>
  <c r="G357" i="1"/>
  <c r="F195" i="1"/>
  <c r="G194" i="1"/>
  <c r="F185" i="1"/>
  <c r="F162" i="1"/>
  <c r="G161" i="1"/>
  <c r="F152" i="1"/>
  <c r="G3898" i="1" l="1"/>
  <c r="F54" i="1"/>
  <c r="F3898" i="1"/>
  <c r="G130" i="1"/>
  <c r="F4592" i="1"/>
  <c r="F59" i="1" s="1"/>
  <c r="F5632" i="1"/>
  <c r="F64" i="1" s="1"/>
  <c r="G1023" i="1"/>
  <c r="G45" i="1" s="1"/>
  <c r="F1023" i="1"/>
  <c r="F45" i="1" s="1"/>
  <c r="G99" i="1"/>
  <c r="G41" i="1" s="1"/>
  <c r="F4971" i="1"/>
  <c r="F61" i="1" s="1"/>
  <c r="F1311" i="1"/>
  <c r="F2319" i="1"/>
  <c r="F1783" i="1" s="1"/>
  <c r="F47" i="1" s="1"/>
  <c r="F1056" i="1"/>
  <c r="F194" i="1"/>
  <c r="F161" i="1"/>
  <c r="F130" i="1" s="1"/>
  <c r="F99" i="1" s="1"/>
  <c r="F41" i="1" s="1"/>
  <c r="E4972" i="1" l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49" i="1"/>
  <c r="E4723" i="1"/>
  <c r="D4723" i="1"/>
  <c r="C4723" i="1"/>
  <c r="B4723" i="1"/>
  <c r="B4701" i="1"/>
  <c r="C4701" i="1"/>
  <c r="D4701" i="1"/>
  <c r="E4701" i="1"/>
  <c r="B4702" i="1"/>
  <c r="C4702" i="1"/>
  <c r="D4702" i="1"/>
  <c r="E4702" i="1"/>
  <c r="B4703" i="1"/>
  <c r="C4703" i="1"/>
  <c r="D4703" i="1"/>
  <c r="E4703" i="1"/>
  <c r="B4704" i="1"/>
  <c r="C4704" i="1"/>
  <c r="D4704" i="1"/>
  <c r="E4704" i="1"/>
  <c r="B4705" i="1"/>
  <c r="C4705" i="1"/>
  <c r="D4705" i="1"/>
  <c r="E4705" i="1"/>
  <c r="B4706" i="1"/>
  <c r="C4706" i="1"/>
  <c r="D4706" i="1"/>
  <c r="E4706" i="1"/>
  <c r="B4707" i="1"/>
  <c r="C4707" i="1"/>
  <c r="D4707" i="1"/>
  <c r="E4707" i="1"/>
  <c r="B4708" i="1"/>
  <c r="C4708" i="1"/>
  <c r="D4708" i="1"/>
  <c r="E4708" i="1"/>
  <c r="B4709" i="1"/>
  <c r="C4709" i="1"/>
  <c r="D4709" i="1"/>
  <c r="E4709" i="1"/>
  <c r="B4710" i="1"/>
  <c r="C4710" i="1"/>
  <c r="D4710" i="1"/>
  <c r="E4710" i="1"/>
  <c r="B4711" i="1"/>
  <c r="C4711" i="1"/>
  <c r="D4711" i="1"/>
  <c r="E4711" i="1"/>
  <c r="B4712" i="1"/>
  <c r="C4712" i="1"/>
  <c r="D4712" i="1"/>
  <c r="E4712" i="1"/>
  <c r="B4713" i="1"/>
  <c r="C4713" i="1"/>
  <c r="D4713" i="1"/>
  <c r="E4713" i="1"/>
  <c r="B4714" i="1"/>
  <c r="C4714" i="1"/>
  <c r="D4714" i="1"/>
  <c r="E4714" i="1"/>
  <c r="B4715" i="1"/>
  <c r="C4715" i="1"/>
  <c r="D4715" i="1"/>
  <c r="E4715" i="1"/>
  <c r="B4716" i="1"/>
  <c r="C4716" i="1"/>
  <c r="D4716" i="1"/>
  <c r="E4716" i="1"/>
  <c r="B4717" i="1"/>
  <c r="C4717" i="1"/>
  <c r="D4717" i="1"/>
  <c r="E4717" i="1"/>
  <c r="B4718" i="1"/>
  <c r="C4718" i="1"/>
  <c r="D4718" i="1"/>
  <c r="E4718" i="1"/>
  <c r="B4719" i="1"/>
  <c r="C4719" i="1"/>
  <c r="D4719" i="1"/>
  <c r="E4719" i="1"/>
  <c r="B4720" i="1"/>
  <c r="C4720" i="1"/>
  <c r="D4720" i="1"/>
  <c r="E4720" i="1"/>
  <c r="B4721" i="1"/>
  <c r="C4721" i="1"/>
  <c r="D4721" i="1"/>
  <c r="E4721" i="1"/>
  <c r="B4700" i="1"/>
  <c r="C4700" i="1"/>
  <c r="D4700" i="1"/>
  <c r="E4700" i="1"/>
  <c r="E3337" i="1"/>
  <c r="D3337" i="1"/>
  <c r="C3337" i="1"/>
  <c r="B3337" i="1"/>
  <c r="B3315" i="1"/>
  <c r="C3315" i="1"/>
  <c r="D3315" i="1"/>
  <c r="E3315" i="1"/>
  <c r="B3316" i="1"/>
  <c r="C3316" i="1"/>
  <c r="D3316" i="1"/>
  <c r="E3316" i="1"/>
  <c r="B3317" i="1"/>
  <c r="C3317" i="1"/>
  <c r="D3317" i="1"/>
  <c r="E3317" i="1"/>
  <c r="B3318" i="1"/>
  <c r="C3318" i="1"/>
  <c r="D3318" i="1"/>
  <c r="E3318" i="1"/>
  <c r="B3319" i="1"/>
  <c r="C3319" i="1"/>
  <c r="D3319" i="1"/>
  <c r="E3319" i="1"/>
  <c r="B3320" i="1"/>
  <c r="C3320" i="1"/>
  <c r="D3320" i="1"/>
  <c r="E3320" i="1"/>
  <c r="B3321" i="1"/>
  <c r="C3321" i="1"/>
  <c r="D3321" i="1"/>
  <c r="E3321" i="1"/>
  <c r="B3322" i="1"/>
  <c r="C3322" i="1"/>
  <c r="D3322" i="1"/>
  <c r="E3322" i="1"/>
  <c r="B3323" i="1"/>
  <c r="C3323" i="1"/>
  <c r="D3323" i="1"/>
  <c r="E3323" i="1"/>
  <c r="B3324" i="1"/>
  <c r="C3324" i="1"/>
  <c r="D3324" i="1"/>
  <c r="E3324" i="1"/>
  <c r="B3325" i="1"/>
  <c r="C3325" i="1"/>
  <c r="D3325" i="1"/>
  <c r="E3325" i="1"/>
  <c r="B3326" i="1"/>
  <c r="C3326" i="1"/>
  <c r="D3326" i="1"/>
  <c r="E3326" i="1"/>
  <c r="B3327" i="1"/>
  <c r="C3327" i="1"/>
  <c r="D3327" i="1"/>
  <c r="E3327" i="1"/>
  <c r="B3328" i="1"/>
  <c r="C3328" i="1"/>
  <c r="D3328" i="1"/>
  <c r="E3328" i="1"/>
  <c r="B3329" i="1"/>
  <c r="C3329" i="1"/>
  <c r="D3329" i="1"/>
  <c r="E3329" i="1"/>
  <c r="B3330" i="1"/>
  <c r="C3330" i="1"/>
  <c r="D3330" i="1"/>
  <c r="E3330" i="1"/>
  <c r="B3331" i="1"/>
  <c r="C3331" i="1"/>
  <c r="D3331" i="1"/>
  <c r="E3331" i="1"/>
  <c r="B3332" i="1"/>
  <c r="C3332" i="1"/>
  <c r="D3332" i="1"/>
  <c r="E3332" i="1"/>
  <c r="B3333" i="1"/>
  <c r="C3333" i="1"/>
  <c r="D3333" i="1"/>
  <c r="E3333" i="1"/>
  <c r="B3334" i="1"/>
  <c r="C3334" i="1"/>
  <c r="D3334" i="1"/>
  <c r="E3334" i="1"/>
  <c r="B3335" i="1"/>
  <c r="C3335" i="1"/>
  <c r="D3335" i="1"/>
  <c r="E3335" i="1"/>
  <c r="B3314" i="1"/>
  <c r="C3314" i="1"/>
  <c r="D3314" i="1"/>
  <c r="E3314" i="1"/>
  <c r="B1024" i="1"/>
  <c r="C1024" i="1"/>
  <c r="D1024" i="1"/>
  <c r="E1024" i="1"/>
  <c r="B1784" i="1"/>
  <c r="C1784" i="1"/>
  <c r="D1784" i="1"/>
  <c r="E1784" i="1"/>
  <c r="B1762" i="1"/>
  <c r="C1762" i="1"/>
  <c r="D1762" i="1"/>
  <c r="E1762" i="1"/>
  <c r="B1763" i="1"/>
  <c r="C1763" i="1"/>
  <c r="D1763" i="1"/>
  <c r="E1763" i="1"/>
  <c r="B1764" i="1"/>
  <c r="C1764" i="1"/>
  <c r="D1764" i="1"/>
  <c r="E1764" i="1"/>
  <c r="B1765" i="1"/>
  <c r="C1765" i="1"/>
  <c r="D1765" i="1"/>
  <c r="E1765" i="1"/>
  <c r="B1766" i="1"/>
  <c r="C1766" i="1"/>
  <c r="D1766" i="1"/>
  <c r="E1766" i="1"/>
  <c r="B1767" i="1"/>
  <c r="C1767" i="1"/>
  <c r="D1767" i="1"/>
  <c r="E1767" i="1"/>
  <c r="B1768" i="1"/>
  <c r="C1768" i="1"/>
  <c r="D1768" i="1"/>
  <c r="E1768" i="1"/>
  <c r="B1769" i="1"/>
  <c r="C1769" i="1"/>
  <c r="D1769" i="1"/>
  <c r="E1769" i="1"/>
  <c r="B1770" i="1"/>
  <c r="C1770" i="1"/>
  <c r="D1770" i="1"/>
  <c r="E1770" i="1"/>
  <c r="B1771" i="1"/>
  <c r="C1771" i="1"/>
  <c r="D1771" i="1"/>
  <c r="E1771" i="1"/>
  <c r="B1772" i="1"/>
  <c r="C1772" i="1"/>
  <c r="D1772" i="1"/>
  <c r="E1772" i="1"/>
  <c r="B1773" i="1"/>
  <c r="C1773" i="1"/>
  <c r="D1773" i="1"/>
  <c r="E1773" i="1"/>
  <c r="B1774" i="1"/>
  <c r="C1774" i="1"/>
  <c r="D1774" i="1"/>
  <c r="E1774" i="1"/>
  <c r="B1775" i="1"/>
  <c r="C1775" i="1"/>
  <c r="D1775" i="1"/>
  <c r="E1775" i="1"/>
  <c r="B1776" i="1"/>
  <c r="C1776" i="1"/>
  <c r="D1776" i="1"/>
  <c r="E1776" i="1"/>
  <c r="B1777" i="1"/>
  <c r="C1777" i="1"/>
  <c r="D1777" i="1"/>
  <c r="E1777" i="1"/>
  <c r="B1778" i="1"/>
  <c r="C1778" i="1"/>
  <c r="D1778" i="1"/>
  <c r="E1778" i="1"/>
  <c r="B1779" i="1"/>
  <c r="C1779" i="1"/>
  <c r="D1779" i="1"/>
  <c r="E1779" i="1"/>
  <c r="B1780" i="1"/>
  <c r="C1780" i="1"/>
  <c r="D1780" i="1"/>
  <c r="E1780" i="1"/>
  <c r="B1781" i="1"/>
  <c r="C1781" i="1"/>
  <c r="D1781" i="1"/>
  <c r="E1781" i="1"/>
  <c r="B1782" i="1"/>
  <c r="C1782" i="1"/>
  <c r="D1782" i="1"/>
  <c r="E1782" i="1"/>
  <c r="E1761" i="1"/>
  <c r="D1761" i="1"/>
  <c r="C1761" i="1"/>
  <c r="B1761" i="1"/>
  <c r="E4940" i="1" l="1"/>
  <c r="D4940" i="1"/>
  <c r="C4940" i="1"/>
  <c r="B4940" i="1"/>
  <c r="E4909" i="1"/>
  <c r="D4909" i="1"/>
  <c r="C4909" i="1"/>
  <c r="B4909" i="1"/>
  <c r="E4593" i="1" l="1"/>
  <c r="D4593" i="1"/>
  <c r="C4593" i="1"/>
  <c r="B4593" i="1"/>
  <c r="E4591" i="1"/>
  <c r="D4591" i="1"/>
  <c r="C4591" i="1"/>
  <c r="B4591" i="1"/>
  <c r="E4590" i="1"/>
  <c r="D4590" i="1"/>
  <c r="C4590" i="1"/>
  <c r="B4590" i="1"/>
  <c r="E4589" i="1"/>
  <c r="D4589" i="1"/>
  <c r="C4589" i="1"/>
  <c r="B4589" i="1"/>
  <c r="E4588" i="1"/>
  <c r="D4588" i="1"/>
  <c r="C4588" i="1"/>
  <c r="B4588" i="1"/>
  <c r="E4587" i="1"/>
  <c r="D4587" i="1"/>
  <c r="C4587" i="1"/>
  <c r="B4587" i="1"/>
  <c r="E4586" i="1"/>
  <c r="D4586" i="1"/>
  <c r="C4586" i="1"/>
  <c r="B4586" i="1"/>
  <c r="E4585" i="1"/>
  <c r="D4585" i="1"/>
  <c r="C4585" i="1"/>
  <c r="B4585" i="1"/>
  <c r="E4584" i="1"/>
  <c r="D4584" i="1"/>
  <c r="C4584" i="1"/>
  <c r="B4584" i="1"/>
  <c r="E4583" i="1"/>
  <c r="D4583" i="1"/>
  <c r="C4583" i="1"/>
  <c r="B4583" i="1"/>
  <c r="E4582" i="1"/>
  <c r="D4582" i="1"/>
  <c r="C4582" i="1"/>
  <c r="B4582" i="1"/>
  <c r="E4581" i="1"/>
  <c r="D4581" i="1"/>
  <c r="C4581" i="1"/>
  <c r="B4581" i="1"/>
  <c r="E4580" i="1"/>
  <c r="D4580" i="1"/>
  <c r="C4580" i="1"/>
  <c r="B4580" i="1"/>
  <c r="E4579" i="1"/>
  <c r="D4579" i="1"/>
  <c r="C4579" i="1"/>
  <c r="B4579" i="1"/>
  <c r="E4578" i="1"/>
  <c r="D4578" i="1"/>
  <c r="C4578" i="1"/>
  <c r="B4578" i="1"/>
  <c r="E4577" i="1"/>
  <c r="D4577" i="1"/>
  <c r="C4577" i="1"/>
  <c r="B4577" i="1"/>
  <c r="E4576" i="1"/>
  <c r="D4576" i="1"/>
  <c r="C4576" i="1"/>
  <c r="B4576" i="1"/>
  <c r="E4575" i="1"/>
  <c r="D4575" i="1"/>
  <c r="C4575" i="1"/>
  <c r="B4575" i="1"/>
  <c r="E4574" i="1"/>
  <c r="D4574" i="1"/>
  <c r="C4574" i="1"/>
  <c r="B4574" i="1"/>
  <c r="E4573" i="1"/>
  <c r="D4573" i="1"/>
  <c r="C4573" i="1"/>
  <c r="B4573" i="1"/>
  <c r="E4572" i="1"/>
  <c r="D4572" i="1"/>
  <c r="C4572" i="1"/>
  <c r="B4572" i="1"/>
  <c r="E4571" i="1"/>
  <c r="D4571" i="1"/>
  <c r="C4571" i="1"/>
  <c r="B4571" i="1"/>
  <c r="B4570" i="1"/>
  <c r="C4570" i="1"/>
  <c r="D4570" i="1"/>
  <c r="E4570" i="1"/>
  <c r="E3932" i="1"/>
  <c r="D3932" i="1"/>
  <c r="E3930" i="1"/>
  <c r="D3930" i="1"/>
  <c r="E3929" i="1"/>
  <c r="D3929" i="1"/>
  <c r="E3928" i="1"/>
  <c r="D3928" i="1"/>
  <c r="E3927" i="1"/>
  <c r="D3927" i="1"/>
  <c r="E3926" i="1"/>
  <c r="D3926" i="1"/>
  <c r="E3925" i="1"/>
  <c r="D3925" i="1"/>
  <c r="E3924" i="1"/>
  <c r="D3924" i="1"/>
  <c r="E3923" i="1"/>
  <c r="D3923" i="1"/>
  <c r="E3922" i="1"/>
  <c r="D3922" i="1"/>
  <c r="E3921" i="1"/>
  <c r="D3921" i="1"/>
  <c r="E3920" i="1"/>
  <c r="D3920" i="1"/>
  <c r="E3919" i="1"/>
  <c r="D3919" i="1"/>
  <c r="E3918" i="1"/>
  <c r="D3918" i="1"/>
  <c r="E3917" i="1"/>
  <c r="D3917" i="1"/>
  <c r="E3916" i="1"/>
  <c r="D3916" i="1"/>
  <c r="E3915" i="1"/>
  <c r="D3915" i="1"/>
  <c r="E3914" i="1"/>
  <c r="D3914" i="1"/>
  <c r="E3913" i="1"/>
  <c r="D3913" i="1"/>
  <c r="E3912" i="1"/>
  <c r="D3912" i="1"/>
  <c r="E3911" i="1"/>
  <c r="D3911" i="1"/>
  <c r="E3910" i="1"/>
  <c r="D3910" i="1"/>
  <c r="C3932" i="1"/>
  <c r="B3932" i="1"/>
  <c r="C3930" i="1"/>
  <c r="B3930" i="1"/>
  <c r="C3929" i="1"/>
  <c r="B3929" i="1"/>
  <c r="C3928" i="1"/>
  <c r="B3928" i="1"/>
  <c r="C3927" i="1"/>
  <c r="B3927" i="1"/>
  <c r="C3926" i="1"/>
  <c r="B3926" i="1"/>
  <c r="C3925" i="1"/>
  <c r="B3925" i="1"/>
  <c r="C3924" i="1"/>
  <c r="B3924" i="1"/>
  <c r="C3923" i="1"/>
  <c r="B3923" i="1"/>
  <c r="C3922" i="1"/>
  <c r="B3922" i="1"/>
  <c r="C3921" i="1"/>
  <c r="B3921" i="1"/>
  <c r="C3920" i="1"/>
  <c r="B3920" i="1"/>
  <c r="C3919" i="1"/>
  <c r="B3919" i="1"/>
  <c r="C3918" i="1"/>
  <c r="B3918" i="1"/>
  <c r="C3917" i="1"/>
  <c r="B3917" i="1"/>
  <c r="C3916" i="1"/>
  <c r="B3916" i="1"/>
  <c r="C3915" i="1"/>
  <c r="B3915" i="1"/>
  <c r="C3914" i="1"/>
  <c r="B3914" i="1"/>
  <c r="C3913" i="1"/>
  <c r="B3913" i="1"/>
  <c r="C3912" i="1"/>
  <c r="B3912" i="1"/>
  <c r="C3911" i="1"/>
  <c r="B3911" i="1"/>
  <c r="C3910" i="1"/>
  <c r="B3910" i="1"/>
  <c r="C3909" i="1"/>
  <c r="B3909" i="1"/>
  <c r="E4149" i="1"/>
  <c r="D4149" i="1"/>
  <c r="C4149" i="1"/>
  <c r="B4149" i="1"/>
  <c r="E4147" i="1"/>
  <c r="D4147" i="1"/>
  <c r="C4147" i="1"/>
  <c r="B4147" i="1"/>
  <c r="E4146" i="1"/>
  <c r="D4146" i="1"/>
  <c r="C4146" i="1"/>
  <c r="B4146" i="1"/>
  <c r="E4145" i="1"/>
  <c r="D4145" i="1"/>
  <c r="C4145" i="1"/>
  <c r="B4145" i="1"/>
  <c r="E4144" i="1"/>
  <c r="D4144" i="1"/>
  <c r="C4144" i="1"/>
  <c r="B4144" i="1"/>
  <c r="E4143" i="1"/>
  <c r="D4143" i="1"/>
  <c r="C4143" i="1"/>
  <c r="B4143" i="1"/>
  <c r="E4142" i="1"/>
  <c r="D4142" i="1"/>
  <c r="C4142" i="1"/>
  <c r="B4142" i="1"/>
  <c r="E4141" i="1"/>
  <c r="D4141" i="1"/>
  <c r="C4141" i="1"/>
  <c r="B4141" i="1"/>
  <c r="E4140" i="1"/>
  <c r="D4140" i="1"/>
  <c r="C4140" i="1"/>
  <c r="B4140" i="1"/>
  <c r="E4139" i="1"/>
  <c r="D4139" i="1"/>
  <c r="C4139" i="1"/>
  <c r="B4139" i="1"/>
  <c r="E4138" i="1"/>
  <c r="D4138" i="1"/>
  <c r="C4138" i="1"/>
  <c r="B4138" i="1"/>
  <c r="E4137" i="1"/>
  <c r="D4137" i="1"/>
  <c r="C4137" i="1"/>
  <c r="B4137" i="1"/>
  <c r="E4136" i="1"/>
  <c r="D4136" i="1"/>
  <c r="C4136" i="1"/>
  <c r="B4136" i="1"/>
  <c r="E4135" i="1"/>
  <c r="D4135" i="1"/>
  <c r="C4135" i="1"/>
  <c r="B4135" i="1"/>
  <c r="E4134" i="1"/>
  <c r="D4134" i="1"/>
  <c r="C4134" i="1"/>
  <c r="B4134" i="1"/>
  <c r="E4133" i="1"/>
  <c r="D4133" i="1"/>
  <c r="C4133" i="1"/>
  <c r="B4133" i="1"/>
  <c r="E4132" i="1"/>
  <c r="D4132" i="1"/>
  <c r="C4132" i="1"/>
  <c r="B4132" i="1"/>
  <c r="E4131" i="1"/>
  <c r="D4131" i="1"/>
  <c r="C4131" i="1"/>
  <c r="B4131" i="1"/>
  <c r="E4130" i="1"/>
  <c r="D4130" i="1"/>
  <c r="C4130" i="1"/>
  <c r="B4130" i="1"/>
  <c r="E4129" i="1"/>
  <c r="D4129" i="1"/>
  <c r="C4129" i="1"/>
  <c r="B4129" i="1"/>
  <c r="E4128" i="1"/>
  <c r="D4128" i="1"/>
  <c r="C4128" i="1"/>
  <c r="B4128" i="1"/>
  <c r="E4127" i="1"/>
  <c r="D4127" i="1"/>
  <c r="C4127" i="1"/>
  <c r="B4127" i="1"/>
  <c r="B4126" i="1"/>
  <c r="C4126" i="1"/>
  <c r="D4126" i="1"/>
  <c r="E4126" i="1"/>
  <c r="E3931" i="1" l="1"/>
  <c r="E55" i="1" s="1"/>
  <c r="D3931" i="1"/>
  <c r="D55" i="1" s="1"/>
  <c r="B3931" i="1"/>
  <c r="B55" i="1" s="1"/>
  <c r="C3931" i="1"/>
  <c r="C55" i="1" s="1"/>
  <c r="E3562" i="1"/>
  <c r="E3899" i="1" s="1"/>
  <c r="D3562" i="1"/>
  <c r="D3899" i="1" s="1"/>
  <c r="C3562" i="1"/>
  <c r="C3899" i="1" s="1"/>
  <c r="B3562" i="1"/>
  <c r="B3899" i="1" s="1"/>
  <c r="E3560" i="1"/>
  <c r="D3560" i="1"/>
  <c r="C3560" i="1"/>
  <c r="B3560" i="1"/>
  <c r="E3559" i="1"/>
  <c r="D3559" i="1"/>
  <c r="C3559" i="1"/>
  <c r="B3559" i="1"/>
  <c r="E3558" i="1"/>
  <c r="D3558" i="1"/>
  <c r="C3558" i="1"/>
  <c r="B3558" i="1"/>
  <c r="E3557" i="1"/>
  <c r="D3557" i="1"/>
  <c r="C3557" i="1"/>
  <c r="B3557" i="1"/>
  <c r="E3556" i="1"/>
  <c r="D3556" i="1"/>
  <c r="C3556" i="1"/>
  <c r="B3556" i="1"/>
  <c r="E3555" i="1"/>
  <c r="D3555" i="1"/>
  <c r="C3555" i="1"/>
  <c r="B3555" i="1"/>
  <c r="E3554" i="1"/>
  <c r="D3554" i="1"/>
  <c r="C3554" i="1"/>
  <c r="B3554" i="1"/>
  <c r="E3553" i="1"/>
  <c r="D3553" i="1"/>
  <c r="C3553" i="1"/>
  <c r="B3553" i="1"/>
  <c r="E3552" i="1"/>
  <c r="D3552" i="1"/>
  <c r="C3552" i="1"/>
  <c r="B3552" i="1"/>
  <c r="E3551" i="1"/>
  <c r="D3551" i="1"/>
  <c r="C3551" i="1"/>
  <c r="B3551" i="1"/>
  <c r="E3550" i="1"/>
  <c r="D3550" i="1"/>
  <c r="C3550" i="1"/>
  <c r="B3550" i="1"/>
  <c r="E3549" i="1"/>
  <c r="D3549" i="1"/>
  <c r="C3549" i="1"/>
  <c r="B3549" i="1"/>
  <c r="E3548" i="1"/>
  <c r="D3548" i="1"/>
  <c r="C3548" i="1"/>
  <c r="B3548" i="1"/>
  <c r="E3547" i="1"/>
  <c r="D3547" i="1"/>
  <c r="C3547" i="1"/>
  <c r="B3547" i="1"/>
  <c r="E3546" i="1"/>
  <c r="D3546" i="1"/>
  <c r="C3546" i="1"/>
  <c r="B3546" i="1"/>
  <c r="E3545" i="1"/>
  <c r="D3545" i="1"/>
  <c r="C3545" i="1"/>
  <c r="B3545" i="1"/>
  <c r="E3544" i="1"/>
  <c r="D3544" i="1"/>
  <c r="C3544" i="1"/>
  <c r="B3544" i="1"/>
  <c r="E3543" i="1"/>
  <c r="D3543" i="1"/>
  <c r="C3543" i="1"/>
  <c r="B3543" i="1"/>
  <c r="E3542" i="1"/>
  <c r="D3542" i="1"/>
  <c r="C3542" i="1"/>
  <c r="B3542" i="1"/>
  <c r="E3541" i="1"/>
  <c r="D3541" i="1"/>
  <c r="C3541" i="1"/>
  <c r="B3541" i="1"/>
  <c r="E3540" i="1"/>
  <c r="D3540" i="1"/>
  <c r="C3540" i="1"/>
  <c r="B3540" i="1"/>
  <c r="C3539" i="1"/>
  <c r="D3539" i="1"/>
  <c r="B3539" i="1"/>
  <c r="E3661" i="1"/>
  <c r="D3661" i="1"/>
  <c r="C3661" i="1"/>
  <c r="B3661" i="1"/>
  <c r="D3304" i="1" l="1"/>
  <c r="D51" i="1" s="1"/>
  <c r="B3304" i="1"/>
  <c r="B51" i="1" s="1"/>
  <c r="E3304" i="1"/>
  <c r="E51" i="1" s="1"/>
  <c r="C3304" i="1"/>
  <c r="C51" i="1" s="1"/>
  <c r="E4275" i="1" l="1"/>
  <c r="D4275" i="1"/>
  <c r="C4275" i="1"/>
  <c r="B4275" i="1"/>
  <c r="B4272" i="1"/>
  <c r="C4272" i="1"/>
  <c r="D4272" i="1"/>
  <c r="E4272" i="1"/>
  <c r="B4273" i="1"/>
  <c r="C4273" i="1"/>
  <c r="D4273" i="1"/>
  <c r="E4273" i="1"/>
  <c r="B4267" i="1"/>
  <c r="C4267" i="1"/>
  <c r="D4267" i="1"/>
  <c r="E4267" i="1"/>
  <c r="B4268" i="1"/>
  <c r="C4268" i="1"/>
  <c r="D4268" i="1"/>
  <c r="E4268" i="1"/>
  <c r="B4269" i="1"/>
  <c r="C4269" i="1"/>
  <c r="D4269" i="1"/>
  <c r="E4269" i="1"/>
  <c r="B4270" i="1"/>
  <c r="C4270" i="1"/>
  <c r="D4270" i="1"/>
  <c r="E4270" i="1"/>
  <c r="B4271" i="1"/>
  <c r="C4271" i="1"/>
  <c r="D4271" i="1"/>
  <c r="E4271" i="1"/>
  <c r="B4253" i="1"/>
  <c r="C4253" i="1"/>
  <c r="D4253" i="1"/>
  <c r="E4253" i="1"/>
  <c r="B4254" i="1"/>
  <c r="C4254" i="1"/>
  <c r="D4254" i="1"/>
  <c r="E4254" i="1"/>
  <c r="B4255" i="1"/>
  <c r="C4255" i="1"/>
  <c r="D4255" i="1"/>
  <c r="E4255" i="1"/>
  <c r="B4256" i="1"/>
  <c r="C4256" i="1"/>
  <c r="D4256" i="1"/>
  <c r="E4256" i="1"/>
  <c r="B4257" i="1"/>
  <c r="C4257" i="1"/>
  <c r="D4257" i="1"/>
  <c r="E4257" i="1"/>
  <c r="B4258" i="1"/>
  <c r="C4258" i="1"/>
  <c r="D4258" i="1"/>
  <c r="E4258" i="1"/>
  <c r="B4259" i="1"/>
  <c r="C4259" i="1"/>
  <c r="D4259" i="1"/>
  <c r="E4259" i="1"/>
  <c r="B4260" i="1"/>
  <c r="C4260" i="1"/>
  <c r="D4260" i="1"/>
  <c r="E4260" i="1"/>
  <c r="B4261" i="1"/>
  <c r="C4261" i="1"/>
  <c r="D4261" i="1"/>
  <c r="E4261" i="1"/>
  <c r="B4262" i="1"/>
  <c r="C4262" i="1"/>
  <c r="D4262" i="1"/>
  <c r="E4262" i="1"/>
  <c r="B4263" i="1"/>
  <c r="C4263" i="1"/>
  <c r="D4263" i="1"/>
  <c r="E4263" i="1"/>
  <c r="B4264" i="1"/>
  <c r="C4264" i="1"/>
  <c r="D4264" i="1"/>
  <c r="E4264" i="1"/>
  <c r="B4265" i="1"/>
  <c r="C4265" i="1"/>
  <c r="D4265" i="1"/>
  <c r="E4265" i="1"/>
  <c r="B4266" i="1"/>
  <c r="C4266" i="1"/>
  <c r="D4266" i="1"/>
  <c r="E4266" i="1"/>
  <c r="B4252" i="1"/>
  <c r="C4252" i="1"/>
  <c r="D4252" i="1"/>
  <c r="E4252" i="1"/>
  <c r="E2475" i="1" l="1"/>
  <c r="E2413" i="1" s="1"/>
  <c r="D2475" i="1"/>
  <c r="D2413" i="1" s="1"/>
  <c r="C2475" i="1"/>
  <c r="C2413" i="1" s="1"/>
  <c r="B2475" i="1"/>
  <c r="B2413" i="1" s="1"/>
  <c r="B1011" i="1" l="1"/>
  <c r="C1011" i="1"/>
  <c r="D1011" i="1"/>
  <c r="E1011" i="1"/>
  <c r="B1012" i="1"/>
  <c r="C1012" i="1"/>
  <c r="D1012" i="1"/>
  <c r="E1012" i="1"/>
  <c r="B1013" i="1"/>
  <c r="C1013" i="1"/>
  <c r="D1013" i="1"/>
  <c r="E1013" i="1"/>
  <c r="B1014" i="1"/>
  <c r="C1014" i="1"/>
  <c r="D1014" i="1"/>
  <c r="E1014" i="1"/>
  <c r="B1015" i="1"/>
  <c r="C1015" i="1"/>
  <c r="D1015" i="1"/>
  <c r="E1015" i="1"/>
  <c r="B1016" i="1"/>
  <c r="C1016" i="1"/>
  <c r="D1016" i="1"/>
  <c r="E1016" i="1"/>
  <c r="B1017" i="1"/>
  <c r="C1017" i="1"/>
  <c r="D1017" i="1"/>
  <c r="E1017" i="1"/>
  <c r="B1018" i="1"/>
  <c r="C1018" i="1"/>
  <c r="D1018" i="1"/>
  <c r="E1018" i="1"/>
  <c r="B1019" i="1"/>
  <c r="C1019" i="1"/>
  <c r="D1019" i="1"/>
  <c r="E1019" i="1"/>
  <c r="B1020" i="1"/>
  <c r="C1020" i="1"/>
  <c r="D1020" i="1"/>
  <c r="E1020" i="1"/>
  <c r="B1021" i="1"/>
  <c r="C1021" i="1"/>
  <c r="D1021" i="1"/>
  <c r="E1021" i="1"/>
  <c r="B1022" i="1"/>
  <c r="C1022" i="1"/>
  <c r="D1022" i="1"/>
  <c r="E1022" i="1"/>
  <c r="B1002" i="1"/>
  <c r="C1002" i="1"/>
  <c r="D1002" i="1"/>
  <c r="E1002" i="1"/>
  <c r="B1003" i="1"/>
  <c r="C1003" i="1"/>
  <c r="D1003" i="1"/>
  <c r="E1003" i="1"/>
  <c r="B1004" i="1"/>
  <c r="C1004" i="1"/>
  <c r="D1004" i="1"/>
  <c r="E1004" i="1"/>
  <c r="B1005" i="1"/>
  <c r="C1005" i="1"/>
  <c r="D1005" i="1"/>
  <c r="E1005" i="1"/>
  <c r="B1006" i="1"/>
  <c r="C1006" i="1"/>
  <c r="D1006" i="1"/>
  <c r="E1006" i="1"/>
  <c r="B1007" i="1"/>
  <c r="C1007" i="1"/>
  <c r="D1007" i="1"/>
  <c r="E1007" i="1"/>
  <c r="B1008" i="1"/>
  <c r="C1008" i="1"/>
  <c r="D1008" i="1"/>
  <c r="E1008" i="1"/>
  <c r="B1009" i="1"/>
  <c r="C1009" i="1"/>
  <c r="D1009" i="1"/>
  <c r="E1009" i="1"/>
  <c r="B1010" i="1"/>
  <c r="C1010" i="1"/>
  <c r="D1010" i="1"/>
  <c r="E1010" i="1"/>
  <c r="B1001" i="1"/>
  <c r="C1001" i="1"/>
  <c r="D1001" i="1"/>
  <c r="E1001" i="1"/>
  <c r="E1218" i="1"/>
  <c r="D1218" i="1"/>
  <c r="C1218" i="1"/>
  <c r="B1218" i="1"/>
  <c r="E1187" i="1"/>
  <c r="D1187" i="1"/>
  <c r="C1187" i="1"/>
  <c r="B1187" i="1"/>
  <c r="D766" i="1"/>
  <c r="F766" i="1" s="1"/>
  <c r="C548" i="1"/>
  <c r="B548" i="1"/>
  <c r="C546" i="1"/>
  <c r="B546" i="1"/>
  <c r="C545" i="1"/>
  <c r="B545" i="1"/>
  <c r="C544" i="1"/>
  <c r="B544" i="1"/>
  <c r="C543" i="1"/>
  <c r="B543" i="1"/>
  <c r="C542" i="1"/>
  <c r="B542" i="1"/>
  <c r="C541" i="1"/>
  <c r="B541" i="1"/>
  <c r="C540" i="1"/>
  <c r="B540" i="1"/>
  <c r="C539" i="1"/>
  <c r="B539" i="1"/>
  <c r="C538" i="1"/>
  <c r="B538" i="1"/>
  <c r="C537" i="1"/>
  <c r="B537" i="1"/>
  <c r="C536" i="1"/>
  <c r="B536" i="1"/>
  <c r="C535" i="1"/>
  <c r="B535" i="1"/>
  <c r="C534" i="1"/>
  <c r="B534" i="1"/>
  <c r="C533" i="1"/>
  <c r="B533" i="1"/>
  <c r="C532" i="1"/>
  <c r="B532" i="1"/>
  <c r="C531" i="1"/>
  <c r="B531" i="1"/>
  <c r="C530" i="1"/>
  <c r="B530" i="1"/>
  <c r="C529" i="1"/>
  <c r="B529" i="1"/>
  <c r="C528" i="1"/>
  <c r="B528" i="1"/>
  <c r="C527" i="1"/>
  <c r="B527" i="1"/>
  <c r="C526" i="1"/>
  <c r="B526" i="1"/>
  <c r="C525" i="1"/>
  <c r="B525" i="1"/>
  <c r="E548" i="1"/>
  <c r="D548" i="1"/>
  <c r="D540" i="1"/>
  <c r="E540" i="1"/>
  <c r="D541" i="1"/>
  <c r="E541" i="1"/>
  <c r="D542" i="1"/>
  <c r="E542" i="1"/>
  <c r="E543" i="1"/>
  <c r="D544" i="1"/>
  <c r="E544" i="1"/>
  <c r="D545" i="1"/>
  <c r="E545" i="1"/>
  <c r="D546" i="1"/>
  <c r="E54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E539" i="1"/>
  <c r="E525" i="1"/>
  <c r="D525" i="1"/>
  <c r="D668" i="1"/>
  <c r="D543" i="1" s="1"/>
  <c r="D695" i="1"/>
  <c r="D539" i="1" s="1"/>
  <c r="C450" i="1"/>
  <c r="B450" i="1"/>
  <c r="C449" i="1"/>
  <c r="B449" i="1"/>
  <c r="C448" i="1"/>
  <c r="B448" i="1"/>
  <c r="C447" i="1"/>
  <c r="B447" i="1"/>
  <c r="C446" i="1"/>
  <c r="B446" i="1"/>
  <c r="C445" i="1"/>
  <c r="B445" i="1"/>
  <c r="C444" i="1"/>
  <c r="B444" i="1"/>
  <c r="C443" i="1"/>
  <c r="B443" i="1"/>
  <c r="C442" i="1"/>
  <c r="B442" i="1"/>
  <c r="C441" i="1"/>
  <c r="B441" i="1"/>
  <c r="C440" i="1"/>
  <c r="B440" i="1"/>
  <c r="C439" i="1"/>
  <c r="B439" i="1"/>
  <c r="C438" i="1"/>
  <c r="B438" i="1"/>
  <c r="C437" i="1"/>
  <c r="B437" i="1"/>
  <c r="C436" i="1"/>
  <c r="B436" i="1"/>
  <c r="C435" i="1"/>
  <c r="B435" i="1"/>
  <c r="C434" i="1"/>
  <c r="B434" i="1"/>
  <c r="C433" i="1"/>
  <c r="B433" i="1"/>
  <c r="C432" i="1"/>
  <c r="B432" i="1"/>
  <c r="C431" i="1"/>
  <c r="B431" i="1"/>
  <c r="C430" i="1"/>
  <c r="B430" i="1"/>
  <c r="C429" i="1"/>
  <c r="B429" i="1"/>
  <c r="C452" i="1"/>
  <c r="B452" i="1"/>
  <c r="E452" i="1"/>
  <c r="D452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30" i="1"/>
  <c r="E430" i="1"/>
  <c r="D431" i="1"/>
  <c r="E431" i="1"/>
  <c r="D432" i="1"/>
  <c r="E432" i="1"/>
  <c r="D433" i="1"/>
  <c r="E433" i="1"/>
  <c r="D434" i="1"/>
  <c r="E434" i="1"/>
  <c r="E429" i="1"/>
  <c r="D429" i="1"/>
  <c r="C131" i="1"/>
  <c r="C100" i="1" s="1"/>
  <c r="B131" i="1"/>
  <c r="B100" i="1" s="1"/>
  <c r="C129" i="1"/>
  <c r="C98" i="1" s="1"/>
  <c r="B129" i="1"/>
  <c r="B98" i="1" s="1"/>
  <c r="C128" i="1"/>
  <c r="C97" i="1" s="1"/>
  <c r="B128" i="1"/>
  <c r="B97" i="1" s="1"/>
  <c r="C127" i="1"/>
  <c r="C96" i="1" s="1"/>
  <c r="B127" i="1"/>
  <c r="B96" i="1" s="1"/>
  <c r="C126" i="1"/>
  <c r="C95" i="1" s="1"/>
  <c r="B126" i="1"/>
  <c r="B95" i="1" s="1"/>
  <c r="C125" i="1"/>
  <c r="C94" i="1" s="1"/>
  <c r="B125" i="1"/>
  <c r="B94" i="1" s="1"/>
  <c r="C124" i="1"/>
  <c r="C93" i="1" s="1"/>
  <c r="B124" i="1"/>
  <c r="B93" i="1" s="1"/>
  <c r="C123" i="1"/>
  <c r="C92" i="1" s="1"/>
  <c r="B123" i="1"/>
  <c r="B92" i="1" s="1"/>
  <c r="C122" i="1"/>
  <c r="C91" i="1" s="1"/>
  <c r="B122" i="1"/>
  <c r="B91" i="1" s="1"/>
  <c r="C121" i="1"/>
  <c r="C90" i="1" s="1"/>
  <c r="B121" i="1"/>
  <c r="B90" i="1" s="1"/>
  <c r="C120" i="1"/>
  <c r="C89" i="1" s="1"/>
  <c r="B120" i="1"/>
  <c r="B89" i="1" s="1"/>
  <c r="C119" i="1"/>
  <c r="C88" i="1" s="1"/>
  <c r="B119" i="1"/>
  <c r="B88" i="1" s="1"/>
  <c r="C118" i="1"/>
  <c r="C87" i="1" s="1"/>
  <c r="B118" i="1"/>
  <c r="B87" i="1" s="1"/>
  <c r="C117" i="1"/>
  <c r="C86" i="1" s="1"/>
  <c r="B117" i="1"/>
  <c r="B86" i="1" s="1"/>
  <c r="C116" i="1"/>
  <c r="C85" i="1" s="1"/>
  <c r="B116" i="1"/>
  <c r="B85" i="1" s="1"/>
  <c r="C115" i="1"/>
  <c r="C84" i="1" s="1"/>
  <c r="B115" i="1"/>
  <c r="B84" i="1" s="1"/>
  <c r="C114" i="1"/>
  <c r="C83" i="1" s="1"/>
  <c r="B114" i="1"/>
  <c r="B83" i="1" s="1"/>
  <c r="C113" i="1"/>
  <c r="C82" i="1" s="1"/>
  <c r="B113" i="1"/>
  <c r="B82" i="1" s="1"/>
  <c r="C112" i="1"/>
  <c r="C81" i="1" s="1"/>
  <c r="B81" i="1"/>
  <c r="C111" i="1"/>
  <c r="C80" i="1" s="1"/>
  <c r="B111" i="1"/>
  <c r="B80" i="1" s="1"/>
  <c r="C110" i="1"/>
  <c r="C79" i="1" s="1"/>
  <c r="B110" i="1"/>
  <c r="B79" i="1" s="1"/>
  <c r="C109" i="1"/>
  <c r="C78" i="1" s="1"/>
  <c r="B109" i="1"/>
  <c r="B78" i="1" s="1"/>
  <c r="C108" i="1"/>
  <c r="C77" i="1" s="1"/>
  <c r="B108" i="1"/>
  <c r="B77" i="1" s="1"/>
  <c r="D406" i="1"/>
  <c r="D349" i="1"/>
  <c r="E131" i="1"/>
  <c r="E100" i="1" s="1"/>
  <c r="D131" i="1"/>
  <c r="D100" i="1" s="1"/>
  <c r="D126" i="1"/>
  <c r="D95" i="1" s="1"/>
  <c r="E126" i="1"/>
  <c r="E95" i="1" s="1"/>
  <c r="D127" i="1"/>
  <c r="D96" i="1" s="1"/>
  <c r="E127" i="1"/>
  <c r="E96" i="1" s="1"/>
  <c r="D128" i="1"/>
  <c r="D97" i="1" s="1"/>
  <c r="E128" i="1"/>
  <c r="E97" i="1" s="1"/>
  <c r="D129" i="1"/>
  <c r="D98" i="1" s="1"/>
  <c r="E129" i="1"/>
  <c r="E98" i="1" s="1"/>
  <c r="D115" i="1"/>
  <c r="D84" i="1" s="1"/>
  <c r="E115" i="1"/>
  <c r="E84" i="1" s="1"/>
  <c r="D116" i="1"/>
  <c r="E116" i="1"/>
  <c r="E85" i="1" s="1"/>
  <c r="D117" i="1"/>
  <c r="D86" i="1" s="1"/>
  <c r="E117" i="1"/>
  <c r="E86" i="1" s="1"/>
  <c r="D118" i="1"/>
  <c r="D87" i="1" s="1"/>
  <c r="E118" i="1"/>
  <c r="E87" i="1" s="1"/>
  <c r="D119" i="1"/>
  <c r="D88" i="1" s="1"/>
  <c r="E119" i="1"/>
  <c r="E88" i="1" s="1"/>
  <c r="D120" i="1"/>
  <c r="D89" i="1" s="1"/>
  <c r="E120" i="1"/>
  <c r="E89" i="1" s="1"/>
  <c r="D121" i="1"/>
  <c r="D90" i="1" s="1"/>
  <c r="E121" i="1"/>
  <c r="E90" i="1" s="1"/>
  <c r="D122" i="1"/>
  <c r="E122" i="1"/>
  <c r="E91" i="1" s="1"/>
  <c r="D123" i="1"/>
  <c r="D92" i="1" s="1"/>
  <c r="E123" i="1"/>
  <c r="E92" i="1" s="1"/>
  <c r="D124" i="1"/>
  <c r="D93" i="1" s="1"/>
  <c r="E124" i="1"/>
  <c r="E93" i="1" s="1"/>
  <c r="D125" i="1"/>
  <c r="D94" i="1" s="1"/>
  <c r="E125" i="1"/>
  <c r="E94" i="1" s="1"/>
  <c r="D109" i="1"/>
  <c r="D78" i="1" s="1"/>
  <c r="E109" i="1"/>
  <c r="E78" i="1" s="1"/>
  <c r="D110" i="1"/>
  <c r="D79" i="1" s="1"/>
  <c r="E110" i="1"/>
  <c r="E79" i="1" s="1"/>
  <c r="D111" i="1"/>
  <c r="D80" i="1" s="1"/>
  <c r="E111" i="1"/>
  <c r="E80" i="1" s="1"/>
  <c r="D112" i="1"/>
  <c r="D81" i="1" s="1"/>
  <c r="E112" i="1"/>
  <c r="E81" i="1" s="1"/>
  <c r="D113" i="1"/>
  <c r="D82" i="1" s="1"/>
  <c r="E113" i="1"/>
  <c r="E82" i="1" s="1"/>
  <c r="D114" i="1"/>
  <c r="D83" i="1" s="1"/>
  <c r="E114" i="1"/>
  <c r="E83" i="1" s="1"/>
  <c r="E108" i="1"/>
  <c r="E77" i="1" s="1"/>
  <c r="D108" i="1"/>
  <c r="D77" i="1" s="1"/>
  <c r="F443" i="1" l="1"/>
  <c r="F442" i="1"/>
  <c r="F451" i="1" s="1"/>
  <c r="F42" i="1" s="1"/>
  <c r="D85" i="1"/>
  <c r="D91" i="1"/>
  <c r="C99" i="1"/>
  <c r="C41" i="1" s="1"/>
  <c r="C130" i="1"/>
  <c r="B547" i="1"/>
  <c r="C547" i="1"/>
  <c r="B130" i="1"/>
  <c r="B99" i="1"/>
  <c r="B41" i="1" s="1"/>
  <c r="E5663" i="1"/>
  <c r="D5663" i="1"/>
  <c r="C5663" i="1"/>
  <c r="B5663" i="1"/>
  <c r="E5632" i="1"/>
  <c r="E64" i="1" s="1"/>
  <c r="D5632" i="1"/>
  <c r="D64" i="1" s="1"/>
  <c r="C5632" i="1"/>
  <c r="C64" i="1" s="1"/>
  <c r="B5632" i="1"/>
  <c r="B64" i="1" s="1"/>
  <c r="E5597" i="1"/>
  <c r="D5597" i="1"/>
  <c r="C5597" i="1"/>
  <c r="B5597" i="1"/>
  <c r="E5564" i="1"/>
  <c r="E63" i="1" s="1"/>
  <c r="D5564" i="1"/>
  <c r="D63" i="1" s="1"/>
  <c r="C5564" i="1"/>
  <c r="C63" i="1" s="1"/>
  <c r="B5564" i="1"/>
  <c r="B63" i="1" s="1"/>
  <c r="E5532" i="1"/>
  <c r="D5532" i="1"/>
  <c r="C5532" i="1"/>
  <c r="B5532" i="1"/>
  <c r="E5501" i="1"/>
  <c r="D5501" i="1"/>
  <c r="C5501" i="1"/>
  <c r="B5501" i="1"/>
  <c r="E5470" i="1"/>
  <c r="D5470" i="1"/>
  <c r="C5470" i="1"/>
  <c r="B5470" i="1"/>
  <c r="E5439" i="1"/>
  <c r="D5439" i="1"/>
  <c r="C5439" i="1"/>
  <c r="B5439" i="1"/>
  <c r="E5408" i="1"/>
  <c r="D5408" i="1"/>
  <c r="C5408" i="1"/>
  <c r="B5408" i="1"/>
  <c r="E5377" i="1"/>
  <c r="D5377" i="1"/>
  <c r="C5377" i="1"/>
  <c r="B5377" i="1"/>
  <c r="E5346" i="1"/>
  <c r="D5346" i="1"/>
  <c r="C5346" i="1"/>
  <c r="B5346" i="1"/>
  <c r="E5315" i="1"/>
  <c r="D5315" i="1"/>
  <c r="C5315" i="1"/>
  <c r="B5315" i="1"/>
  <c r="E5284" i="1"/>
  <c r="D5284" i="1"/>
  <c r="C5284" i="1"/>
  <c r="B5284" i="1"/>
  <c r="E5222" i="1"/>
  <c r="D5222" i="1"/>
  <c r="C5222" i="1"/>
  <c r="B5222" i="1"/>
  <c r="E5190" i="1"/>
  <c r="D5190" i="1"/>
  <c r="C5190" i="1"/>
  <c r="B5190" i="1"/>
  <c r="E5158" i="1"/>
  <c r="D5158" i="1"/>
  <c r="C5158" i="1"/>
  <c r="B5158" i="1"/>
  <c r="E5127" i="1"/>
  <c r="D5127" i="1"/>
  <c r="C5127" i="1"/>
  <c r="B5127" i="1"/>
  <c r="E5096" i="1"/>
  <c r="D5096" i="1"/>
  <c r="C5096" i="1"/>
  <c r="B5096" i="1"/>
  <c r="E5065" i="1"/>
  <c r="D5065" i="1"/>
  <c r="C5065" i="1"/>
  <c r="B5065" i="1"/>
  <c r="E5034" i="1"/>
  <c r="D5034" i="1"/>
  <c r="C5034" i="1"/>
  <c r="B5034" i="1"/>
  <c r="E5003" i="1"/>
  <c r="D5003" i="1"/>
  <c r="D4971" i="1" s="1"/>
  <c r="D61" i="1" s="1"/>
  <c r="C5003" i="1"/>
  <c r="B5003" i="1"/>
  <c r="E4971" i="1"/>
  <c r="E61" i="1" s="1"/>
  <c r="E4878" i="1"/>
  <c r="D4878" i="1"/>
  <c r="C4878" i="1"/>
  <c r="B4878" i="1"/>
  <c r="E4846" i="1"/>
  <c r="D4846" i="1"/>
  <c r="C4846" i="1"/>
  <c r="B4846" i="1"/>
  <c r="E4815" i="1"/>
  <c r="D4815" i="1"/>
  <c r="C4815" i="1"/>
  <c r="B4815" i="1"/>
  <c r="E4784" i="1"/>
  <c r="D4784" i="1"/>
  <c r="C4784" i="1"/>
  <c r="B4784" i="1"/>
  <c r="E4753" i="1"/>
  <c r="D4753" i="1"/>
  <c r="C4753" i="1"/>
  <c r="B4753" i="1"/>
  <c r="E4722" i="1"/>
  <c r="E60" i="1" s="1"/>
  <c r="D4722" i="1"/>
  <c r="D60" i="1" s="1"/>
  <c r="C4722" i="1"/>
  <c r="C60" i="1" s="1"/>
  <c r="B4722" i="1"/>
  <c r="B60" i="1" s="1"/>
  <c r="E4691" i="1"/>
  <c r="D4691" i="1"/>
  <c r="C4691" i="1"/>
  <c r="B4691" i="1"/>
  <c r="E4658" i="1"/>
  <c r="D4658" i="1"/>
  <c r="C4658" i="1"/>
  <c r="B4658" i="1"/>
  <c r="E4624" i="1"/>
  <c r="D4624" i="1"/>
  <c r="C4624" i="1"/>
  <c r="B4624" i="1"/>
  <c r="E4592" i="1"/>
  <c r="E59" i="1" s="1"/>
  <c r="D4592" i="1"/>
  <c r="D59" i="1" s="1"/>
  <c r="C4592" i="1"/>
  <c r="C59" i="1" s="1"/>
  <c r="B4592" i="1"/>
  <c r="B59" i="1" s="1"/>
  <c r="E4561" i="1"/>
  <c r="E62" i="1" s="1"/>
  <c r="D4561" i="1"/>
  <c r="D62" i="1" s="1"/>
  <c r="C4561" i="1"/>
  <c r="C62" i="1" s="1"/>
  <c r="B4561" i="1"/>
  <c r="B62" i="1" s="1"/>
  <c r="E4529" i="1"/>
  <c r="E58" i="1" s="1"/>
  <c r="D4529" i="1"/>
  <c r="D58" i="1" s="1"/>
  <c r="C4529" i="1"/>
  <c r="C58" i="1" s="1"/>
  <c r="B4529" i="1"/>
  <c r="B58" i="1" s="1"/>
  <c r="E4498" i="1"/>
  <c r="D4498" i="1"/>
  <c r="C4498" i="1"/>
  <c r="B4498" i="1"/>
  <c r="E4465" i="1"/>
  <c r="D4465" i="1"/>
  <c r="C4465" i="1"/>
  <c r="B4465" i="1"/>
  <c r="E4433" i="1"/>
  <c r="D4433" i="1"/>
  <c r="C4433" i="1"/>
  <c r="B4433" i="1"/>
  <c r="E4401" i="1"/>
  <c r="D4401" i="1"/>
  <c r="C4401" i="1"/>
  <c r="B4401" i="1"/>
  <c r="E4370" i="1"/>
  <c r="D4370" i="1"/>
  <c r="C4370" i="1"/>
  <c r="B4370" i="1"/>
  <c r="E4338" i="1"/>
  <c r="D4338" i="1"/>
  <c r="C4338" i="1"/>
  <c r="B4338" i="1"/>
  <c r="E4306" i="1"/>
  <c r="D4306" i="1"/>
  <c r="C4306" i="1"/>
  <c r="B4306" i="1"/>
  <c r="E4274" i="1"/>
  <c r="E57" i="1" s="1"/>
  <c r="D4274" i="1"/>
  <c r="D57" i="1" s="1"/>
  <c r="C4274" i="1"/>
  <c r="C57" i="1" s="1"/>
  <c r="B4274" i="1"/>
  <c r="B57" i="1" s="1"/>
  <c r="E4242" i="1"/>
  <c r="D4242" i="1"/>
  <c r="C4242" i="1"/>
  <c r="B4242" i="1"/>
  <c r="E4211" i="1"/>
  <c r="D4211" i="1"/>
  <c r="C4211" i="1"/>
  <c r="B4211" i="1"/>
  <c r="E4179" i="1"/>
  <c r="D4179" i="1"/>
  <c r="C4179" i="1"/>
  <c r="B4179" i="1"/>
  <c r="E4148" i="1"/>
  <c r="E56" i="1" s="1"/>
  <c r="D4148" i="1"/>
  <c r="D56" i="1" s="1"/>
  <c r="C4148" i="1"/>
  <c r="C56" i="1" s="1"/>
  <c r="B4148" i="1"/>
  <c r="B56" i="1" s="1"/>
  <c r="E4117" i="1"/>
  <c r="D4117" i="1"/>
  <c r="C4117" i="1"/>
  <c r="B4117" i="1"/>
  <c r="E4086" i="1"/>
  <c r="D4086" i="1"/>
  <c r="C4086" i="1"/>
  <c r="B4086" i="1"/>
  <c r="E4055" i="1"/>
  <c r="D4055" i="1"/>
  <c r="C4055" i="1"/>
  <c r="B4055" i="1"/>
  <c r="E4024" i="1"/>
  <c r="D4024" i="1"/>
  <c r="C4024" i="1"/>
  <c r="B4024" i="1"/>
  <c r="E3993" i="1"/>
  <c r="D3993" i="1"/>
  <c r="C3993" i="1"/>
  <c r="B3993" i="1"/>
  <c r="E3962" i="1"/>
  <c r="D3962" i="1"/>
  <c r="C3962" i="1"/>
  <c r="B3962" i="1"/>
  <c r="E3867" i="1"/>
  <c r="E54" i="1" s="1"/>
  <c r="D3867" i="1"/>
  <c r="D54" i="1" s="1"/>
  <c r="C3867" i="1"/>
  <c r="C54" i="1" s="1"/>
  <c r="B3867" i="1"/>
  <c r="B54" i="1" s="1"/>
  <c r="E3833" i="1"/>
  <c r="D3833" i="1"/>
  <c r="C3833" i="1"/>
  <c r="B3833" i="1"/>
  <c r="E3798" i="1"/>
  <c r="D3798" i="1"/>
  <c r="C3798" i="1"/>
  <c r="B3798" i="1"/>
  <c r="E3762" i="1"/>
  <c r="D3762" i="1"/>
  <c r="C3762" i="1"/>
  <c r="B3762" i="1"/>
  <c r="E3730" i="1"/>
  <c r="D3730" i="1"/>
  <c r="C3730" i="1"/>
  <c r="B3730" i="1"/>
  <c r="E3694" i="1"/>
  <c r="D3694" i="1"/>
  <c r="C3694" i="1"/>
  <c r="B3694" i="1"/>
  <c r="E3629" i="1"/>
  <c r="D3629" i="1"/>
  <c r="C3629" i="1"/>
  <c r="B3629" i="1"/>
  <c r="E3595" i="1"/>
  <c r="D3595" i="1"/>
  <c r="C3595" i="1"/>
  <c r="B3595" i="1"/>
  <c r="E3561" i="1"/>
  <c r="E53" i="1" s="1"/>
  <c r="D3561" i="1"/>
  <c r="D53" i="1" s="1"/>
  <c r="C3561" i="1"/>
  <c r="C53" i="1" s="1"/>
  <c r="B3561" i="1"/>
  <c r="B53" i="1" s="1"/>
  <c r="E3529" i="1"/>
  <c r="D3529" i="1"/>
  <c r="C3529" i="1"/>
  <c r="B3529" i="1"/>
  <c r="E3497" i="1"/>
  <c r="D3497" i="1"/>
  <c r="C3497" i="1"/>
  <c r="B3497" i="1"/>
  <c r="E3465" i="1"/>
  <c r="D3465" i="1"/>
  <c r="C3465" i="1"/>
  <c r="B3465" i="1"/>
  <c r="E3434" i="1"/>
  <c r="D3434" i="1"/>
  <c r="C3434" i="1"/>
  <c r="B3434" i="1"/>
  <c r="E3402" i="1"/>
  <c r="D3402" i="1"/>
  <c r="C3402" i="1"/>
  <c r="B3402" i="1"/>
  <c r="E3370" i="1"/>
  <c r="D3370" i="1"/>
  <c r="C3370" i="1"/>
  <c r="B3370" i="1"/>
  <c r="E3336" i="1"/>
  <c r="E52" i="1" s="1"/>
  <c r="D3336" i="1"/>
  <c r="D52" i="1" s="1"/>
  <c r="C3336" i="1"/>
  <c r="C52" i="1" s="1"/>
  <c r="B3336" i="1"/>
  <c r="B52" i="1" s="1"/>
  <c r="E3272" i="1"/>
  <c r="E50" i="1" s="1"/>
  <c r="D3272" i="1"/>
  <c r="D50" i="1" s="1"/>
  <c r="C3272" i="1"/>
  <c r="C50" i="1" s="1"/>
  <c r="B3272" i="1"/>
  <c r="B50" i="1" s="1"/>
  <c r="E3239" i="1"/>
  <c r="D3239" i="1"/>
  <c r="C3239" i="1"/>
  <c r="B3239" i="1"/>
  <c r="E3207" i="1"/>
  <c r="D3207" i="1"/>
  <c r="C3207" i="1"/>
  <c r="B3207" i="1"/>
  <c r="E3176" i="1"/>
  <c r="D3176" i="1"/>
  <c r="C3176" i="1"/>
  <c r="B3176" i="1"/>
  <c r="E3144" i="1"/>
  <c r="D3144" i="1"/>
  <c r="C3144" i="1"/>
  <c r="B3144" i="1"/>
  <c r="E3113" i="1"/>
  <c r="D3113" i="1"/>
  <c r="C3113" i="1"/>
  <c r="B3113" i="1"/>
  <c r="E3081" i="1"/>
  <c r="D3081" i="1"/>
  <c r="C3081" i="1"/>
  <c r="B3081" i="1"/>
  <c r="E3050" i="1"/>
  <c r="D3050" i="1"/>
  <c r="C3050" i="1"/>
  <c r="B3050" i="1"/>
  <c r="E3016" i="1"/>
  <c r="D3016" i="1"/>
  <c r="C3016" i="1"/>
  <c r="B3016" i="1"/>
  <c r="E2984" i="1"/>
  <c r="D2984" i="1"/>
  <c r="C2984" i="1"/>
  <c r="B2984" i="1"/>
  <c r="E2951" i="1"/>
  <c r="D2951" i="1"/>
  <c r="C2951" i="1"/>
  <c r="B2951" i="1"/>
  <c r="E2918" i="1"/>
  <c r="D2918" i="1"/>
  <c r="C2918" i="1"/>
  <c r="B2918" i="1"/>
  <c r="E2886" i="1"/>
  <c r="D2886" i="1"/>
  <c r="C2886" i="1"/>
  <c r="B2886" i="1"/>
  <c r="E2854" i="1"/>
  <c r="D2854" i="1"/>
  <c r="C2854" i="1"/>
  <c r="B2854" i="1"/>
  <c r="E2823" i="1"/>
  <c r="D2823" i="1"/>
  <c r="C2823" i="1"/>
  <c r="B2823" i="1"/>
  <c r="E2791" i="1"/>
  <c r="D2791" i="1"/>
  <c r="C2791" i="1"/>
  <c r="B2791" i="1"/>
  <c r="E2759" i="1"/>
  <c r="D2759" i="1"/>
  <c r="C2759" i="1"/>
  <c r="B2759" i="1"/>
  <c r="E2728" i="1"/>
  <c r="D2728" i="1"/>
  <c r="C2728" i="1"/>
  <c r="B2728" i="1"/>
  <c r="E2697" i="1"/>
  <c r="D2697" i="1"/>
  <c r="C2697" i="1"/>
  <c r="B2697" i="1"/>
  <c r="E2665" i="1"/>
  <c r="D2665" i="1"/>
  <c r="C2665" i="1"/>
  <c r="B2665" i="1"/>
  <c r="E2633" i="1"/>
  <c r="D2633" i="1"/>
  <c r="C2633" i="1"/>
  <c r="B2633" i="1"/>
  <c r="E2601" i="1"/>
  <c r="D2601" i="1"/>
  <c r="C2601" i="1"/>
  <c r="B2601" i="1"/>
  <c r="E2569" i="1"/>
  <c r="D2569" i="1"/>
  <c r="C2569" i="1"/>
  <c r="B2569" i="1"/>
  <c r="E2537" i="1"/>
  <c r="D2537" i="1"/>
  <c r="C2537" i="1"/>
  <c r="B2537" i="1"/>
  <c r="E2506" i="1"/>
  <c r="D2506" i="1"/>
  <c r="C2506" i="1"/>
  <c r="B2506" i="1"/>
  <c r="E2443" i="1"/>
  <c r="E49" i="1" s="1"/>
  <c r="D2443" i="1"/>
  <c r="D49" i="1" s="1"/>
  <c r="C2443" i="1"/>
  <c r="C49" i="1" s="1"/>
  <c r="B2443" i="1"/>
  <c r="B49" i="1" s="1"/>
  <c r="E2381" i="1"/>
  <c r="D2381" i="1"/>
  <c r="C2381" i="1"/>
  <c r="B2381" i="1"/>
  <c r="E2350" i="1"/>
  <c r="D2350" i="1"/>
  <c r="C2350" i="1"/>
  <c r="B2350" i="1"/>
  <c r="E2319" i="1"/>
  <c r="D2319" i="1"/>
  <c r="C2319" i="1"/>
  <c r="B2319" i="1"/>
  <c r="E2288" i="1"/>
  <c r="D2288" i="1"/>
  <c r="C2288" i="1"/>
  <c r="B2288" i="1"/>
  <c r="E2257" i="1"/>
  <c r="D2257" i="1"/>
  <c r="C2257" i="1"/>
  <c r="B2257" i="1"/>
  <c r="E2226" i="1"/>
  <c r="D2226" i="1"/>
  <c r="C2226" i="1"/>
  <c r="B2226" i="1"/>
  <c r="E2194" i="1"/>
  <c r="D2194" i="1"/>
  <c r="C2194" i="1"/>
  <c r="B2194" i="1"/>
  <c r="E2162" i="1"/>
  <c r="D2162" i="1"/>
  <c r="C2162" i="1"/>
  <c r="B2162" i="1"/>
  <c r="E2131" i="1"/>
  <c r="D2131" i="1"/>
  <c r="C2131" i="1"/>
  <c r="B2131" i="1"/>
  <c r="E2100" i="1"/>
  <c r="D2100" i="1"/>
  <c r="C2100" i="1"/>
  <c r="B2100" i="1"/>
  <c r="E2068" i="1"/>
  <c r="D2068" i="1"/>
  <c r="C2068" i="1"/>
  <c r="B2068" i="1"/>
  <c r="E2035" i="1"/>
  <c r="D2035" i="1"/>
  <c r="C2035" i="1"/>
  <c r="B2035" i="1"/>
  <c r="E2004" i="1"/>
  <c r="D2004" i="1"/>
  <c r="C2004" i="1"/>
  <c r="B2004" i="1"/>
  <c r="E1973" i="1"/>
  <c r="D1973" i="1"/>
  <c r="C1973" i="1"/>
  <c r="B1973" i="1"/>
  <c r="E1941" i="1"/>
  <c r="D1941" i="1"/>
  <c r="C1941" i="1"/>
  <c r="B1941" i="1"/>
  <c r="C1908" i="1"/>
  <c r="B1908" i="1"/>
  <c r="E1877" i="1"/>
  <c r="D1877" i="1"/>
  <c r="C1877" i="1"/>
  <c r="B1877" i="1"/>
  <c r="E1845" i="1"/>
  <c r="D1845" i="1"/>
  <c r="C1845" i="1"/>
  <c r="B1845" i="1"/>
  <c r="E1814" i="1"/>
  <c r="D1814" i="1"/>
  <c r="C1814" i="1"/>
  <c r="B1814" i="1"/>
  <c r="E1783" i="1"/>
  <c r="E47" i="1" s="1"/>
  <c r="D1783" i="1"/>
  <c r="D47" i="1" s="1"/>
  <c r="C1783" i="1"/>
  <c r="C47" i="1" s="1"/>
  <c r="B1783" i="1"/>
  <c r="B47" i="1" s="1"/>
  <c r="E1752" i="1"/>
  <c r="D1752" i="1"/>
  <c r="C1752" i="1"/>
  <c r="B1752" i="1"/>
  <c r="E1720" i="1"/>
  <c r="D1720" i="1"/>
  <c r="C1720" i="1"/>
  <c r="B1720" i="1"/>
  <c r="E1689" i="1"/>
  <c r="D1689" i="1"/>
  <c r="C1689" i="1"/>
  <c r="B1689" i="1"/>
  <c r="E1658" i="1"/>
  <c r="D1658" i="1"/>
  <c r="C1658" i="1"/>
  <c r="B1658" i="1"/>
  <c r="E1627" i="1"/>
  <c r="D1627" i="1"/>
  <c r="C1627" i="1"/>
  <c r="B1627" i="1"/>
  <c r="E1596" i="1"/>
  <c r="D1596" i="1"/>
  <c r="C1596" i="1"/>
  <c r="B1596" i="1"/>
  <c r="E1565" i="1"/>
  <c r="D1565" i="1"/>
  <c r="C1565" i="1"/>
  <c r="B1565" i="1"/>
  <c r="E1534" i="1"/>
  <c r="D1534" i="1"/>
  <c r="C1534" i="1"/>
  <c r="B1534" i="1"/>
  <c r="E1503" i="1"/>
  <c r="D1503" i="1"/>
  <c r="C1503" i="1"/>
  <c r="B1503" i="1"/>
  <c r="E1472" i="1"/>
  <c r="D1472" i="1"/>
  <c r="C1472" i="1"/>
  <c r="B1472" i="1"/>
  <c r="E1441" i="1"/>
  <c r="D1441" i="1"/>
  <c r="C1441" i="1"/>
  <c r="B1441" i="1"/>
  <c r="E1408" i="1"/>
  <c r="D1408" i="1"/>
  <c r="C1408" i="1"/>
  <c r="B1408" i="1"/>
  <c r="E1375" i="1"/>
  <c r="D1375" i="1"/>
  <c r="C1375" i="1"/>
  <c r="B1375" i="1"/>
  <c r="E1342" i="1"/>
  <c r="D1342" i="1"/>
  <c r="C1342" i="1"/>
  <c r="B1342" i="1"/>
  <c r="E1311" i="1"/>
  <c r="E46" i="1" s="1"/>
  <c r="D1311" i="1"/>
  <c r="D46" i="1" s="1"/>
  <c r="C1311" i="1"/>
  <c r="C46" i="1" s="1"/>
  <c r="B1311" i="1"/>
  <c r="B46" i="1" s="1"/>
  <c r="E1249" i="1"/>
  <c r="D1249" i="1"/>
  <c r="C1249" i="1"/>
  <c r="B1249" i="1"/>
  <c r="E1155" i="1"/>
  <c r="D1155" i="1"/>
  <c r="C1155" i="1"/>
  <c r="B1155" i="1"/>
  <c r="E1122" i="1"/>
  <c r="D1122" i="1"/>
  <c r="C1122" i="1"/>
  <c r="B1122" i="1"/>
  <c r="E1089" i="1"/>
  <c r="D1089" i="1"/>
  <c r="C1089" i="1"/>
  <c r="B1089" i="1"/>
  <c r="E1056" i="1"/>
  <c r="D1056" i="1"/>
  <c r="C1056" i="1"/>
  <c r="B1056" i="1"/>
  <c r="E1023" i="1"/>
  <c r="E45" i="1" s="1"/>
  <c r="D1023" i="1"/>
  <c r="D45" i="1" s="1"/>
  <c r="C1023" i="1"/>
  <c r="C45" i="1" s="1"/>
  <c r="B1023" i="1"/>
  <c r="B45" i="1" s="1"/>
  <c r="E991" i="1"/>
  <c r="D991" i="1"/>
  <c r="C991" i="1"/>
  <c r="B991" i="1"/>
  <c r="E960" i="1"/>
  <c r="D960" i="1"/>
  <c r="C960" i="1"/>
  <c r="B960" i="1"/>
  <c r="E929" i="1"/>
  <c r="D929" i="1"/>
  <c r="C929" i="1"/>
  <c r="B929" i="1"/>
  <c r="E897" i="1"/>
  <c r="D897" i="1"/>
  <c r="C897" i="1"/>
  <c r="B897" i="1"/>
  <c r="E864" i="1"/>
  <c r="D864" i="1"/>
  <c r="C864" i="1"/>
  <c r="B864" i="1"/>
  <c r="E833" i="1"/>
  <c r="D833" i="1"/>
  <c r="C833" i="1"/>
  <c r="B833" i="1"/>
  <c r="E798" i="1"/>
  <c r="D798" i="1"/>
  <c r="C798" i="1"/>
  <c r="B798" i="1"/>
  <c r="E765" i="1"/>
  <c r="E44" i="1" s="1"/>
  <c r="D765" i="1"/>
  <c r="D44" i="1" s="1"/>
  <c r="C765" i="1"/>
  <c r="C44" i="1" s="1"/>
  <c r="B765" i="1"/>
  <c r="B44" i="1" s="1"/>
  <c r="E734" i="1"/>
  <c r="D734" i="1"/>
  <c r="C734" i="1"/>
  <c r="B734" i="1"/>
  <c r="E703" i="1"/>
  <c r="D703" i="1"/>
  <c r="C703" i="1"/>
  <c r="B703" i="1"/>
  <c r="E672" i="1"/>
  <c r="D672" i="1"/>
  <c r="C672" i="1"/>
  <c r="B672" i="1"/>
  <c r="E640" i="1"/>
  <c r="D640" i="1"/>
  <c r="C640" i="1"/>
  <c r="B640" i="1"/>
  <c r="E609" i="1"/>
  <c r="D609" i="1"/>
  <c r="C609" i="1"/>
  <c r="B609" i="1"/>
  <c r="E578" i="1"/>
  <c r="E43" i="1" s="1"/>
  <c r="D578" i="1"/>
  <c r="D43" i="1" s="1"/>
  <c r="C578" i="1"/>
  <c r="C43" i="1" s="1"/>
  <c r="B578" i="1"/>
  <c r="B43" i="1" s="1"/>
  <c r="E547" i="1"/>
  <c r="D547" i="1"/>
  <c r="E516" i="1"/>
  <c r="D516" i="1"/>
  <c r="C516" i="1"/>
  <c r="B516" i="1"/>
  <c r="E484" i="1"/>
  <c r="D484" i="1"/>
  <c r="C484" i="1"/>
  <c r="B484" i="1"/>
  <c r="E451" i="1"/>
  <c r="E42" i="1" s="1"/>
  <c r="D451" i="1"/>
  <c r="D42" i="1" s="1"/>
  <c r="C451" i="1"/>
  <c r="C42" i="1" s="1"/>
  <c r="B451" i="1"/>
  <c r="B42" i="1" s="1"/>
  <c r="E420" i="1"/>
  <c r="D420" i="1"/>
  <c r="C420" i="1"/>
  <c r="B420" i="1"/>
  <c r="E389" i="1"/>
  <c r="D389" i="1"/>
  <c r="C389" i="1"/>
  <c r="B389" i="1"/>
  <c r="E357" i="1"/>
  <c r="D357" i="1"/>
  <c r="C357" i="1"/>
  <c r="B357" i="1"/>
  <c r="E322" i="1"/>
  <c r="D322" i="1"/>
  <c r="C322" i="1"/>
  <c r="B322" i="1"/>
  <c r="E290" i="1"/>
  <c r="D290" i="1"/>
  <c r="C290" i="1"/>
  <c r="B290" i="1"/>
  <c r="E256" i="1"/>
  <c r="D256" i="1"/>
  <c r="C256" i="1"/>
  <c r="B256" i="1"/>
  <c r="E225" i="1"/>
  <c r="D225" i="1"/>
  <c r="C225" i="1"/>
  <c r="B225" i="1"/>
  <c r="E194" i="1"/>
  <c r="D194" i="1"/>
  <c r="C194" i="1"/>
  <c r="B194" i="1"/>
  <c r="E161" i="1"/>
  <c r="D161" i="1"/>
  <c r="C161" i="1"/>
  <c r="B161" i="1"/>
  <c r="E130" i="1"/>
  <c r="D130" i="1"/>
  <c r="E99" i="1"/>
  <c r="E41" i="1" s="1"/>
  <c r="B3876" i="1"/>
  <c r="C3876" i="1"/>
  <c r="D3876" i="1"/>
  <c r="B3877" i="1"/>
  <c r="C3877" i="1"/>
  <c r="D3877" i="1"/>
  <c r="E3877" i="1"/>
  <c r="B3878" i="1"/>
  <c r="C3878" i="1"/>
  <c r="D3878" i="1"/>
  <c r="E3878" i="1"/>
  <c r="B3879" i="1"/>
  <c r="C3879" i="1"/>
  <c r="D3879" i="1"/>
  <c r="E3879" i="1"/>
  <c r="B3880" i="1"/>
  <c r="C3880" i="1"/>
  <c r="D3880" i="1"/>
  <c r="E3880" i="1"/>
  <c r="B3881" i="1"/>
  <c r="C3881" i="1"/>
  <c r="D3881" i="1"/>
  <c r="E3881" i="1"/>
  <c r="B3882" i="1"/>
  <c r="C3882" i="1"/>
  <c r="D3882" i="1"/>
  <c r="E3882" i="1"/>
  <c r="B3883" i="1"/>
  <c r="C3883" i="1"/>
  <c r="D3883" i="1"/>
  <c r="E3883" i="1"/>
  <c r="B3884" i="1"/>
  <c r="C3884" i="1"/>
  <c r="D3884" i="1"/>
  <c r="E3884" i="1"/>
  <c r="B3885" i="1"/>
  <c r="C3885" i="1"/>
  <c r="D3885" i="1"/>
  <c r="E3885" i="1"/>
  <c r="B3886" i="1"/>
  <c r="C3886" i="1"/>
  <c r="D3886" i="1"/>
  <c r="E3886" i="1"/>
  <c r="B3887" i="1"/>
  <c r="C3887" i="1"/>
  <c r="D3887" i="1"/>
  <c r="E3887" i="1"/>
  <c r="B3888" i="1"/>
  <c r="C3888" i="1"/>
  <c r="D3888" i="1"/>
  <c r="E3888" i="1"/>
  <c r="B3889" i="1"/>
  <c r="C3889" i="1"/>
  <c r="D3889" i="1"/>
  <c r="E3889" i="1"/>
  <c r="B3890" i="1"/>
  <c r="C3890" i="1"/>
  <c r="D3890" i="1"/>
  <c r="E3890" i="1"/>
  <c r="B3891" i="1"/>
  <c r="C3891" i="1"/>
  <c r="D3891" i="1"/>
  <c r="E3891" i="1"/>
  <c r="B3892" i="1"/>
  <c r="C3892" i="1"/>
  <c r="D3892" i="1"/>
  <c r="E3892" i="1"/>
  <c r="B3893" i="1"/>
  <c r="C3893" i="1"/>
  <c r="D3893" i="1"/>
  <c r="E3893" i="1"/>
  <c r="B3894" i="1"/>
  <c r="C3894" i="1"/>
  <c r="D3894" i="1"/>
  <c r="E3894" i="1"/>
  <c r="B3895" i="1"/>
  <c r="C3895" i="1"/>
  <c r="D3895" i="1"/>
  <c r="E3895" i="1"/>
  <c r="B3896" i="1"/>
  <c r="C3896" i="1"/>
  <c r="D3896" i="1"/>
  <c r="E3896" i="1"/>
  <c r="B3897" i="1"/>
  <c r="C3897" i="1"/>
  <c r="D3897" i="1"/>
  <c r="E3897" i="1"/>
  <c r="B2452" i="1"/>
  <c r="B2390" i="1" s="1"/>
  <c r="C2452" i="1"/>
  <c r="C2390" i="1" s="1"/>
  <c r="D2452" i="1"/>
  <c r="D2390" i="1" s="1"/>
  <c r="E2452" i="1"/>
  <c r="E2390" i="1" s="1"/>
  <c r="B2453" i="1"/>
  <c r="B2391" i="1" s="1"/>
  <c r="C2453" i="1"/>
  <c r="C2391" i="1" s="1"/>
  <c r="D2453" i="1"/>
  <c r="D2391" i="1" s="1"/>
  <c r="E2453" i="1"/>
  <c r="E2391" i="1" s="1"/>
  <c r="B2454" i="1"/>
  <c r="B2392" i="1" s="1"/>
  <c r="C2454" i="1"/>
  <c r="C2392" i="1" s="1"/>
  <c r="D2454" i="1"/>
  <c r="D2392" i="1" s="1"/>
  <c r="E2454" i="1"/>
  <c r="E2392" i="1" s="1"/>
  <c r="B2455" i="1"/>
  <c r="B2393" i="1" s="1"/>
  <c r="C2455" i="1"/>
  <c r="C2393" i="1" s="1"/>
  <c r="D2455" i="1"/>
  <c r="D2393" i="1" s="1"/>
  <c r="E2455" i="1"/>
  <c r="E2393" i="1" s="1"/>
  <c r="B2456" i="1"/>
  <c r="B2394" i="1" s="1"/>
  <c r="C2456" i="1"/>
  <c r="C2394" i="1" s="1"/>
  <c r="D2456" i="1"/>
  <c r="D2394" i="1" s="1"/>
  <c r="E2456" i="1"/>
  <c r="E2394" i="1" s="1"/>
  <c r="B2457" i="1"/>
  <c r="B2395" i="1" s="1"/>
  <c r="C2457" i="1"/>
  <c r="C2395" i="1" s="1"/>
  <c r="D2457" i="1"/>
  <c r="D2395" i="1" s="1"/>
  <c r="E2457" i="1"/>
  <c r="E2395" i="1" s="1"/>
  <c r="B2458" i="1"/>
  <c r="B2396" i="1" s="1"/>
  <c r="C2458" i="1"/>
  <c r="C2396" i="1" s="1"/>
  <c r="D2458" i="1"/>
  <c r="D2396" i="1" s="1"/>
  <c r="E2458" i="1"/>
  <c r="E2396" i="1" s="1"/>
  <c r="B2459" i="1"/>
  <c r="B2397" i="1" s="1"/>
  <c r="C2459" i="1"/>
  <c r="C2397" i="1" s="1"/>
  <c r="D2459" i="1"/>
  <c r="D2397" i="1" s="1"/>
  <c r="E2459" i="1"/>
  <c r="E2397" i="1" s="1"/>
  <c r="B2460" i="1"/>
  <c r="B2398" i="1" s="1"/>
  <c r="C2460" i="1"/>
  <c r="C2398" i="1" s="1"/>
  <c r="D2460" i="1"/>
  <c r="D2398" i="1" s="1"/>
  <c r="E2460" i="1"/>
  <c r="E2398" i="1" s="1"/>
  <c r="B2461" i="1"/>
  <c r="B2399" i="1" s="1"/>
  <c r="C2461" i="1"/>
  <c r="C2399" i="1" s="1"/>
  <c r="D2461" i="1"/>
  <c r="D2399" i="1" s="1"/>
  <c r="E2461" i="1"/>
  <c r="E2399" i="1" s="1"/>
  <c r="B2462" i="1"/>
  <c r="B2400" i="1" s="1"/>
  <c r="C2462" i="1"/>
  <c r="C2400" i="1" s="1"/>
  <c r="D2462" i="1"/>
  <c r="D2400" i="1" s="1"/>
  <c r="E2462" i="1"/>
  <c r="E2400" i="1" s="1"/>
  <c r="B2463" i="1"/>
  <c r="B2401" i="1" s="1"/>
  <c r="C2463" i="1"/>
  <c r="C2401" i="1" s="1"/>
  <c r="D2463" i="1"/>
  <c r="D2401" i="1" s="1"/>
  <c r="E2463" i="1"/>
  <c r="E2401" i="1" s="1"/>
  <c r="B2464" i="1"/>
  <c r="B2402" i="1" s="1"/>
  <c r="C2464" i="1"/>
  <c r="C2402" i="1" s="1"/>
  <c r="D2464" i="1"/>
  <c r="D2402" i="1" s="1"/>
  <c r="E2464" i="1"/>
  <c r="E2402" i="1" s="1"/>
  <c r="B2465" i="1"/>
  <c r="B2403" i="1" s="1"/>
  <c r="C2465" i="1"/>
  <c r="C2403" i="1" s="1"/>
  <c r="D2465" i="1"/>
  <c r="D2403" i="1" s="1"/>
  <c r="E2465" i="1"/>
  <c r="E2403" i="1" s="1"/>
  <c r="B2466" i="1"/>
  <c r="B2404" i="1" s="1"/>
  <c r="C2466" i="1"/>
  <c r="C2404" i="1" s="1"/>
  <c r="D2466" i="1"/>
  <c r="D2404" i="1" s="1"/>
  <c r="E2466" i="1"/>
  <c r="E2404" i="1" s="1"/>
  <c r="B2467" i="1"/>
  <c r="B2405" i="1" s="1"/>
  <c r="C2467" i="1"/>
  <c r="C2405" i="1" s="1"/>
  <c r="D2467" i="1"/>
  <c r="D2405" i="1" s="1"/>
  <c r="E2467" i="1"/>
  <c r="E2405" i="1" s="1"/>
  <c r="B2468" i="1"/>
  <c r="B2406" i="1" s="1"/>
  <c r="C2468" i="1"/>
  <c r="C2406" i="1" s="1"/>
  <c r="D2468" i="1"/>
  <c r="D2406" i="1" s="1"/>
  <c r="E2468" i="1"/>
  <c r="E2406" i="1" s="1"/>
  <c r="B2469" i="1"/>
  <c r="B2407" i="1" s="1"/>
  <c r="C2469" i="1"/>
  <c r="C2407" i="1" s="1"/>
  <c r="D2469" i="1"/>
  <c r="D2407" i="1" s="1"/>
  <c r="E2469" i="1"/>
  <c r="E2407" i="1" s="1"/>
  <c r="B2470" i="1"/>
  <c r="B2408" i="1" s="1"/>
  <c r="C2470" i="1"/>
  <c r="C2408" i="1" s="1"/>
  <c r="D2470" i="1"/>
  <c r="D2408" i="1" s="1"/>
  <c r="E2470" i="1"/>
  <c r="E2408" i="1" s="1"/>
  <c r="B2471" i="1"/>
  <c r="B2409" i="1" s="1"/>
  <c r="C2471" i="1"/>
  <c r="C2409" i="1" s="1"/>
  <c r="D2471" i="1"/>
  <c r="D2409" i="1" s="1"/>
  <c r="E2471" i="1"/>
  <c r="E2409" i="1" s="1"/>
  <c r="B2472" i="1"/>
  <c r="B2410" i="1" s="1"/>
  <c r="C2472" i="1"/>
  <c r="C2410" i="1" s="1"/>
  <c r="D2472" i="1"/>
  <c r="D2410" i="1" s="1"/>
  <c r="E2472" i="1"/>
  <c r="E2410" i="1" s="1"/>
  <c r="B2473" i="1"/>
  <c r="B2411" i="1" s="1"/>
  <c r="C2473" i="1"/>
  <c r="C2411" i="1" s="1"/>
  <c r="D2473" i="1"/>
  <c r="D2411" i="1" s="1"/>
  <c r="E2473" i="1"/>
  <c r="E2411" i="1" s="1"/>
  <c r="B4971" i="1" l="1"/>
  <c r="B61" i="1" s="1"/>
  <c r="C4971" i="1"/>
  <c r="C61" i="1" s="1"/>
  <c r="D99" i="1"/>
  <c r="D41" i="1" s="1"/>
  <c r="C2412" i="1"/>
  <c r="C48" i="1" s="1"/>
  <c r="D2412" i="1"/>
  <c r="D48" i="1" s="1"/>
  <c r="B2412" i="1"/>
  <c r="B48" i="1" s="1"/>
  <c r="E2412" i="1"/>
  <c r="E48" i="1" s="1"/>
  <c r="D3435" i="1"/>
  <c r="B3435" i="1"/>
  <c r="B3898" i="1"/>
  <c r="E3898" i="1"/>
  <c r="D3898" i="1"/>
  <c r="C3898" i="1"/>
  <c r="C2474" i="1"/>
  <c r="E2474" i="1"/>
  <c r="D2474" i="1"/>
  <c r="B2474" i="1"/>
  <c r="G3539" i="1"/>
  <c r="G3876" i="1" s="1"/>
</calcChain>
</file>

<file path=xl/sharedStrings.xml><?xml version="1.0" encoding="utf-8"?>
<sst xmlns="http://schemas.openxmlformats.org/spreadsheetml/2006/main" count="12312" uniqueCount="862">
  <si>
    <t>Table (211)</t>
  </si>
  <si>
    <t>القيمة : بالمليون دولار امريكي</t>
  </si>
  <si>
    <t>Value (V): Million U.S. Dollars</t>
  </si>
  <si>
    <t>Country</t>
  </si>
  <si>
    <t>الواردات الكلية</t>
  </si>
  <si>
    <t>الواردات الزراعية</t>
  </si>
  <si>
    <t>الواردات الغذائية</t>
  </si>
  <si>
    <t>الدولة</t>
  </si>
  <si>
    <t>TOTAL</t>
  </si>
  <si>
    <t>AGRIC.</t>
  </si>
  <si>
    <t>FOOD</t>
  </si>
  <si>
    <t>IMPORTS</t>
  </si>
  <si>
    <t>الأردن</t>
  </si>
  <si>
    <t>الإمارات</t>
  </si>
  <si>
    <t>البحرين</t>
  </si>
  <si>
    <t>تونس</t>
  </si>
  <si>
    <t>الجزائر</t>
  </si>
  <si>
    <t>جزر القمر</t>
  </si>
  <si>
    <t>جيبوتي</t>
  </si>
  <si>
    <t>Djibouti</t>
  </si>
  <si>
    <t>السعودية</t>
  </si>
  <si>
    <t>السودان</t>
  </si>
  <si>
    <t>سوريا</t>
  </si>
  <si>
    <t>الصومال</t>
  </si>
  <si>
    <t>العراق</t>
  </si>
  <si>
    <t>Iraq</t>
  </si>
  <si>
    <t>عمان</t>
  </si>
  <si>
    <t>فلسطين</t>
  </si>
  <si>
    <t>قطر</t>
  </si>
  <si>
    <t>الكويت</t>
  </si>
  <si>
    <t>لبنان</t>
  </si>
  <si>
    <t>ليبيا</t>
  </si>
  <si>
    <t>مصر</t>
  </si>
  <si>
    <t>المغرب</t>
  </si>
  <si>
    <t>موريتانيا</t>
  </si>
  <si>
    <t>اليمن</t>
  </si>
  <si>
    <t>Yemen</t>
  </si>
  <si>
    <t>جدول (212)</t>
  </si>
  <si>
    <t>أهم السلع الزراعية المستوردة</t>
  </si>
  <si>
    <t>القيمة : بالمليون دولار امريكي   الكمية  : ألف طن</t>
  </si>
  <si>
    <t>Quantity(Q): 1000 M.T.</t>
  </si>
  <si>
    <t>السلعة</t>
  </si>
  <si>
    <t>ITEM</t>
  </si>
  <si>
    <t>كمية</t>
  </si>
  <si>
    <t>قيمة</t>
  </si>
  <si>
    <t>Q.</t>
  </si>
  <si>
    <t>V.</t>
  </si>
  <si>
    <t>الحبوب والدقيق</t>
  </si>
  <si>
    <t>CEREALS AND FLOUR</t>
  </si>
  <si>
    <t>الدرنات والجذور</t>
  </si>
  <si>
    <t>Tubers and Roots</t>
  </si>
  <si>
    <t>سكر خام</t>
  </si>
  <si>
    <t>RAW SUGAR</t>
  </si>
  <si>
    <t>بقوليات</t>
  </si>
  <si>
    <t>PULSES</t>
  </si>
  <si>
    <t>البذور الزيتية</t>
  </si>
  <si>
    <t>OIL SEEDS</t>
  </si>
  <si>
    <t>زيوت نباتية</t>
  </si>
  <si>
    <t>VEGETABLE OILS</t>
  </si>
  <si>
    <t>خضر طازجة ومجففة</t>
  </si>
  <si>
    <t>FRESH AND DRIED VEGETABLES</t>
  </si>
  <si>
    <t>فاكهة طازجة ومجففة</t>
  </si>
  <si>
    <t>FRESH AND DRIED FRUITS</t>
  </si>
  <si>
    <t>تمور</t>
  </si>
  <si>
    <t xml:space="preserve">DATES  </t>
  </si>
  <si>
    <t>ابقار  (حية)  (1)</t>
  </si>
  <si>
    <t>أغنام وماعز (حية) (1)</t>
  </si>
  <si>
    <t>لحوم حمراء</t>
  </si>
  <si>
    <t>RED MEAT</t>
  </si>
  <si>
    <t>لحوم دواجن</t>
  </si>
  <si>
    <t>POULTRY MEAT</t>
  </si>
  <si>
    <t>الالبان ومنتجاتها (2)</t>
  </si>
  <si>
    <t>MILK PRODUCTS(2)</t>
  </si>
  <si>
    <t>البيض (3)</t>
  </si>
  <si>
    <t>EGGS(3)</t>
  </si>
  <si>
    <t>الاسماك</t>
  </si>
  <si>
    <t>FISH</t>
  </si>
  <si>
    <t>العسل الطبيعي</t>
  </si>
  <si>
    <t xml:space="preserve">NATURAL HONEY </t>
  </si>
  <si>
    <t>الشاي والكاكو والبن</t>
  </si>
  <si>
    <t>TEA, COCOA, COFFEE</t>
  </si>
  <si>
    <t>التوابل</t>
  </si>
  <si>
    <t>Spices</t>
  </si>
  <si>
    <t>المنتجات الغذائية المصنعة</t>
  </si>
  <si>
    <t>Miscellaneous Edible Preparations</t>
  </si>
  <si>
    <t>التبغ الخام والمصنع</t>
  </si>
  <si>
    <t>TOBACCO</t>
  </si>
  <si>
    <t>الألياف</t>
  </si>
  <si>
    <t>FIBERS</t>
  </si>
  <si>
    <t>علف الحيوانات</t>
  </si>
  <si>
    <t>ANIMAL FODDERS</t>
  </si>
  <si>
    <t>(1)الف راس</t>
  </si>
  <si>
    <t>(1) 1000 Heads</t>
  </si>
  <si>
    <t xml:space="preserve">(2) الالبان ومنتجاتها فى صورة لبن سائل  </t>
  </si>
  <si>
    <t xml:space="preserve">(2) Converted to liquid milk </t>
  </si>
  <si>
    <t>(3) إجمالي واردات البيض</t>
  </si>
  <si>
    <t>(3) Total egg imports</t>
  </si>
  <si>
    <t>جدول (213)</t>
  </si>
  <si>
    <t>جدول (214)</t>
  </si>
  <si>
    <t>جدول (215)</t>
  </si>
  <si>
    <t>Table (215)</t>
  </si>
  <si>
    <t>Table (216)</t>
  </si>
  <si>
    <t>جدول (217)</t>
  </si>
  <si>
    <t>Table (217)</t>
  </si>
  <si>
    <t>Table (218)</t>
  </si>
  <si>
    <t>جدول (219)</t>
  </si>
  <si>
    <t>Table (219)</t>
  </si>
  <si>
    <t>جدول (220)</t>
  </si>
  <si>
    <t>جدول (221)</t>
  </si>
  <si>
    <t>Table (221)</t>
  </si>
  <si>
    <t>جدول (222)</t>
  </si>
  <si>
    <t>Table (222)</t>
  </si>
  <si>
    <t>جدول (223)</t>
  </si>
  <si>
    <t>Table (223)</t>
  </si>
  <si>
    <t>جدول (224)</t>
  </si>
  <si>
    <t>Table (224)</t>
  </si>
  <si>
    <t>جدول (225)</t>
  </si>
  <si>
    <t>Table (225)</t>
  </si>
  <si>
    <t>جدول (226)</t>
  </si>
  <si>
    <t>Table (226)</t>
  </si>
  <si>
    <t>جدول (227)</t>
  </si>
  <si>
    <t>جدول (228)</t>
  </si>
  <si>
    <t>Table (228)</t>
  </si>
  <si>
    <t>جدول (229)</t>
  </si>
  <si>
    <t>Table (229)</t>
  </si>
  <si>
    <t>جدول (230)</t>
  </si>
  <si>
    <t>جدول (231)</t>
  </si>
  <si>
    <t>Table (231)</t>
  </si>
  <si>
    <t>جدول (232)</t>
  </si>
  <si>
    <t>Table (232)</t>
  </si>
  <si>
    <t>جدول (233)</t>
  </si>
  <si>
    <t>Table (233)</t>
  </si>
  <si>
    <t>Table (234)</t>
  </si>
  <si>
    <t>جدول (235)</t>
  </si>
  <si>
    <t>Table (235)</t>
  </si>
  <si>
    <t>جدول (236)</t>
  </si>
  <si>
    <t>Table (236)</t>
  </si>
  <si>
    <t>جدول (237)</t>
  </si>
  <si>
    <t>Table (237)</t>
  </si>
  <si>
    <t>جدول (238)</t>
  </si>
  <si>
    <t>Table (238)</t>
  </si>
  <si>
    <t>جدول (239)</t>
  </si>
  <si>
    <t>Table (239)</t>
  </si>
  <si>
    <t>جدول (240)</t>
  </si>
  <si>
    <t>Table (240)</t>
  </si>
  <si>
    <t>جدول (241)</t>
  </si>
  <si>
    <t>Table (241)</t>
  </si>
  <si>
    <t>جدول (242)</t>
  </si>
  <si>
    <t>Table (242)</t>
  </si>
  <si>
    <t>جدول (243)</t>
  </si>
  <si>
    <t>Table (243)</t>
  </si>
  <si>
    <t>جدول (244)</t>
  </si>
  <si>
    <t>Table (244)</t>
  </si>
  <si>
    <t>جدول (246)</t>
  </si>
  <si>
    <t>Table (246)</t>
  </si>
  <si>
    <t>جدول (247)</t>
  </si>
  <si>
    <t>Table (247)</t>
  </si>
  <si>
    <t>Olive (Fresh, Preseved, and Canned)</t>
  </si>
  <si>
    <t>جدول (248)</t>
  </si>
  <si>
    <t>Table (248)</t>
  </si>
  <si>
    <t>جدول (249)</t>
  </si>
  <si>
    <t>Table (249)</t>
  </si>
  <si>
    <t>جدول (251)</t>
  </si>
  <si>
    <t>Table (251)</t>
  </si>
  <si>
    <t>جدول (252)</t>
  </si>
  <si>
    <t>Table (252)</t>
  </si>
  <si>
    <t>جدول (253)</t>
  </si>
  <si>
    <t>Table (253)</t>
  </si>
  <si>
    <t>جدول (254)</t>
  </si>
  <si>
    <t>Table (254)</t>
  </si>
  <si>
    <t>جدول (255)</t>
  </si>
  <si>
    <t>Table (255)</t>
  </si>
  <si>
    <t>جدول (256)</t>
  </si>
  <si>
    <t>Table (256)</t>
  </si>
  <si>
    <t>جدول (257)</t>
  </si>
  <si>
    <t>Table (257)</t>
  </si>
  <si>
    <t>جدول (258)</t>
  </si>
  <si>
    <t>Table (258)</t>
  </si>
  <si>
    <t>جدول (259)</t>
  </si>
  <si>
    <t>Table (259)</t>
  </si>
  <si>
    <t>جدول (260)</t>
  </si>
  <si>
    <t>Table (260)</t>
  </si>
  <si>
    <t>جدول (268)</t>
  </si>
  <si>
    <t>Table (268)</t>
  </si>
  <si>
    <t>جدول (269)</t>
  </si>
  <si>
    <t>Table (269)</t>
  </si>
  <si>
    <t>جدول (270)</t>
  </si>
  <si>
    <t>Table (270)</t>
  </si>
  <si>
    <t>جدول (271)</t>
  </si>
  <si>
    <t>Table (271)</t>
  </si>
  <si>
    <t>جدول (272)</t>
  </si>
  <si>
    <t>Table (272)</t>
  </si>
  <si>
    <t>جدول (273)</t>
  </si>
  <si>
    <t>Table (273)</t>
  </si>
  <si>
    <t>جدول (274)</t>
  </si>
  <si>
    <t>Table (274)</t>
  </si>
  <si>
    <t>جدول (275)</t>
  </si>
  <si>
    <t>Table (275)</t>
  </si>
  <si>
    <t>جدول (276)</t>
  </si>
  <si>
    <t>جدول (277)</t>
  </si>
  <si>
    <t>Table (277)</t>
  </si>
  <si>
    <t>جدول (278)</t>
  </si>
  <si>
    <t>Table (278)</t>
  </si>
  <si>
    <t>جدول (288)</t>
  </si>
  <si>
    <t>Table (288)</t>
  </si>
  <si>
    <t>جدول (290)</t>
  </si>
  <si>
    <t>Table (290)</t>
  </si>
  <si>
    <t>جدول (291)</t>
  </si>
  <si>
    <t>Table (291)</t>
  </si>
  <si>
    <t>جدول (292)</t>
  </si>
  <si>
    <t>Table (292)</t>
  </si>
  <si>
    <t>جدول (293)</t>
  </si>
  <si>
    <t>Table (293)</t>
  </si>
  <si>
    <t>Table (294)</t>
  </si>
  <si>
    <t>جدول (295)</t>
  </si>
  <si>
    <t>Table (295)</t>
  </si>
  <si>
    <t>التفاح</t>
  </si>
  <si>
    <t>جدول (296)</t>
  </si>
  <si>
    <t>Table (296)</t>
  </si>
  <si>
    <t>جدول (297)</t>
  </si>
  <si>
    <t>Table (297)</t>
  </si>
  <si>
    <t>جدول (298)</t>
  </si>
  <si>
    <t>Table (298)</t>
  </si>
  <si>
    <t>جدول (299)</t>
  </si>
  <si>
    <t>Table (299)</t>
  </si>
  <si>
    <t>جدول (300)</t>
  </si>
  <si>
    <t>Table (300)</t>
  </si>
  <si>
    <t>جدول (301)</t>
  </si>
  <si>
    <t>Table (301)</t>
  </si>
  <si>
    <t>جدول (302)</t>
  </si>
  <si>
    <t>Table (302)</t>
  </si>
  <si>
    <t>جدول (303)</t>
  </si>
  <si>
    <t>Table (303)</t>
  </si>
  <si>
    <t>جدول (304)</t>
  </si>
  <si>
    <t>Table (304)</t>
  </si>
  <si>
    <t>جدول (305)</t>
  </si>
  <si>
    <t>Table (305)</t>
  </si>
  <si>
    <t>جدول (306)</t>
  </si>
  <si>
    <t>Table (306)</t>
  </si>
  <si>
    <t>جدول (307)</t>
  </si>
  <si>
    <t>Table (307)</t>
  </si>
  <si>
    <t>جدول (308)</t>
  </si>
  <si>
    <t>Table (308)</t>
  </si>
  <si>
    <t>جدول (309)</t>
  </si>
  <si>
    <t>Table (309)</t>
  </si>
  <si>
    <t>جدول (310)</t>
  </si>
  <si>
    <t>Table (310)</t>
  </si>
  <si>
    <t>جدول (311)</t>
  </si>
  <si>
    <t>Table (311)</t>
  </si>
  <si>
    <t>جدول (312)</t>
  </si>
  <si>
    <t>Table (312)</t>
  </si>
  <si>
    <t>جدول (313)</t>
  </si>
  <si>
    <t>Table (313)</t>
  </si>
  <si>
    <t>القيمة : بالمليون دولار امريكي   الكمية  : ألف رأس</t>
  </si>
  <si>
    <t>العدد</t>
  </si>
  <si>
    <t>No.</t>
  </si>
  <si>
    <t>(1)  Includes the slaughtered and those for breeding</t>
  </si>
  <si>
    <t>جدول (314)</t>
  </si>
  <si>
    <t>Table (314)</t>
  </si>
  <si>
    <t>جدول (315)</t>
  </si>
  <si>
    <t>Table (315)</t>
  </si>
  <si>
    <t>جدول (316)</t>
  </si>
  <si>
    <t>Table (316)</t>
  </si>
  <si>
    <t>جدول (320)</t>
  </si>
  <si>
    <t>Table (320)</t>
  </si>
  <si>
    <t>جدول (321)</t>
  </si>
  <si>
    <t>Table (321)</t>
  </si>
  <si>
    <t>جدول (322)</t>
  </si>
  <si>
    <t>Table (322)</t>
  </si>
  <si>
    <t>جدول (323)</t>
  </si>
  <si>
    <t>Table (323)</t>
  </si>
  <si>
    <t>جدول (324)</t>
  </si>
  <si>
    <t>Table (324)</t>
  </si>
  <si>
    <t>جدول (332)</t>
  </si>
  <si>
    <t>Table (332)</t>
  </si>
  <si>
    <t>جدول (333)</t>
  </si>
  <si>
    <t>Table (333)</t>
  </si>
  <si>
    <t>جدول (334)</t>
  </si>
  <si>
    <t>Table (334)</t>
  </si>
  <si>
    <t>جدول (335)</t>
  </si>
  <si>
    <t>Table (335)</t>
  </si>
  <si>
    <t>جدول (336)</t>
  </si>
  <si>
    <t>Table (336)</t>
  </si>
  <si>
    <t>جدول (337)</t>
  </si>
  <si>
    <t>Table (337)</t>
  </si>
  <si>
    <t>جدول (338)</t>
  </si>
  <si>
    <t>Table (338)</t>
  </si>
  <si>
    <t>جدول (339)</t>
  </si>
  <si>
    <t>Table (339)</t>
  </si>
  <si>
    <t>جدول (340)</t>
  </si>
  <si>
    <t>Table (340)</t>
  </si>
  <si>
    <t>جدول (341)</t>
  </si>
  <si>
    <t>Table (341)</t>
  </si>
  <si>
    <t>(1) Excluding non-edible meat and offal and fish powder</t>
  </si>
  <si>
    <t>جدول (342)</t>
  </si>
  <si>
    <t>Table (342)</t>
  </si>
  <si>
    <t>جدول (343)</t>
  </si>
  <si>
    <t>Table (343)</t>
  </si>
  <si>
    <t>جدول (344)</t>
  </si>
  <si>
    <t>Table (344)</t>
  </si>
  <si>
    <t>جدول (345)</t>
  </si>
  <si>
    <t>Table (345)</t>
  </si>
  <si>
    <t>جدول (346)</t>
  </si>
  <si>
    <t>Table (346)</t>
  </si>
  <si>
    <t>جدول (347)</t>
  </si>
  <si>
    <t>Table (347)</t>
  </si>
  <si>
    <t>جدول (348)</t>
  </si>
  <si>
    <t>Table (348)</t>
  </si>
  <si>
    <t>جدول (349)</t>
  </si>
  <si>
    <t>Table (349)</t>
  </si>
  <si>
    <t>جدول (350)</t>
  </si>
  <si>
    <t>Table (350)</t>
  </si>
  <si>
    <t>جدول (351)</t>
  </si>
  <si>
    <t>Table (351)</t>
  </si>
  <si>
    <t>جدول (352)</t>
  </si>
  <si>
    <t>Table (352)</t>
  </si>
  <si>
    <t>جدول (353)</t>
  </si>
  <si>
    <t>Table (353)</t>
  </si>
  <si>
    <t>جدول (354)</t>
  </si>
  <si>
    <t>Table (354)</t>
  </si>
  <si>
    <t>جدول (355)</t>
  </si>
  <si>
    <t>Table (355)</t>
  </si>
  <si>
    <t>جدول (356)</t>
  </si>
  <si>
    <t>Table (356)</t>
  </si>
  <si>
    <t>جدول (357)</t>
  </si>
  <si>
    <t>Table (357)</t>
  </si>
  <si>
    <t>جدول (359)</t>
  </si>
  <si>
    <t>Table (359)</t>
  </si>
  <si>
    <t>جدول (360)</t>
  </si>
  <si>
    <t>Table (360)</t>
  </si>
  <si>
    <t>Table (208)</t>
  </si>
  <si>
    <t>جدول (209)</t>
  </si>
  <si>
    <t>جدول (210)</t>
  </si>
  <si>
    <t>جدول (211)</t>
  </si>
  <si>
    <t>Table (212)</t>
  </si>
  <si>
    <t>Table (213)</t>
  </si>
  <si>
    <t>جدول (216)</t>
  </si>
  <si>
    <t>Table (230)</t>
  </si>
  <si>
    <t>الأردن*</t>
  </si>
  <si>
    <t>Quantity(Q): 1000 Head</t>
  </si>
  <si>
    <t>جدول (289)</t>
  </si>
  <si>
    <t>Table (289)</t>
  </si>
  <si>
    <t>Main Agricultural Product Imports</t>
  </si>
  <si>
    <t>جدول (317)</t>
  </si>
  <si>
    <t>جدول (318)</t>
  </si>
  <si>
    <t>جدول (319)</t>
  </si>
  <si>
    <t>Table (319)</t>
  </si>
  <si>
    <t>Table (318)</t>
  </si>
  <si>
    <t>Table (317)</t>
  </si>
  <si>
    <t> 48595</t>
  </si>
  <si>
    <t>العالم</t>
  </si>
  <si>
    <t>لبن مركز او مكثف</t>
  </si>
  <si>
    <t>لبن مركز أو مكثف</t>
  </si>
  <si>
    <t>الوطن العربي</t>
  </si>
  <si>
    <t>World</t>
  </si>
  <si>
    <t xml:space="preserve">Live Buffalo (1) </t>
  </si>
  <si>
    <t>GOAT AND SHEEP (LIFE) (1)</t>
  </si>
  <si>
    <t xml:space="preserve"> CATTLE  (LIFE) (1)</t>
  </si>
  <si>
    <t>جاموس (حية) (1)</t>
  </si>
  <si>
    <t>جدول (250)</t>
  </si>
  <si>
    <t>Table (250)</t>
  </si>
  <si>
    <t>Table (245)</t>
  </si>
  <si>
    <t>جدول (245)</t>
  </si>
  <si>
    <t>(1) يشمل الذبيح والتربية للذبيح</t>
  </si>
  <si>
    <t>جدول (358)</t>
  </si>
  <si>
    <t>Table (358)</t>
  </si>
  <si>
    <t>جدول (361)</t>
  </si>
  <si>
    <t>Table (361)</t>
  </si>
  <si>
    <t>جدول (362)</t>
  </si>
  <si>
    <t>Table (362)</t>
  </si>
  <si>
    <t>جدول (363)</t>
  </si>
  <si>
    <t>Table (363)</t>
  </si>
  <si>
    <t>جدول (371)</t>
  </si>
  <si>
    <t>Table (371)</t>
  </si>
  <si>
    <t>جدول (372)</t>
  </si>
  <si>
    <t>Table (372)</t>
  </si>
  <si>
    <t>Table (201)</t>
  </si>
  <si>
    <t>جدول (202)</t>
  </si>
  <si>
    <t>جدول (203)</t>
  </si>
  <si>
    <t>جدول (204)</t>
  </si>
  <si>
    <t>Table (204)</t>
  </si>
  <si>
    <t>جدول (205)</t>
  </si>
  <si>
    <t>Table (205)</t>
  </si>
  <si>
    <t>جملة واردات الحبوب والدقيق</t>
  </si>
  <si>
    <t xml:space="preserve">Total imports of Cereals and Flour </t>
  </si>
  <si>
    <t>Total imports ofWheat and Flour</t>
  </si>
  <si>
    <t>جملة  واردات القمح والدقيق</t>
  </si>
  <si>
    <t>واردات القمح</t>
  </si>
  <si>
    <t xml:space="preserve">Wheat imports </t>
  </si>
  <si>
    <t>جدول (206)</t>
  </si>
  <si>
    <t>Table (206)</t>
  </si>
  <si>
    <t>Wheat  Flour imports</t>
  </si>
  <si>
    <t>واردات دقيق القمح</t>
  </si>
  <si>
    <t>جدول (207)</t>
  </si>
  <si>
    <t>Table (207)</t>
  </si>
  <si>
    <t xml:space="preserve"> واردات دقيق الحبوب الاخري</t>
  </si>
  <si>
    <t xml:space="preserve"> Other Cereal flours imports (excluding wheat or meslin)</t>
  </si>
  <si>
    <t>جدول (208)</t>
  </si>
  <si>
    <t>Barley imports</t>
  </si>
  <si>
    <t>واردات الشعير</t>
  </si>
  <si>
    <t>Table (209)</t>
  </si>
  <si>
    <t>واردات الذره الشامية</t>
  </si>
  <si>
    <t>Maize or corn imports</t>
  </si>
  <si>
    <t>Table (210)</t>
  </si>
  <si>
    <t xml:space="preserve"> Sorghum and Millet imports</t>
  </si>
  <si>
    <t>واردات الذرة الرفيعة والدخن</t>
  </si>
  <si>
    <t>واردات الارز</t>
  </si>
  <si>
    <t>Rice imports</t>
  </si>
  <si>
    <t>Oats imports</t>
  </si>
  <si>
    <t>واردات الشوفان</t>
  </si>
  <si>
    <t>واردات حبوب أخري ومستحضرات حبوب (نشا وجلوتين.....)</t>
  </si>
  <si>
    <t>Other Cereals and Cereal Preparations imports ( groats, meal and pellets, Starch and Gluten, grains otherwise worked)</t>
  </si>
  <si>
    <t>Tubers and Roots imports</t>
  </si>
  <si>
    <t>واردات الدرانات والجذور</t>
  </si>
  <si>
    <t>واردات البطاطس</t>
  </si>
  <si>
    <t xml:space="preserve"> Potatoes imports</t>
  </si>
  <si>
    <t xml:space="preserve">Other TUBERS and Roots imports (Sweet Potato, Taro, Yam, Cassava) </t>
  </si>
  <si>
    <t>واردات درانات وجذور اخري (بطاطا حلوه، قلقاس...)</t>
  </si>
  <si>
    <t xml:space="preserve">واردات إجمالي السكر ومصنوعات سكرية </t>
  </si>
  <si>
    <t>Sugars and sugar confectionery imports</t>
  </si>
  <si>
    <t>Raw Sugar imports</t>
  </si>
  <si>
    <t>واردات السكر الخام</t>
  </si>
  <si>
    <t>واردات السكر المكرر</t>
  </si>
  <si>
    <t>Refined Sugar imports</t>
  </si>
  <si>
    <t xml:space="preserve"> imports of Refined cane or beet sugar, containing added flavouring or colouring, in solid form</t>
  </si>
  <si>
    <t>واردات السكر المحتوي علي نكهات في صورة صلبة</t>
  </si>
  <si>
    <t>واردات سكريات اخري</t>
  </si>
  <si>
    <t>Other Sweetening Matters imports</t>
  </si>
  <si>
    <t>imports of  Molasses resulting from the extraction or refining of sugar</t>
  </si>
  <si>
    <t xml:space="preserve">واردات دبس </t>
  </si>
  <si>
    <t>واردات محليات لا تحتوي علي كاكاو</t>
  </si>
  <si>
    <t>imports of Sugar confectionery not containing cocoa</t>
  </si>
  <si>
    <t>Total Pulses imports</t>
  </si>
  <si>
    <t>واردات جملة البقوليات</t>
  </si>
  <si>
    <t>واردات العدس</t>
  </si>
  <si>
    <t>lentils imports</t>
  </si>
  <si>
    <t>Chickpeas imports</t>
  </si>
  <si>
    <t>واردات الحمص</t>
  </si>
  <si>
    <t>واردات فاصوليا جافة</t>
  </si>
  <si>
    <t>Table (227)</t>
  </si>
  <si>
    <t>Dried beans imports</t>
  </si>
  <si>
    <t>Dry Peas Imports</t>
  </si>
  <si>
    <t>واردات بازلاء جافة</t>
  </si>
  <si>
    <t>واردات لوبيا جافة</t>
  </si>
  <si>
    <t>Dry Cowpeas imports</t>
  </si>
  <si>
    <t>Dry Broad Beans imports</t>
  </si>
  <si>
    <t>واردات الفول الجاف</t>
  </si>
  <si>
    <t>واردات بقوليات أخري  ومنتجاتها</t>
  </si>
  <si>
    <t xml:space="preserve">imports of Other Pulses, Flour, meal and powder of peas, beans, lentils and other dried leguminous vegetables </t>
  </si>
  <si>
    <t>Oil Seeds imports</t>
  </si>
  <si>
    <t>واردات البذورالزيتية</t>
  </si>
  <si>
    <t>واردات الفول السوداني الغير مقشور والمقشور</t>
  </si>
  <si>
    <t>Groundnuts, whether or not shelled, imports</t>
  </si>
  <si>
    <t>Sesame Seeds imports</t>
  </si>
  <si>
    <t>واردات بذور السمسم</t>
  </si>
  <si>
    <t>واردات فول الصويا</t>
  </si>
  <si>
    <t xml:space="preserve">SOYA BEANS IMPORTS </t>
  </si>
  <si>
    <t>SUNFLOWER SEEDS IMPORTS</t>
  </si>
  <si>
    <t>واردات زهرة الشمس</t>
  </si>
  <si>
    <t>واردات بذرة القطن</t>
  </si>
  <si>
    <t xml:space="preserve"> Cotton seeds imports</t>
  </si>
  <si>
    <t>Linseed Seeds (Flaxseeds) imports</t>
  </si>
  <si>
    <t>واردات بذرة الكتان</t>
  </si>
  <si>
    <t>واردات الزيتون (طازج  أو محفوظ أو معلب)</t>
  </si>
  <si>
    <t>واردات بذور زيتية أخري</t>
  </si>
  <si>
    <t>Other Oil Seeds imports</t>
  </si>
  <si>
    <t>Vegetable Oils and Animal Fats imports</t>
  </si>
  <si>
    <t>واردات الزيوت النباتية والشحوم الحيوانية</t>
  </si>
  <si>
    <t>واردات زيت فول الصويا</t>
  </si>
  <si>
    <t>Soybean Oil imports</t>
  </si>
  <si>
    <t>Cottonseed Oil imports</t>
  </si>
  <si>
    <t>واردات زيت بذرة القطن</t>
  </si>
  <si>
    <t>واردات زيت الفول السوداني</t>
  </si>
  <si>
    <t>Groundnut oil  imports</t>
  </si>
  <si>
    <t>Olive Oil IMPORTS</t>
  </si>
  <si>
    <t>واردات زيت الزيتون</t>
  </si>
  <si>
    <t>واردات زيت السمسم</t>
  </si>
  <si>
    <t>Sesame Oil  imports</t>
  </si>
  <si>
    <t>Maize Oil imports</t>
  </si>
  <si>
    <t>واردات زيت الذرة</t>
  </si>
  <si>
    <t>واردات زيت  الكتان</t>
  </si>
  <si>
    <t>Linseed Oil (Flaxseed Oil) imports</t>
  </si>
  <si>
    <t>Sunflower Oil imports</t>
  </si>
  <si>
    <t>واردات زيت زهرة الشمس</t>
  </si>
  <si>
    <t>واردات المرغرين</t>
  </si>
  <si>
    <t>Margarine imports</t>
  </si>
  <si>
    <t>Coconut "copra" oil imports</t>
  </si>
  <si>
    <t>واردات زيت جوز الهند</t>
  </si>
  <si>
    <t>واردات زيت النخيل</t>
  </si>
  <si>
    <t>Palm Oil imports</t>
  </si>
  <si>
    <t xml:space="preserve"> imports of Other Vegetable Oils (Canola, colza or mustard oil and jojoba oil)</t>
  </si>
  <si>
    <t>واردات زيوت نباتية أخرى (الكانولا، الكولزا أو زيت الخردل، زيت الجوجوبا )</t>
  </si>
  <si>
    <t>واردات زيوت حيوانية ونباتية مهدرجة</t>
  </si>
  <si>
    <t>Hydrogenated Vegetable and Animal Oils imports</t>
  </si>
  <si>
    <t>Animal and Fish Fat and Grease imports</t>
  </si>
  <si>
    <t>واردات دهون وشحوم حيونية وسمكية</t>
  </si>
  <si>
    <t>واردات جملة الخضر الطازجة والمجهزة والمحفوظة</t>
  </si>
  <si>
    <t>Total Vegetables ,Fresh, Processed and Preserved imports</t>
  </si>
  <si>
    <t>Fresh Tomatoes imports</t>
  </si>
  <si>
    <t>واردات الطماطم الطازجة</t>
  </si>
  <si>
    <t>واردات البصل  الطازج والمبرد</t>
  </si>
  <si>
    <t>Fresh or chilled onions and shallots imports</t>
  </si>
  <si>
    <t>Garlic imports</t>
  </si>
  <si>
    <t>واردات الثوم</t>
  </si>
  <si>
    <t>واردات الكرات وخضر ثومية أخري</t>
  </si>
  <si>
    <t>Leeks and other alliaceous vegetables,imports</t>
  </si>
  <si>
    <t>Table (261)</t>
  </si>
  <si>
    <t>Green Beans imports</t>
  </si>
  <si>
    <t>جدول (261)</t>
  </si>
  <si>
    <t>واردات الفاصوليا الخضراء</t>
  </si>
  <si>
    <t>جدول (262)</t>
  </si>
  <si>
    <t>واردات البطيخ والشمام</t>
  </si>
  <si>
    <t>Table (262)</t>
  </si>
  <si>
    <t>Watermelons and Melons imports</t>
  </si>
  <si>
    <t>Table (263)</t>
  </si>
  <si>
    <t>Cucumbers and gherkins imports</t>
  </si>
  <si>
    <t>جدول (263)</t>
  </si>
  <si>
    <t>واردات الخيار والقثاء</t>
  </si>
  <si>
    <t>جدول (264)</t>
  </si>
  <si>
    <t>واردات خس والشكوريا</t>
  </si>
  <si>
    <t>Table (264)</t>
  </si>
  <si>
    <t>Lettuce and chicory imports</t>
  </si>
  <si>
    <t>Table (265)</t>
  </si>
  <si>
    <t>Pepper (Fresh and Dry) imports</t>
  </si>
  <si>
    <t>جدول (265)</t>
  </si>
  <si>
    <t>واردات فلفل (أخضر وجاف)</t>
  </si>
  <si>
    <t>جدول (266)</t>
  </si>
  <si>
    <t>واردات الزهرة والبروكلي</t>
  </si>
  <si>
    <t>Table (266)</t>
  </si>
  <si>
    <t xml:space="preserve"> cauliflowers and headed broccoli imports</t>
  </si>
  <si>
    <t>Table (267)</t>
  </si>
  <si>
    <t>Brussels sprouts imports</t>
  </si>
  <si>
    <t>جدول (267)</t>
  </si>
  <si>
    <t>واردات براعم البروكسل</t>
  </si>
  <si>
    <t>واردات الملفوف (الكرنب)</t>
  </si>
  <si>
    <t xml:space="preserve">Cabbages, Kohlrabi, Kale and Similar Edible Brassicas imports </t>
  </si>
  <si>
    <t>Green Peas imports</t>
  </si>
  <si>
    <t>واردات بازلاء خضراء</t>
  </si>
  <si>
    <t>واردات خضروات بقولية أخري</t>
  </si>
  <si>
    <t xml:space="preserve"> Other leguminous vegetables imports</t>
  </si>
  <si>
    <t>Carrots, turnips, salad beetroot, salsify, celeriac, radishes and similar edible roots imports</t>
  </si>
  <si>
    <t>واردات الجزر واللفت</t>
  </si>
  <si>
    <t>واردات باذنجان</t>
  </si>
  <si>
    <t>Eggplants  imports</t>
  </si>
  <si>
    <t>Other Fresh Vegetables imports</t>
  </si>
  <si>
    <t>واردات خضر طازجة أخري</t>
  </si>
  <si>
    <t>واردات الخضر المجهزة و المحفوظة والمبردة</t>
  </si>
  <si>
    <t>Processed and Preserved, frozen Vegetable imports</t>
  </si>
  <si>
    <t>Dried Vegetables imports</t>
  </si>
  <si>
    <t>واردات الخضر المجففة</t>
  </si>
  <si>
    <t>Table (276)</t>
  </si>
  <si>
    <t>واردات الفاكهة</t>
  </si>
  <si>
    <t>Fruits imports</t>
  </si>
  <si>
    <t>Dates imports</t>
  </si>
  <si>
    <t xml:space="preserve">واردات التمور </t>
  </si>
  <si>
    <t>واردات إجمالي الموالح</t>
  </si>
  <si>
    <t>Total of Citrus imports</t>
  </si>
  <si>
    <t>جدول (279)</t>
  </si>
  <si>
    <t>Table (279)</t>
  </si>
  <si>
    <t xml:space="preserve">واردات البرتقال </t>
  </si>
  <si>
    <t>Oranges imports</t>
  </si>
  <si>
    <t>جدول (280)</t>
  </si>
  <si>
    <t>Table (280)</t>
  </si>
  <si>
    <t>Mandarin imports</t>
  </si>
  <si>
    <t>واردات اليوسفي</t>
  </si>
  <si>
    <t>جدول (281)</t>
  </si>
  <si>
    <t>Table (281)</t>
  </si>
  <si>
    <t>Grapefruits imports</t>
  </si>
  <si>
    <t>واردات جريب فروت</t>
  </si>
  <si>
    <t>جدول (282)</t>
  </si>
  <si>
    <t>Table (282)</t>
  </si>
  <si>
    <t>واردات الليمون</t>
  </si>
  <si>
    <t>Lemon imports</t>
  </si>
  <si>
    <t>جدول (283)</t>
  </si>
  <si>
    <t>Table (283)</t>
  </si>
  <si>
    <t>Other Citrus imports</t>
  </si>
  <si>
    <t>واردات موالح أخري</t>
  </si>
  <si>
    <t>جدول (284)</t>
  </si>
  <si>
    <t>Table (284)</t>
  </si>
  <si>
    <t>واردات الموز</t>
  </si>
  <si>
    <t>Banana imports</t>
  </si>
  <si>
    <t>جدول (285)</t>
  </si>
  <si>
    <t>Table (285)</t>
  </si>
  <si>
    <t xml:space="preserve">Apple imports </t>
  </si>
  <si>
    <t>جدول (286)</t>
  </si>
  <si>
    <t>Table (286)</t>
  </si>
  <si>
    <t>peaches imports</t>
  </si>
  <si>
    <t>واردات الخوخ</t>
  </si>
  <si>
    <t>واردات الكمثري</t>
  </si>
  <si>
    <t>جدول (287)</t>
  </si>
  <si>
    <t>Table (287)</t>
  </si>
  <si>
    <t>Pears imports</t>
  </si>
  <si>
    <t>strawberries imports</t>
  </si>
  <si>
    <t>واردات الفراولة</t>
  </si>
  <si>
    <t>واردات برقوق</t>
  </si>
  <si>
    <t>plums and sloes imports</t>
  </si>
  <si>
    <t>Grapes, fresh or dried imports</t>
  </si>
  <si>
    <t>واردات العنب الطازج والجاف</t>
  </si>
  <si>
    <t>واردات المانجو والجوافة</t>
  </si>
  <si>
    <t>Mangoes, Guavas imports</t>
  </si>
  <si>
    <t>kiwifruit imports</t>
  </si>
  <si>
    <t>واردات الكيوي</t>
  </si>
  <si>
    <t>واردات جوزيات (جوز الهند والمكسرات والكاجو)</t>
  </si>
  <si>
    <t>Nuts( Coconuts, Brazil nuts and cashew nuts) imports</t>
  </si>
  <si>
    <t>Fruit and nuts, uncooked or cooked by steaming or boiling in water, frozen imports</t>
  </si>
  <si>
    <t>واردات فواكه  ومكسرات غير مجهزة أو مجهزة أو مجمدة</t>
  </si>
  <si>
    <t>واردات فواكه مجففة ومعلبة</t>
  </si>
  <si>
    <t>Dried and Canned Fruits imports</t>
  </si>
  <si>
    <t xml:space="preserve"> apricots imports</t>
  </si>
  <si>
    <t>واردات مشمش</t>
  </si>
  <si>
    <t>واردات الكرز</t>
  </si>
  <si>
    <t xml:space="preserve"> cherries imports</t>
  </si>
  <si>
    <t>Figs imports</t>
  </si>
  <si>
    <t>واردات التين</t>
  </si>
  <si>
    <t>واردات الاناناس</t>
  </si>
  <si>
    <t>pineapples imports</t>
  </si>
  <si>
    <t>avocados imports</t>
  </si>
  <si>
    <t>واردات الافوكادو</t>
  </si>
  <si>
    <t>واردات بابايا</t>
  </si>
  <si>
    <t>pawpaws "papayas" imports</t>
  </si>
  <si>
    <t>Other Fresh Fruits imports</t>
  </si>
  <si>
    <t>واردات فواكه طازجة أخري</t>
  </si>
  <si>
    <r>
      <t xml:space="preserve">واردات البقر  (الحي)  </t>
    </r>
    <r>
      <rPr>
        <vertAlign val="superscript"/>
        <sz val="12"/>
        <rFont val="Arial"/>
        <family val="2"/>
      </rPr>
      <t>(1)</t>
    </r>
  </si>
  <si>
    <t xml:space="preserve">Live Cattles(1) imports </t>
  </si>
  <si>
    <t>Live Buffalo(1) imports</t>
  </si>
  <si>
    <r>
      <t xml:space="preserve">واردات الجاموس (الحي)  </t>
    </r>
    <r>
      <rPr>
        <vertAlign val="superscript"/>
        <sz val="12"/>
        <rFont val="Arial"/>
        <family val="2"/>
      </rPr>
      <t>(1)</t>
    </r>
  </si>
  <si>
    <r>
      <t xml:space="preserve">واردات الأغنام  والماعز  (الحية) </t>
    </r>
    <r>
      <rPr>
        <vertAlign val="superscript"/>
        <sz val="12"/>
        <rFont val="Arial"/>
        <family val="2"/>
      </rPr>
      <t>(1)</t>
    </r>
  </si>
  <si>
    <t>Live Sheep and Goat(1)imports</t>
  </si>
  <si>
    <t>Live Sheep(1) imports</t>
  </si>
  <si>
    <r>
      <t xml:space="preserve">واردات الأغنام    (الحية) </t>
    </r>
    <r>
      <rPr>
        <vertAlign val="superscript"/>
        <sz val="12"/>
        <rFont val="Arial"/>
        <family val="2"/>
      </rPr>
      <t>(1)</t>
    </r>
  </si>
  <si>
    <r>
      <t xml:space="preserve">واردات الماعز  (الحية) </t>
    </r>
    <r>
      <rPr>
        <vertAlign val="superscript"/>
        <sz val="12"/>
        <rFont val="Arial"/>
        <family val="2"/>
      </rPr>
      <t>(1)</t>
    </r>
  </si>
  <si>
    <t>Live Goats (1) imports</t>
  </si>
  <si>
    <t>Live Camels (1) imports</t>
  </si>
  <si>
    <r>
      <t xml:space="preserve">واردات الأبل (الحية) </t>
    </r>
    <r>
      <rPr>
        <vertAlign val="superscript"/>
        <sz val="12"/>
        <rFont val="Arial"/>
        <family val="2"/>
      </rPr>
      <t>(1)</t>
    </r>
  </si>
  <si>
    <t>واردات الخيول</t>
  </si>
  <si>
    <t>Horses imports</t>
  </si>
  <si>
    <t>Asses and Mules imports</t>
  </si>
  <si>
    <t>واردات البغال والحمير</t>
  </si>
  <si>
    <t>واردات حيوانات حية أخري</t>
  </si>
  <si>
    <t>Other Live Animals imports</t>
  </si>
  <si>
    <t>Total Red Meat (Fresh, Preserved and Meat Preparations) imports</t>
  </si>
  <si>
    <t>واردات جملة اللحوم الحمراء (الطازجة والمحفوظة ومستحضرات اللحوم)</t>
  </si>
  <si>
    <t>واردات لحوم الأبقار (طازجة أو مبردة أو مجمدة)</t>
  </si>
  <si>
    <t>Meat of bovine animals (Fresh, Chilled or Frozen) imports</t>
  </si>
  <si>
    <t>Meat of Sheep and Goat (Fresh, Chilled or Frozen) imports</t>
  </si>
  <si>
    <t>Camel Meat imports</t>
  </si>
  <si>
    <t>واردات لحوم الابل</t>
  </si>
  <si>
    <t>واردات اللحوم الاخري ( طازجة أومبردة أو مجمدة)</t>
  </si>
  <si>
    <t>Other Meat (Fresh, Chilled or Frozen) imports</t>
  </si>
  <si>
    <t>Meat and edible offal, salted, in brine, dried or smoked imports</t>
  </si>
  <si>
    <t>واردات اللحوم (المجففة والمملحة والمعلبة) ومستحضرات اللحوم</t>
  </si>
  <si>
    <t>واردات لحوم الاحشاء الصالحة للأكل</t>
  </si>
  <si>
    <t xml:space="preserve"> Edible offal of bovine animals,sheep, goats imports</t>
  </si>
  <si>
    <t>Live Poultry imports</t>
  </si>
  <si>
    <t>واردات الدواجن الحية</t>
  </si>
  <si>
    <t>واردات الصيصان</t>
  </si>
  <si>
    <t>CHICKS imports</t>
  </si>
  <si>
    <t>Poultry Meat and edible offal (Fresh, Chilled or Frozen) imports</t>
  </si>
  <si>
    <t>واردات الدواجن المذبوحة (طازجة أو مبردة أو مجمدة)</t>
  </si>
  <si>
    <t xml:space="preserve"> واردات جملة اللحوم الحمراء ولحوم الدواجن</t>
  </si>
  <si>
    <t>Total of Red and Poultry Meat imports</t>
  </si>
  <si>
    <r>
      <t>Total</t>
    </r>
    <r>
      <rPr>
        <sz val="10"/>
        <color theme="1"/>
        <rFont val="Arial"/>
        <family val="2"/>
      </rPr>
      <t xml:space="preserve"> Milk Product (Liquid form Equivalent) imports</t>
    </r>
  </si>
  <si>
    <t>واردات جملة الألبان ومنتجاتها (معادل لبن سائل)</t>
  </si>
  <si>
    <t>واردات ألبان طازجة وقشدة غير محلاه</t>
  </si>
  <si>
    <t>milk and cream, not concentrated nor containing added sugar or other sweetening imports</t>
  </si>
  <si>
    <t>واردات لحوم الاغنام والماعز (طازجة أو مبردة أو مجمدة)</t>
  </si>
  <si>
    <t>جدول (325)</t>
  </si>
  <si>
    <t>Table (325)</t>
  </si>
  <si>
    <t>milk and cream,  concentrated nor containing added sugar or other sweetening imports</t>
  </si>
  <si>
    <t>واردات ألبان طازجة وقشدة محلاه</t>
  </si>
  <si>
    <t>جدول (326)</t>
  </si>
  <si>
    <t>واردات الزبادي واللبن الرايب</t>
  </si>
  <si>
    <t>Table (326)</t>
  </si>
  <si>
    <t>جدول (327)</t>
  </si>
  <si>
    <t>Table (327)</t>
  </si>
  <si>
    <t>Whey, whether or not concentrated or containing added sugar or other sweetening matter imports</t>
  </si>
  <si>
    <t xml:space="preserve"> Buttermilk, curdled milk and cream, yogurt, kephir and other fermented or acidified milk imports</t>
  </si>
  <si>
    <t>واردات مصل اللبن أو الشرش</t>
  </si>
  <si>
    <t>جدول (328)</t>
  </si>
  <si>
    <t>واردات الزبدة والسمن</t>
  </si>
  <si>
    <t>Table (328)</t>
  </si>
  <si>
    <t>Butter and Ghee imports</t>
  </si>
  <si>
    <t>Table (329)</t>
  </si>
  <si>
    <t>Cheese and curd imports</t>
  </si>
  <si>
    <t>جدول (329)</t>
  </si>
  <si>
    <t>واردات الجبنة واللبن الرايب</t>
  </si>
  <si>
    <t>جدول (330)</t>
  </si>
  <si>
    <t>Table (330)</t>
  </si>
  <si>
    <t>واردات إجمالي البيض</t>
  </si>
  <si>
    <t>Total  Eggs imports</t>
  </si>
  <si>
    <t>Table (331)</t>
  </si>
  <si>
    <t xml:space="preserve"> Egg In The Shell imports</t>
  </si>
  <si>
    <t>جدول (331)</t>
  </si>
  <si>
    <t>واردات بيض بقشره</t>
  </si>
  <si>
    <t>واردات بيض التفريخ</t>
  </si>
  <si>
    <t>Egg (for Hatching) imports</t>
  </si>
  <si>
    <t>other types of eggs imports</t>
  </si>
  <si>
    <t>واردات بيض في أي صورة أخري</t>
  </si>
  <si>
    <t>واردات جملة الاسماك (1)</t>
  </si>
  <si>
    <t>Total Fish imports</t>
  </si>
  <si>
    <t>Live Fish imports</t>
  </si>
  <si>
    <t>واردات الاسماك الحية</t>
  </si>
  <si>
    <t>واردات الاسماك (الطازجة أو المبردة أو المجمدة باستثناء شرائح الاسمك ولحوم الاسماك الاخري)</t>
  </si>
  <si>
    <t>Fish, Fresh, Chilled or Frozen(Excluding Fish Fillets and Other Fish Meat of Heading) imports</t>
  </si>
  <si>
    <t>Fish Fillets and Other Fish Meat, Whether or Not Minced, Fresh, Chilled or Frozen imports</t>
  </si>
  <si>
    <t>واردات شرائح الاسماك وغيرها من لحوم الاسماك الاخري (طازجة أو مبردة أو مجمدة)</t>
  </si>
  <si>
    <t>واردات الاسماك (المملحة أو المجففة أو المدخنة)</t>
  </si>
  <si>
    <t>Fish, Dried, Salted or in Brine; Smoked Fish imports</t>
  </si>
  <si>
    <t>Crustaceans, Whether in Shell or not, Live, Fresh, Chilled, Frozen, Dried, or Salted imports</t>
  </si>
  <si>
    <t>واردات القشريات (حية أو طازجة أو مبردة أو مجمدة المملحة أو المجففة)</t>
  </si>
  <si>
    <t>واردات الرخويات (حية أو طازجة أو مبردة أو مجمدة أو مدخن)</t>
  </si>
  <si>
    <r>
      <t>Molluscs,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Courier New"/>
        <family val="3"/>
      </rPr>
      <t>fit for human consumption</t>
    </r>
    <r>
      <rPr>
        <sz val="12"/>
        <color theme="1"/>
        <rFont val="Times New Roman"/>
        <family val="1"/>
      </rPr>
      <t>, even Smoked, Whether in Shell or not, Live, Fresh, Chilled, Frozen, Dried, Salted imports.</t>
    </r>
  </si>
  <si>
    <t>Aquatic Invertebrates other than Crustaceans and Molluscs, Live, Fresh, Chilled, Frozen, Dried imports</t>
  </si>
  <si>
    <t>واردات اللافقريات المائية الأخري(حية أو طازجة أو مبردة أو مجمدة أو مجففة)</t>
  </si>
  <si>
    <t>واردات العسل الطبيعى</t>
  </si>
  <si>
    <t>Natural Honey imports</t>
  </si>
  <si>
    <t>Tobacco and Manufactured Tobacco Substitutes imports</t>
  </si>
  <si>
    <t>واردات التبغ الخام والمصنع</t>
  </si>
  <si>
    <t>واردات جملة البن والشاي والكاكاو</t>
  </si>
  <si>
    <t>Coffee, Tea, and Cocoa imports</t>
  </si>
  <si>
    <t>Tea imports</t>
  </si>
  <si>
    <t>واردات الشاى</t>
  </si>
  <si>
    <t>واردات حبوب الكاكاو ومصنعاتها</t>
  </si>
  <si>
    <t>Cocoa and cocoa preparations imports</t>
  </si>
  <si>
    <t>Coffee, whether or not Roasted or Decaffeinated imports</t>
  </si>
  <si>
    <t>واردات البن الاخضر والمحمص و المطحون ومستحضرات البن</t>
  </si>
  <si>
    <t xml:space="preserve">واردات جملة التوابل </t>
  </si>
  <si>
    <t>Total Spices imports</t>
  </si>
  <si>
    <t>Cinnamon imports</t>
  </si>
  <si>
    <t>واردات القرفة</t>
  </si>
  <si>
    <t>واردات القرنفل</t>
  </si>
  <si>
    <t>Cloves imports</t>
  </si>
  <si>
    <t>utmeg, mace and cardamoms imports</t>
  </si>
  <si>
    <t>واردات جوزة الطيب والهيل</t>
  </si>
  <si>
    <t>واردات اليانسون والكمون والكزبرة والشمر والكراويه</t>
  </si>
  <si>
    <t>Seeds of anis, badian, fennel, coriander, cumin or caraway imports</t>
  </si>
  <si>
    <t>Ginger, saffron, turmeric "curcuma", thyme, bay leaves, curry and other spices imports</t>
  </si>
  <si>
    <t>واردات الزنجبيل والزعفران والكركم الزعتر،  والكاري والتوابل الأخرى</t>
  </si>
  <si>
    <t>واردات فانيلا</t>
  </si>
  <si>
    <t>Vanilla imports</t>
  </si>
  <si>
    <t>Flowers and Ornamental Foliage Plants imports</t>
  </si>
  <si>
    <t>واردات نباتات الزهور والزينة</t>
  </si>
  <si>
    <t xml:space="preserve">واردات جملة المنتجات الغذائية المصنعة </t>
  </si>
  <si>
    <t>Miscellaneous Edible Preparations imports</t>
  </si>
  <si>
    <t>Sausages and similar products imports</t>
  </si>
  <si>
    <t>واردات النقانق ومنتجات مماثلة مصنعة من اللحوم</t>
  </si>
  <si>
    <t>واردات اللحوم المصنعة أو المحفوظة</t>
  </si>
  <si>
    <t>Prepared or preserved meat, offal or blood imports</t>
  </si>
  <si>
    <t>Prepared or preserved fish; caviar and caviar substitutes prepared from fish eggs imports</t>
  </si>
  <si>
    <t>واردات الاسماك المصنعة والمحفوظة والكفيار والكفيار المجهز من بيض الاسماك</t>
  </si>
  <si>
    <t>واردات القشريات والرخويات واللافقريات المائية الأخرى(المصنعة والمجهزة)</t>
  </si>
  <si>
    <t>Crustaceans, molluscs and other aquatic invertebrates, prepared or preserved imports</t>
  </si>
  <si>
    <t>Malt extract; food preparations of flour, groats, meal, starch or malt imports</t>
  </si>
  <si>
    <t>واردات منتجات الحبوب المجهزة</t>
  </si>
  <si>
    <t>واردات المكرونة مجهزة أوغير مجهزة</t>
  </si>
  <si>
    <t>Pasta, whether or not cooked or stuffed with meat or other substances or otherwise prepared imports</t>
  </si>
  <si>
    <t>Prepared foods obtained by the swelling or roasting of cereals or cereal products imports</t>
  </si>
  <si>
    <t>واردات المخبوزات المحمصة</t>
  </si>
  <si>
    <t>Table (364)</t>
  </si>
  <si>
    <t>Bread, pastry, cakes, biscuits and other bakers imports</t>
  </si>
  <si>
    <t>جدول (364)</t>
  </si>
  <si>
    <t>واردات الخبز والمعجنات والبسكويت ومنتجات حبوب مصنعة أخري</t>
  </si>
  <si>
    <t>جدول (365)</t>
  </si>
  <si>
    <t>واردات  الخضروات والفاكهة والمكسرات المصنعة أوالمحفوظة بالخل</t>
  </si>
  <si>
    <t>Table (365)</t>
  </si>
  <si>
    <t>Vegetables, fruit, nuts and other edible parts of plants, prepared or preserved by vinegar imports</t>
  </si>
  <si>
    <t>Table (366)</t>
  </si>
  <si>
    <t xml:space="preserve"> Tomatoes, prepared or preserved otherwise than by vinegar or acetic acid imports</t>
  </si>
  <si>
    <t>جدول (366)</t>
  </si>
  <si>
    <t>واردات الطماطم المصنعة  أو المحفوظة</t>
  </si>
  <si>
    <t>جدول (367)</t>
  </si>
  <si>
    <t xml:space="preserve">واردات المشروم والكمأة المصنعة أو المحفوظة </t>
  </si>
  <si>
    <t>Table (367)</t>
  </si>
  <si>
    <t>Mushrooms and truffles, prepared or preserved otherwise than by vinegar or acetic acid imports</t>
  </si>
  <si>
    <t>Table (368)</t>
  </si>
  <si>
    <t>Vegetables prepared or preserved otherwise than by vinegar or acetic acid, frozen imports</t>
  </si>
  <si>
    <t>جدول (368)</t>
  </si>
  <si>
    <t>واردات الخضروات المصنعة أو المحفوظة المجمدة</t>
  </si>
  <si>
    <t>جدول (369)</t>
  </si>
  <si>
    <t>واردات الخضروات الأخرى المصنعة أو المحفوظة بخلاف الخل أو حمض الخليك، وغير المجمدة</t>
  </si>
  <si>
    <t>Table (369)</t>
  </si>
  <si>
    <t>Other vegetables prepared or preserved otherwise than by vinegar or acetic acid, not frozen imports</t>
  </si>
  <si>
    <t>Table (370)</t>
  </si>
  <si>
    <t>Vegetables, fruit, nuts, fruit-peel and other edible parts of plants, preserved by sugar imports</t>
  </si>
  <si>
    <t>جدول (370)</t>
  </si>
  <si>
    <t>واردات الخضروات والفواكه والمكسرات وقشر الفواكه وغيرها من أجزاء صالحة للأكل من النباتات، المحفوظة بالسكر</t>
  </si>
  <si>
    <t xml:space="preserve">واردات مربي وجلي الفاكهة </t>
  </si>
  <si>
    <t>Jams, fruit jellies, marmalades, fruit or nut purée and fruit or nut pastes, obtained by cooking imports</t>
  </si>
  <si>
    <t>Fruit and other parts of plants, made or preserved, not added to sugar imports</t>
  </si>
  <si>
    <t>واردات فاكهة واجزاء اخري من النباتات مصنعة أو محفوظة غير مضاف إليها سكر</t>
  </si>
  <si>
    <t xml:space="preserve">واردات عصائر الفاكهة والخضروات </t>
  </si>
  <si>
    <t>Fruit juices, incl. grape must, and vegetable juices imports</t>
  </si>
  <si>
    <t xml:space="preserve"> Miscellaneous edible preparations imports
</t>
  </si>
  <si>
    <t>واردات منتجات غذائية مصنعة متنوعة</t>
  </si>
  <si>
    <t>واردات الالياف</t>
  </si>
  <si>
    <t>FIBRES imports</t>
  </si>
  <si>
    <t xml:space="preserve"> COTTON LINT  imports</t>
  </si>
  <si>
    <t>واردات القطن الشعر</t>
  </si>
  <si>
    <t>واردات أعلاف الحيوانات</t>
  </si>
  <si>
    <t>ANIMAL FODDER(Swedes, mangolds, fodder roots, hay, alfalfa, clover, sainfoin, forage kale, lupines, vetches) imports</t>
  </si>
  <si>
    <t xml:space="preserve">NON-EDIBLE MEAL AND OFFAL AND FISH POWDER imports </t>
  </si>
  <si>
    <t>واردات مسحوق الاسماك ومجففات اللحوم والاحشاء (غير صالحة للأكل)</t>
  </si>
  <si>
    <t>الواردات الكلية والزراعية والغذائية خلال الفترة 2016-2018</t>
  </si>
  <si>
    <t>TOTAL, AGRICULTURAL AND FOOD IMPORTS , 2016 - 2018</t>
  </si>
  <si>
    <t>0713</t>
  </si>
  <si>
    <t>Somalia</t>
  </si>
  <si>
    <t>Bahrain </t>
  </si>
  <si>
    <t>Comoros </t>
  </si>
  <si>
    <t>Saudi Arabia </t>
  </si>
  <si>
    <t>Jordan </t>
  </si>
  <si>
    <t>United Arab Emirates </t>
  </si>
  <si>
    <t>Sudan </t>
  </si>
  <si>
    <t>Oman </t>
  </si>
  <si>
    <t>Qatar </t>
  </si>
  <si>
    <t>Kuwait </t>
  </si>
  <si>
    <t>Lebanon </t>
  </si>
  <si>
    <t>Egypt </t>
  </si>
  <si>
    <t>Mauritania </t>
  </si>
  <si>
    <t>Morocco </t>
  </si>
  <si>
    <t>Algeria </t>
  </si>
  <si>
    <t>Tunisia </t>
  </si>
  <si>
    <t>Jordan  </t>
  </si>
  <si>
    <t>United Arab Emirates  </t>
  </si>
  <si>
    <t>Bahrain  </t>
  </si>
  <si>
    <t>Tunisia  </t>
  </si>
  <si>
    <t>Algeria  </t>
  </si>
  <si>
    <t>Comoros  </t>
  </si>
  <si>
    <t>Saudi Arabia  </t>
  </si>
  <si>
    <t>Sudan  </t>
  </si>
  <si>
    <t>Oman  </t>
  </si>
  <si>
    <t>Qatar  </t>
  </si>
  <si>
    <t>Kuwait  </t>
  </si>
  <si>
    <t>Lebanon  </t>
  </si>
  <si>
    <t>Egypt  </t>
  </si>
  <si>
    <t>Morocco  </t>
  </si>
  <si>
    <t>Mauritania  </t>
  </si>
  <si>
    <t>Palestine</t>
  </si>
  <si>
    <t>Palestine </t>
  </si>
  <si>
    <t>Libya</t>
  </si>
  <si>
    <t>Libya </t>
  </si>
  <si>
    <t>Syria</t>
  </si>
  <si>
    <t>Arab Countries</t>
  </si>
  <si>
    <t>جدول رقم  (195)</t>
  </si>
  <si>
    <t>Table (195)</t>
  </si>
  <si>
    <t>جدول (196)</t>
  </si>
  <si>
    <t>Table ( 196)</t>
  </si>
  <si>
    <t>جدول (197)</t>
  </si>
  <si>
    <t>Table ( 197)</t>
  </si>
  <si>
    <t>جدول (198)</t>
  </si>
  <si>
    <t>Table (198)</t>
  </si>
  <si>
    <t>جدول (199)</t>
  </si>
  <si>
    <t>Table (199)</t>
  </si>
  <si>
    <t>جدول (200)</t>
  </si>
  <si>
    <t>Table (200)</t>
  </si>
  <si>
    <t>جدول (201)</t>
  </si>
  <si>
    <t>Table (202)</t>
  </si>
  <si>
    <t>Table (203)</t>
  </si>
  <si>
    <t>Table(214)</t>
  </si>
  <si>
    <t>جدول (218)</t>
  </si>
  <si>
    <t>Table (220)</t>
  </si>
  <si>
    <t>جدول (294)</t>
  </si>
  <si>
    <t xml:space="preserve">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</si>
</sst>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2"/>
      <name val="Calibri"/>
      <family val="2"/>
      <charset val="178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Courier New"/>
      <family val="3"/>
    </font>
    <font>
      <sz val="12"/>
      <color theme="1"/>
      <name val="Cambria"/>
      <family val="1"/>
      <scheme val="major"/>
    </font>
    <font>
      <sz val="12"/>
      <color theme="1"/>
      <name val="Calibri"/>
      <family val="2"/>
    </font>
    <font>
      <sz val="12"/>
      <color theme="1"/>
      <name val="Calibri"/>
      <family val="2"/>
      <charset val="178"/>
      <scheme val="minor"/>
    </font>
    <font>
      <sz val="12"/>
      <color indexed="8"/>
      <name val="Arial"/>
      <family val="2"/>
      <charset val="178"/>
    </font>
    <font>
      <sz val="12"/>
      <color theme="1"/>
      <name val="Arial Unicode MS"/>
      <family val="2"/>
    </font>
    <font>
      <sz val="12"/>
      <color theme="1"/>
      <name val="Calibri"/>
      <family val="2"/>
      <scheme val="minor"/>
    </font>
    <font>
      <sz val="12"/>
      <color rgb="FF002B54"/>
      <name val="Arial"/>
      <family val="2"/>
    </font>
    <font>
      <vertAlign val="superscript"/>
      <sz val="12"/>
      <name val="Arial"/>
      <family val="2"/>
    </font>
    <font>
      <sz val="12"/>
      <color indexed="8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  <charset val="178"/>
    </font>
    <font>
      <sz val="12"/>
      <name val="Courier New"/>
      <family val="3"/>
    </font>
    <font>
      <b/>
      <sz val="14"/>
      <color rgb="FF6A6A6A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7" fillId="0" borderId="33">
      <alignment horizontal="right" vertical="center" indent="1"/>
    </xf>
    <xf numFmtId="0" fontId="18" fillId="31" borderId="0" applyNumberFormat="0" applyBorder="0" applyAlignment="0" applyProtection="0"/>
  </cellStyleXfs>
  <cellXfs count="218">
    <xf numFmtId="0" fontId="0" fillId="0" borderId="0" xfId="0"/>
    <xf numFmtId="0" fontId="24" fillId="0" borderId="15" xfId="0" applyFont="1" applyFill="1" applyBorder="1"/>
    <xf numFmtId="0" fontId="32" fillId="0" borderId="0" xfId="0" applyFont="1" applyFill="1" applyBorder="1" applyAlignment="1">
      <alignment horizontal="left" vertical="center"/>
    </xf>
    <xf numFmtId="164" fontId="24" fillId="0" borderId="0" xfId="0" applyNumberFormat="1" applyFont="1" applyFill="1"/>
    <xf numFmtId="0" fontId="19" fillId="0" borderId="0" xfId="0" applyFont="1" applyFill="1" applyAlignment="1">
      <alignment horizontal="right" vertical="center" readingOrder="2"/>
    </xf>
    <xf numFmtId="0" fontId="19" fillId="0" borderId="31" xfId="0" applyFont="1" applyFill="1" applyBorder="1" applyAlignment="1">
      <alignment horizontal="center" readingOrder="1"/>
    </xf>
    <xf numFmtId="0" fontId="19" fillId="0" borderId="0" xfId="0" applyFont="1" applyFill="1" applyAlignment="1">
      <alignment vertical="top" wrapText="1" readingOrder="2"/>
    </xf>
    <xf numFmtId="0" fontId="24" fillId="0" borderId="0" xfId="0" applyFont="1" applyFill="1"/>
    <xf numFmtId="0" fontId="24" fillId="0" borderId="0" xfId="0" applyFont="1" applyFill="1" applyAlignment="1">
      <alignment vertical="center"/>
    </xf>
    <xf numFmtId="0" fontId="19" fillId="0" borderId="18" xfId="0" applyFont="1" applyFill="1" applyBorder="1" applyAlignment="1">
      <alignment horizontal="center" readingOrder="2"/>
    </xf>
    <xf numFmtId="0" fontId="19" fillId="0" borderId="13" xfId="0" applyFont="1" applyFill="1" applyBorder="1" applyAlignment="1">
      <alignment horizontal="center" readingOrder="1"/>
    </xf>
    <xf numFmtId="0" fontId="19" fillId="0" borderId="24" xfId="0" applyFont="1" applyFill="1" applyBorder="1" applyAlignment="1">
      <alignment horizontal="center" readingOrder="1"/>
    </xf>
    <xf numFmtId="0" fontId="24" fillId="0" borderId="0" xfId="0" applyFont="1" applyFill="1" applyAlignment="1">
      <alignment horizontal="right" vertical="center" readingOrder="2"/>
    </xf>
    <xf numFmtId="0" fontId="24" fillId="0" borderId="0" xfId="0" applyFont="1" applyFill="1" applyAlignment="1"/>
    <xf numFmtId="0" fontId="24" fillId="0" borderId="0" xfId="0" applyFont="1" applyFill="1" applyAlignment="1">
      <alignment readingOrder="1"/>
    </xf>
    <xf numFmtId="0" fontId="19" fillId="0" borderId="32" xfId="0" applyFont="1" applyFill="1" applyBorder="1" applyAlignment="1">
      <alignment horizontal="center" readingOrder="1"/>
    </xf>
    <xf numFmtId="0" fontId="19" fillId="0" borderId="0" xfId="0" applyFont="1" applyFill="1" applyBorder="1" applyAlignment="1">
      <alignment horizontal="center" readingOrder="2"/>
    </xf>
    <xf numFmtId="0" fontId="19" fillId="0" borderId="11" xfId="0" applyFont="1" applyFill="1" applyBorder="1" applyAlignment="1">
      <alignment vertical="top" wrapText="1" readingOrder="2"/>
    </xf>
    <xf numFmtId="0" fontId="19" fillId="0" borderId="17" xfId="0" applyFont="1" applyFill="1" applyBorder="1" applyAlignment="1">
      <alignment horizontal="center" readingOrder="1"/>
    </xf>
    <xf numFmtId="0" fontId="19" fillId="0" borderId="20" xfId="0" applyFont="1" applyFill="1" applyBorder="1" applyAlignment="1">
      <alignment horizontal="center" readingOrder="1"/>
    </xf>
    <xf numFmtId="0" fontId="19" fillId="0" borderId="21" xfId="0" applyFont="1" applyFill="1" applyBorder="1" applyAlignment="1">
      <alignment horizontal="center" readingOrder="2"/>
    </xf>
    <xf numFmtId="0" fontId="19" fillId="0" borderId="20" xfId="0" applyFont="1" applyFill="1" applyBorder="1" applyAlignment="1">
      <alignment horizontal="center" readingOrder="2"/>
    </xf>
    <xf numFmtId="0" fontId="19" fillId="0" borderId="21" xfId="0" applyFont="1" applyFill="1" applyBorder="1" applyAlignment="1">
      <alignment horizontal="center" readingOrder="1"/>
    </xf>
    <xf numFmtId="0" fontId="19" fillId="0" borderId="13" xfId="0" applyFont="1" applyFill="1" applyBorder="1" applyAlignment="1">
      <alignment horizontal="center" readingOrder="2"/>
    </xf>
    <xf numFmtId="164" fontId="19" fillId="0" borderId="13" xfId="0" applyNumberFormat="1" applyFont="1" applyFill="1" applyBorder="1" applyAlignment="1">
      <alignment horizontal="center" readingOrder="1"/>
    </xf>
    <xf numFmtId="164" fontId="19" fillId="0" borderId="22" xfId="0" applyNumberFormat="1" applyFont="1" applyFill="1" applyBorder="1" applyAlignment="1">
      <alignment horizontal="center" readingOrder="1"/>
    </xf>
    <xf numFmtId="164" fontId="19" fillId="0" borderId="30" xfId="0" applyNumberFormat="1" applyFont="1" applyFill="1" applyBorder="1" applyAlignment="1">
      <alignment horizontal="center" readingOrder="1"/>
    </xf>
    <xf numFmtId="0" fontId="19" fillId="0" borderId="35" xfId="0" applyFont="1" applyFill="1" applyBorder="1" applyAlignment="1">
      <alignment horizontal="right" readingOrder="2"/>
    </xf>
    <xf numFmtId="2" fontId="19" fillId="0" borderId="22" xfId="0" applyNumberFormat="1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right" readingOrder="2"/>
    </xf>
    <xf numFmtId="2" fontId="19" fillId="0" borderId="13" xfId="0" applyNumberFormat="1" applyFont="1" applyFill="1" applyBorder="1" applyAlignment="1">
      <alignment horizontal="center" readingOrder="1"/>
    </xf>
    <xf numFmtId="0" fontId="19" fillId="0" borderId="0" xfId="0" applyFont="1" applyFill="1" applyAlignment="1">
      <alignment horizontal="center" readingOrder="1"/>
    </xf>
    <xf numFmtId="0" fontId="23" fillId="0" borderId="0" xfId="0" applyFont="1" applyFill="1" applyAlignment="1">
      <alignment horizontal="center" readingOrder="1"/>
    </xf>
    <xf numFmtId="0" fontId="19" fillId="0" borderId="27" xfId="0" applyFont="1" applyFill="1" applyBorder="1" applyAlignment="1">
      <alignment horizontal="center" readingOrder="2"/>
    </xf>
    <xf numFmtId="0" fontId="19" fillId="0" borderId="30" xfId="0" applyFont="1" applyFill="1" applyBorder="1" applyAlignment="1">
      <alignment horizontal="center" readingOrder="1"/>
    </xf>
    <xf numFmtId="2" fontId="19" fillId="0" borderId="25" xfId="0" applyNumberFormat="1" applyFont="1" applyFill="1" applyBorder="1" applyAlignment="1">
      <alignment horizontal="center" readingOrder="1"/>
    </xf>
    <xf numFmtId="0" fontId="19" fillId="0" borderId="28" xfId="0" applyFont="1" applyFill="1" applyBorder="1" applyAlignment="1">
      <alignment horizontal="center" readingOrder="1"/>
    </xf>
    <xf numFmtId="2" fontId="19" fillId="0" borderId="12" xfId="0" applyNumberFormat="1" applyFont="1" applyFill="1" applyBorder="1" applyAlignment="1">
      <alignment horizontal="center" readingOrder="1"/>
    </xf>
    <xf numFmtId="2" fontId="19" fillId="0" borderId="11" xfId="0" applyNumberFormat="1" applyFont="1" applyFill="1" applyBorder="1" applyAlignment="1">
      <alignment horizontal="center" readingOrder="1"/>
    </xf>
    <xf numFmtId="2" fontId="19" fillId="0" borderId="24" xfId="0" applyNumberFormat="1" applyFont="1" applyFill="1" applyBorder="1" applyAlignment="1">
      <alignment horizontal="center" readingOrder="1"/>
    </xf>
    <xf numFmtId="2" fontId="19" fillId="0" borderId="28" xfId="0" applyNumberFormat="1" applyFont="1" applyFill="1" applyBorder="1" applyAlignment="1">
      <alignment horizontal="center" readingOrder="1"/>
    </xf>
    <xf numFmtId="0" fontId="19" fillId="0" borderId="0" xfId="0" applyFont="1" applyFill="1" applyBorder="1" applyAlignment="1">
      <alignment readingOrder="1"/>
    </xf>
    <xf numFmtId="2" fontId="19" fillId="0" borderId="0" xfId="0" applyNumberFormat="1" applyFont="1" applyFill="1" applyBorder="1" applyAlignment="1">
      <alignment horizontal="center" readingOrder="1"/>
    </xf>
    <xf numFmtId="0" fontId="31" fillId="0" borderId="0" xfId="0" applyFont="1" applyFill="1"/>
    <xf numFmtId="0" fontId="28" fillId="0" borderId="0" xfId="0" applyFont="1" applyFill="1" applyAlignment="1">
      <alignment horizontal="left" readingOrder="1"/>
    </xf>
    <xf numFmtId="0" fontId="28" fillId="0" borderId="0" xfId="0" applyFont="1" applyFill="1"/>
    <xf numFmtId="0" fontId="28" fillId="0" borderId="0" xfId="0" applyFont="1" applyFill="1" applyAlignment="1">
      <alignment vertical="center"/>
    </xf>
    <xf numFmtId="0" fontId="33" fillId="0" borderId="0" xfId="0" applyFont="1" applyFill="1" applyAlignment="1">
      <alignment horizontal="left" readingOrder="1"/>
    </xf>
    <xf numFmtId="0" fontId="28" fillId="0" borderId="0" xfId="0" applyFont="1" applyFill="1" applyAlignment="1">
      <alignment horizontal="left" vertical="center" readingOrder="1"/>
    </xf>
    <xf numFmtId="0" fontId="30" fillId="0" borderId="0" xfId="0" applyFont="1" applyFill="1" applyAlignment="1">
      <alignment horizontal="left" readingOrder="1"/>
    </xf>
    <xf numFmtId="0" fontId="29" fillId="0" borderId="0" xfId="0" applyFont="1" applyFill="1" applyAlignment="1">
      <alignment horizontal="left" readingOrder="1"/>
    </xf>
    <xf numFmtId="0" fontId="30" fillId="0" borderId="0" xfId="0" applyFont="1" applyFill="1" applyAlignment="1">
      <alignment horizontal="left" vertical="center" readingOrder="1"/>
    </xf>
    <xf numFmtId="0" fontId="26" fillId="0" borderId="0" xfId="0" applyFont="1" applyFill="1" applyAlignment="1">
      <alignment horizontal="left" readingOrder="1"/>
    </xf>
    <xf numFmtId="0" fontId="28" fillId="0" borderId="0" xfId="0" applyFont="1" applyFill="1" applyAlignment="1">
      <alignment horizontal="left" vertical="center"/>
    </xf>
    <xf numFmtId="0" fontId="32" fillId="0" borderId="0" xfId="0" applyFont="1" applyFill="1" applyBorder="1" applyAlignment="1">
      <alignment horizontal="left" vertical="center" readingOrder="1"/>
    </xf>
    <xf numFmtId="0" fontId="30" fillId="0" borderId="0" xfId="0" applyFont="1" applyFill="1" applyAlignment="1">
      <alignment vertical="center"/>
    </xf>
    <xf numFmtId="0" fontId="37" fillId="0" borderId="0" xfId="0" applyFont="1" applyFill="1" applyBorder="1" applyAlignment="1">
      <alignment horizontal="left" vertical="center" readingOrder="1"/>
    </xf>
    <xf numFmtId="0" fontId="37" fillId="0" borderId="0" xfId="0" applyFont="1" applyFill="1" applyBorder="1" applyAlignment="1">
      <alignment vertical="center" readingOrder="1"/>
    </xf>
    <xf numFmtId="0" fontId="19" fillId="0" borderId="0" xfId="0" applyFont="1" applyFill="1" applyBorder="1" applyAlignment="1">
      <alignment horizontal="right" readingOrder="2"/>
    </xf>
    <xf numFmtId="2" fontId="31" fillId="0" borderId="0" xfId="0" applyNumberFormat="1" applyFont="1" applyFill="1"/>
    <xf numFmtId="0" fontId="31" fillId="0" borderId="0" xfId="0" applyFont="1" applyFill="1" applyAlignment="1">
      <alignment readingOrder="2"/>
    </xf>
    <xf numFmtId="0" fontId="19" fillId="0" borderId="0" xfId="0" applyFont="1" applyFill="1" applyBorder="1" applyAlignment="1">
      <alignment horizontal="left" readingOrder="1"/>
    </xf>
    <xf numFmtId="0" fontId="19" fillId="0" borderId="0" xfId="0" applyFont="1" applyFill="1" applyBorder="1" applyAlignment="1">
      <alignment horizontal="center" readingOrder="1"/>
    </xf>
    <xf numFmtId="0" fontId="23" fillId="0" borderId="0" xfId="0" applyFont="1" applyFill="1" applyBorder="1" applyAlignment="1">
      <alignment horizontal="center" readingOrder="1"/>
    </xf>
    <xf numFmtId="0" fontId="19" fillId="0" borderId="27" xfId="0" applyFont="1" applyFill="1" applyBorder="1" applyAlignment="1">
      <alignment horizontal="center" readingOrder="1"/>
    </xf>
    <xf numFmtId="0" fontId="19" fillId="0" borderId="14" xfId="0" applyFont="1" applyFill="1" applyBorder="1" applyAlignment="1">
      <alignment horizontal="center" readingOrder="1"/>
    </xf>
    <xf numFmtId="0" fontId="19" fillId="0" borderId="17" xfId="0" applyFont="1" applyFill="1" applyBorder="1" applyAlignment="1">
      <alignment readingOrder="2"/>
    </xf>
    <xf numFmtId="0" fontId="19" fillId="0" borderId="16" xfId="0" applyFont="1" applyFill="1" applyBorder="1" applyAlignment="1">
      <alignment readingOrder="1"/>
    </xf>
    <xf numFmtId="0" fontId="19" fillId="0" borderId="20" xfId="0" applyFont="1" applyFill="1" applyBorder="1" applyAlignment="1">
      <alignment readingOrder="2"/>
    </xf>
    <xf numFmtId="0" fontId="19" fillId="0" borderId="10" xfId="0" applyFont="1" applyFill="1" applyBorder="1" applyAlignment="1">
      <alignment readingOrder="1"/>
    </xf>
    <xf numFmtId="0" fontId="19" fillId="0" borderId="23" xfId="0" applyFont="1" applyFill="1" applyBorder="1" applyAlignment="1">
      <alignment readingOrder="2"/>
    </xf>
    <xf numFmtId="0" fontId="19" fillId="0" borderId="12" xfId="0" applyFont="1" applyFill="1" applyBorder="1" applyAlignment="1">
      <alignment readingOrder="1"/>
    </xf>
    <xf numFmtId="0" fontId="19" fillId="0" borderId="36" xfId="0" applyFont="1" applyFill="1" applyBorder="1" applyAlignment="1">
      <alignment readingOrder="2"/>
    </xf>
    <xf numFmtId="0" fontId="19" fillId="0" borderId="19" xfId="0" applyFont="1" applyFill="1" applyBorder="1" applyAlignment="1">
      <alignment readingOrder="1"/>
    </xf>
    <xf numFmtId="0" fontId="19" fillId="0" borderId="0" xfId="0" applyFont="1" applyFill="1" applyAlignment="1">
      <alignment vertical="top" readingOrder="2"/>
    </xf>
    <xf numFmtId="0" fontId="31" fillId="0" borderId="0" xfId="0" applyFont="1" applyFill="1" applyAlignment="1"/>
    <xf numFmtId="0" fontId="19" fillId="0" borderId="11" xfId="0" applyFont="1" applyFill="1" applyBorder="1" applyAlignment="1">
      <alignment vertical="top" readingOrder="2"/>
    </xf>
    <xf numFmtId="0" fontId="19" fillId="0" borderId="0" xfId="0" applyFont="1" applyFill="1" applyAlignment="1">
      <alignment horizontal="right" vertical="top" readingOrder="2"/>
    </xf>
    <xf numFmtId="0" fontId="19" fillId="0" borderId="0" xfId="0" applyFont="1" applyFill="1" applyAlignment="1">
      <alignment horizontal="center" vertical="top" readingOrder="2"/>
    </xf>
    <xf numFmtId="0" fontId="19" fillId="0" borderId="0" xfId="0" applyFont="1" applyFill="1" applyAlignment="1">
      <alignment horizontal="left" vertical="top" readingOrder="1"/>
    </xf>
    <xf numFmtId="0" fontId="19" fillId="0" borderId="0" xfId="0" applyFont="1" applyFill="1" applyAlignment="1">
      <alignment vertical="top" readingOrder="1"/>
    </xf>
    <xf numFmtId="2" fontId="24" fillId="0" borderId="0" xfId="0" applyNumberFormat="1" applyFont="1" applyFill="1" applyAlignment="1"/>
    <xf numFmtId="0" fontId="19" fillId="0" borderId="11" xfId="0" applyFont="1" applyFill="1" applyBorder="1" applyAlignment="1">
      <alignment vertical="top" readingOrder="1"/>
    </xf>
    <xf numFmtId="0" fontId="19" fillId="0" borderId="0" xfId="0" applyFont="1" applyFill="1" applyAlignment="1">
      <alignment horizontal="left"/>
    </xf>
    <xf numFmtId="0" fontId="35" fillId="0" borderId="0" xfId="0" applyFont="1" applyFill="1" applyAlignment="1">
      <alignment horizontal="left"/>
    </xf>
    <xf numFmtId="0" fontId="19" fillId="0" borderId="28" xfId="0" applyFont="1" applyFill="1" applyBorder="1" applyAlignment="1">
      <alignment horizontal="right" vertical="top" readingOrder="2"/>
    </xf>
    <xf numFmtId="0" fontId="25" fillId="0" borderId="0" xfId="0" applyFont="1" applyFill="1" applyAlignment="1"/>
    <xf numFmtId="0" fontId="28" fillId="0" borderId="0" xfId="0" applyFont="1" applyFill="1" applyAlignment="1"/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34" fillId="0" borderId="0" xfId="0" applyFont="1" applyFill="1" applyAlignment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19" fillId="0" borderId="0" xfId="0" applyFont="1" applyFill="1" applyAlignment="1">
      <alignment vertical="top"/>
    </xf>
    <xf numFmtId="0" fontId="19" fillId="0" borderId="32" xfId="0" applyFont="1" applyFill="1" applyBorder="1" applyAlignment="1">
      <alignment horizontal="left" readingOrder="1"/>
    </xf>
    <xf numFmtId="0" fontId="41" fillId="0" borderId="25" xfId="0" applyFont="1" applyFill="1" applyBorder="1" applyAlignment="1">
      <alignment horizontal="center" readingOrder="2"/>
    </xf>
    <xf numFmtId="164" fontId="41" fillId="0" borderId="13" xfId="0" applyNumberFormat="1" applyFont="1" applyFill="1" applyBorder="1" applyAlignment="1">
      <alignment horizontal="center" readingOrder="1"/>
    </xf>
    <xf numFmtId="2" fontId="41" fillId="0" borderId="22" xfId="0" applyNumberFormat="1" applyFont="1" applyFill="1" applyBorder="1" applyAlignment="1">
      <alignment horizontal="center" readingOrder="1"/>
    </xf>
    <xf numFmtId="0" fontId="41" fillId="0" borderId="0" xfId="0" applyFont="1" applyFill="1" applyBorder="1" applyAlignment="1">
      <alignment horizontal="center" readingOrder="2"/>
    </xf>
    <xf numFmtId="2" fontId="41" fillId="0" borderId="0" xfId="0" applyNumberFormat="1" applyFont="1" applyFill="1" applyBorder="1" applyAlignment="1">
      <alignment horizontal="center" readingOrder="1"/>
    </xf>
    <xf numFmtId="2" fontId="31" fillId="0" borderId="0" xfId="0" applyNumberFormat="1" applyFont="1" applyFill="1" applyAlignment="1"/>
    <xf numFmtId="0" fontId="19" fillId="0" borderId="0" xfId="0" applyFont="1" applyFill="1" applyAlignment="1">
      <alignment horizontal="left" wrapText="1"/>
    </xf>
    <xf numFmtId="0" fontId="43" fillId="0" borderId="0" xfId="0" applyFont="1" applyFill="1" applyBorder="1" applyAlignment="1">
      <alignment horizontal="left" vertical="center"/>
    </xf>
    <xf numFmtId="2" fontId="19" fillId="0" borderId="13" xfId="0" applyNumberFormat="1" applyFont="1" applyFill="1" applyBorder="1" applyAlignment="1">
      <alignment horizontal="center" wrapText="1" readingOrder="1"/>
    </xf>
    <xf numFmtId="2" fontId="19" fillId="0" borderId="12" xfId="0" applyNumberFormat="1" applyFont="1" applyFill="1" applyBorder="1" applyAlignment="1">
      <alignment horizontal="center" wrapText="1" readingOrder="1"/>
    </xf>
    <xf numFmtId="0" fontId="19" fillId="0" borderId="11" xfId="0" applyFont="1" applyFill="1" applyBorder="1" applyAlignment="1">
      <alignment horizontal="right" vertical="top" wrapText="1" readingOrder="2"/>
    </xf>
    <xf numFmtId="2" fontId="19" fillId="0" borderId="21" xfId="0" applyNumberFormat="1" applyFont="1" applyFill="1" applyBorder="1" applyAlignment="1">
      <alignment horizontal="center" wrapText="1" readingOrder="1"/>
    </xf>
    <xf numFmtId="2" fontId="19" fillId="0" borderId="10" xfId="0" applyNumberFormat="1" applyFont="1" applyFill="1" applyBorder="1" applyAlignment="1">
      <alignment horizontal="center" wrapText="1" readingOrder="1"/>
    </xf>
    <xf numFmtId="0" fontId="19" fillId="0" borderId="0" xfId="0" applyFont="1" applyFill="1" applyAlignment="1">
      <alignment horizontal="left" vertical="top" wrapText="1" readingOrder="1"/>
    </xf>
    <xf numFmtId="0" fontId="25" fillId="0" borderId="0" xfId="0" applyFont="1" applyFill="1" applyAlignment="1">
      <alignment horizontal="left" vertical="center" wrapText="1"/>
    </xf>
    <xf numFmtId="0" fontId="44" fillId="0" borderId="0" xfId="0" applyFont="1" applyFill="1" applyAlignment="1">
      <alignment horizontal="left" vertical="center" readingOrder="1"/>
    </xf>
    <xf numFmtId="0" fontId="19" fillId="0" borderId="16" xfId="0" applyFont="1" applyFill="1" applyBorder="1" applyAlignment="1">
      <alignment horizontal="center" readingOrder="2"/>
    </xf>
    <xf numFmtId="0" fontId="19" fillId="0" borderId="16" xfId="0" applyFont="1" applyFill="1" applyBorder="1" applyAlignment="1">
      <alignment horizontal="center" readingOrder="1"/>
    </xf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19" fillId="0" borderId="0" xfId="0" applyFont="1" applyFill="1" applyAlignment="1">
      <alignment horizontal="right" vertical="top" wrapText="1" readingOrder="2"/>
    </xf>
    <xf numFmtId="2" fontId="19" fillId="0" borderId="21" xfId="0" applyNumberFormat="1" applyFont="1" applyFill="1" applyBorder="1" applyAlignment="1">
      <alignment horizontal="center" readingOrder="1"/>
    </xf>
    <xf numFmtId="2" fontId="19" fillId="0" borderId="10" xfId="0" applyNumberFormat="1" applyFont="1" applyFill="1" applyBorder="1" applyAlignment="1">
      <alignment horizontal="center" readingOrder="1"/>
    </xf>
    <xf numFmtId="2" fontId="41" fillId="0" borderId="25" xfId="0" applyNumberFormat="1" applyFont="1" applyFill="1" applyBorder="1" applyAlignment="1">
      <alignment horizontal="center" readingOrder="1"/>
    </xf>
    <xf numFmtId="3" fontId="42" fillId="0" borderId="25" xfId="0" applyNumberFormat="1" applyFont="1" applyFill="1" applyBorder="1" applyAlignment="1">
      <alignment horizontal="center" vertical="center" readingOrder="2"/>
    </xf>
    <xf numFmtId="0" fontId="38" fillId="0" borderId="0" xfId="0" applyFont="1" applyFill="1" applyAlignment="1"/>
    <xf numFmtId="3" fontId="42" fillId="0" borderId="0" xfId="0" applyNumberFormat="1" applyFont="1" applyFill="1" applyBorder="1" applyAlignment="1">
      <alignment horizontal="center" vertical="center" readingOrder="2"/>
    </xf>
    <xf numFmtId="0" fontId="39" fillId="0" borderId="0" xfId="0" applyFont="1" applyFill="1" applyAlignment="1">
      <alignment readingOrder="2"/>
    </xf>
    <xf numFmtId="0" fontId="41" fillId="0" borderId="16" xfId="0" applyFont="1" applyFill="1" applyBorder="1" applyAlignment="1">
      <alignment horizontal="center" readingOrder="1"/>
    </xf>
    <xf numFmtId="0" fontId="40" fillId="0" borderId="0" xfId="0" applyFont="1" applyFill="1" applyAlignment="1"/>
    <xf numFmtId="0" fontId="19" fillId="0" borderId="25" xfId="0" applyFont="1" applyFill="1" applyBorder="1" applyAlignment="1">
      <alignment horizontal="center" readingOrder="1"/>
    </xf>
    <xf numFmtId="0" fontId="45" fillId="0" borderId="0" xfId="0" applyFont="1"/>
    <xf numFmtId="0" fontId="19" fillId="0" borderId="19" xfId="0" applyFont="1" applyFill="1" applyBorder="1" applyAlignment="1">
      <alignment readingOrder="2"/>
    </xf>
    <xf numFmtId="0" fontId="19" fillId="0" borderId="0" xfId="0" applyFont="1" applyFill="1" applyBorder="1" applyAlignment="1">
      <alignment readingOrder="2"/>
    </xf>
    <xf numFmtId="0" fontId="46" fillId="0" borderId="0" xfId="0" applyFont="1" applyFill="1" applyAlignment="1"/>
    <xf numFmtId="0" fontId="25" fillId="0" borderId="0" xfId="0" applyFont="1" applyFill="1" applyAlignment="1">
      <alignment horizontal="center" vertical="center" wrapText="1"/>
    </xf>
    <xf numFmtId="2" fontId="22" fillId="0" borderId="25" xfId="0" applyNumberFormat="1" applyFont="1" applyFill="1" applyBorder="1" applyAlignment="1">
      <alignment horizontal="left" wrapText="1" readingOrder="1"/>
    </xf>
    <xf numFmtId="2" fontId="22" fillId="0" borderId="12" xfId="0" applyNumberFormat="1" applyFont="1" applyFill="1" applyBorder="1" applyAlignment="1">
      <alignment horizontal="left" wrapText="1" readingOrder="1"/>
    </xf>
    <xf numFmtId="0" fontId="19" fillId="0" borderId="16" xfId="0" applyFont="1" applyFill="1" applyBorder="1" applyAlignment="1">
      <alignment horizontal="center" vertical="center" readingOrder="1"/>
    </xf>
    <xf numFmtId="0" fontId="19" fillId="0" borderId="10" xfId="0" applyFont="1" applyFill="1" applyBorder="1" applyAlignment="1">
      <alignment horizontal="center" vertical="center" readingOrder="1"/>
    </xf>
    <xf numFmtId="0" fontId="19" fillId="0" borderId="12" xfId="0" applyFont="1" applyFill="1" applyBorder="1" applyAlignment="1">
      <alignment horizontal="center" vertical="center" readingOrder="1"/>
    </xf>
    <xf numFmtId="2" fontId="39" fillId="0" borderId="25" xfId="0" applyNumberFormat="1" applyFont="1" applyBorder="1" applyAlignment="1">
      <alignment vertical="center"/>
    </xf>
    <xf numFmtId="2" fontId="41" fillId="0" borderId="22" xfId="0" applyNumberFormat="1" applyFont="1" applyBorder="1" applyAlignment="1">
      <alignment horizontal="center" vertical="center" readingOrder="1"/>
    </xf>
    <xf numFmtId="2" fontId="47" fillId="0" borderId="25" xfId="0" applyNumberFormat="1" applyFont="1" applyBorder="1" applyAlignment="1">
      <alignment horizontal="center" vertical="center"/>
    </xf>
    <xf numFmtId="2" fontId="39" fillId="0" borderId="25" xfId="0" applyNumberFormat="1" applyFont="1" applyBorder="1" applyAlignment="1">
      <alignment horizontal="center" vertical="center"/>
    </xf>
    <xf numFmtId="2" fontId="41" fillId="0" borderId="12" xfId="0" applyNumberFormat="1" applyFont="1" applyFill="1" applyBorder="1" applyAlignment="1">
      <alignment horizontal="center" readingOrder="1"/>
    </xf>
    <xf numFmtId="2" fontId="41" fillId="0" borderId="11" xfId="0" applyNumberFormat="1" applyFont="1" applyFill="1" applyBorder="1" applyAlignment="1">
      <alignment horizontal="center" readingOrder="1"/>
    </xf>
    <xf numFmtId="2" fontId="41" fillId="0" borderId="13" xfId="0" applyNumberFormat="1" applyFont="1" applyFill="1" applyBorder="1" applyAlignment="1">
      <alignment horizontal="center" readingOrder="1"/>
    </xf>
    <xf numFmtId="49" fontId="24" fillId="0" borderId="0" xfId="0" applyNumberFormat="1" applyFont="1" applyFill="1" applyAlignment="1"/>
    <xf numFmtId="2" fontId="19" fillId="0" borderId="0" xfId="0" applyNumberFormat="1" applyFont="1" applyFill="1" applyBorder="1" applyAlignment="1">
      <alignment horizontal="center" wrapText="1" readingOrder="1"/>
    </xf>
    <xf numFmtId="2" fontId="41" fillId="0" borderId="12" xfId="0" applyNumberFormat="1" applyFont="1" applyFill="1" applyBorder="1" applyAlignment="1">
      <alignment horizontal="center" wrapText="1" readingOrder="1"/>
    </xf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19" fillId="0" borderId="16" xfId="0" applyFont="1" applyFill="1" applyBorder="1" applyAlignment="1">
      <alignment horizontal="center" readingOrder="1"/>
    </xf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19" fillId="0" borderId="16" xfId="0" applyFont="1" applyFill="1" applyBorder="1" applyAlignment="1">
      <alignment horizontal="center" readingOrder="1"/>
    </xf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19" fillId="0" borderId="16" xfId="0" applyFont="1" applyFill="1" applyBorder="1" applyAlignment="1">
      <alignment horizontal="center" readingOrder="2"/>
    </xf>
    <xf numFmtId="2" fontId="41" fillId="33" borderId="22" xfId="0" applyNumberFormat="1" applyFont="1" applyFill="1" applyBorder="1" applyAlignment="1">
      <alignment horizontal="center" readingOrder="1"/>
    </xf>
    <xf numFmtId="3" fontId="42" fillId="33" borderId="25" xfId="0" applyNumberFormat="1" applyFont="1" applyFill="1" applyBorder="1" applyAlignment="1">
      <alignment horizontal="center" vertical="center" readingOrder="2"/>
    </xf>
    <xf numFmtId="0" fontId="19" fillId="33" borderId="16" xfId="0" applyFont="1" applyFill="1" applyBorder="1" applyAlignment="1">
      <alignment readingOrder="1"/>
    </xf>
    <xf numFmtId="0" fontId="19" fillId="33" borderId="21" xfId="0" applyFont="1" applyFill="1" applyBorder="1" applyAlignment="1">
      <alignment horizontal="center" readingOrder="2"/>
    </xf>
    <xf numFmtId="0" fontId="19" fillId="33" borderId="18" xfId="0" applyFont="1" applyFill="1" applyBorder="1" applyAlignment="1">
      <alignment horizontal="center" readingOrder="2"/>
    </xf>
    <xf numFmtId="0" fontId="19" fillId="33" borderId="10" xfId="0" applyFont="1" applyFill="1" applyBorder="1" applyAlignment="1">
      <alignment readingOrder="1"/>
    </xf>
    <xf numFmtId="0" fontId="19" fillId="33" borderId="30" xfId="0" applyFont="1" applyFill="1" applyBorder="1" applyAlignment="1">
      <alignment horizontal="center" readingOrder="1"/>
    </xf>
    <xf numFmtId="0" fontId="19" fillId="33" borderId="12" xfId="0" applyFont="1" applyFill="1" applyBorder="1" applyAlignment="1">
      <alignment readingOrder="1"/>
    </xf>
    <xf numFmtId="2" fontId="19" fillId="33" borderId="22" xfId="0" applyNumberFormat="1" applyFont="1" applyFill="1" applyBorder="1" applyAlignment="1">
      <alignment horizontal="center" readingOrder="1"/>
    </xf>
    <xf numFmtId="0" fontId="19" fillId="33" borderId="12" xfId="0" applyFont="1" applyFill="1" applyBorder="1" applyAlignment="1">
      <alignment horizontal="center" readingOrder="1"/>
    </xf>
    <xf numFmtId="0" fontId="19" fillId="33" borderId="10" xfId="0" applyFont="1" applyFill="1" applyBorder="1" applyAlignment="1">
      <alignment horizontal="center" readingOrder="1"/>
    </xf>
    <xf numFmtId="0" fontId="19" fillId="33" borderId="16" xfId="0" applyFont="1" applyFill="1" applyBorder="1" applyAlignment="1">
      <alignment horizontal="center" readingOrder="1"/>
    </xf>
    <xf numFmtId="3" fontId="25" fillId="33" borderId="25" xfId="0" applyNumberFormat="1" applyFont="1" applyFill="1" applyBorder="1" applyAlignment="1">
      <alignment horizontal="center" vertical="center" readingOrder="2"/>
    </xf>
    <xf numFmtId="2" fontId="41" fillId="33" borderId="13" xfId="0" applyNumberFormat="1" applyFont="1" applyFill="1" applyBorder="1" applyAlignment="1">
      <alignment horizontal="center" readingOrder="1"/>
    </xf>
    <xf numFmtId="2" fontId="19" fillId="33" borderId="13" xfId="0" applyNumberFormat="1" applyFont="1" applyFill="1" applyBorder="1" applyAlignment="1">
      <alignment horizontal="center" readingOrder="1"/>
    </xf>
    <xf numFmtId="2" fontId="19" fillId="33" borderId="12" xfId="0" applyNumberFormat="1" applyFont="1" applyFill="1" applyBorder="1" applyAlignment="1">
      <alignment horizontal="center" readingOrder="1"/>
    </xf>
    <xf numFmtId="2" fontId="41" fillId="33" borderId="12" xfId="0" applyNumberFormat="1" applyFont="1" applyFill="1" applyBorder="1" applyAlignment="1">
      <alignment horizontal="center" readingOrder="1"/>
    </xf>
    <xf numFmtId="0" fontId="31" fillId="0" borderId="0" xfId="0" applyFont="1" applyFill="1" applyBorder="1" applyAlignment="1"/>
    <xf numFmtId="2" fontId="41" fillId="0" borderId="13" xfId="0" applyNumberFormat="1" applyFont="1" applyFill="1" applyBorder="1" applyAlignment="1">
      <alignment horizontal="center" wrapText="1" readingOrder="1"/>
    </xf>
    <xf numFmtId="2" fontId="47" fillId="0" borderId="25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19" fillId="0" borderId="16" xfId="0" applyFont="1" applyFill="1" applyBorder="1" applyAlignment="1">
      <alignment horizontal="center" readingOrder="2"/>
    </xf>
    <xf numFmtId="0" fontId="19" fillId="0" borderId="16" xfId="0" applyFont="1" applyFill="1" applyBorder="1" applyAlignment="1">
      <alignment horizontal="center" readingOrder="1"/>
    </xf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2" fontId="31" fillId="0" borderId="0" xfId="0" applyNumberFormat="1" applyFont="1" applyFill="1" applyBorder="1" applyAlignment="1"/>
    <xf numFmtId="2" fontId="41" fillId="0" borderId="25" xfId="0" applyNumberFormat="1" applyFont="1" applyFill="1" applyBorder="1" applyAlignment="1">
      <alignment horizontal="center" wrapText="1" readingOrder="1"/>
    </xf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19" fillId="0" borderId="16" xfId="0" applyFont="1" applyFill="1" applyBorder="1" applyAlignment="1">
      <alignment horizontal="center" readingOrder="1"/>
    </xf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19" fillId="0" borderId="16" xfId="0" applyFont="1" applyFill="1" applyBorder="1" applyAlignment="1">
      <alignment horizontal="center" readingOrder="1"/>
    </xf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19" fillId="33" borderId="14" xfId="0" applyFont="1" applyFill="1" applyBorder="1" applyAlignment="1">
      <alignment horizontal="center" readingOrder="1"/>
    </xf>
    <xf numFmtId="0" fontId="19" fillId="33" borderId="27" xfId="0" applyFont="1" applyFill="1" applyBorder="1" applyAlignment="1">
      <alignment horizontal="center" readingOrder="1"/>
    </xf>
    <xf numFmtId="0" fontId="19" fillId="33" borderId="0" xfId="0" applyFont="1" applyFill="1" applyAlignment="1">
      <alignment horizontal="right" vertical="top" readingOrder="2"/>
    </xf>
    <xf numFmtId="0" fontId="31" fillId="33" borderId="0" xfId="0" applyFont="1" applyFill="1" applyAlignment="1"/>
    <xf numFmtId="0" fontId="19" fillId="33" borderId="0" xfId="0" applyFont="1" applyFill="1" applyAlignment="1">
      <alignment vertical="top" readingOrder="1"/>
    </xf>
    <xf numFmtId="0" fontId="31" fillId="33" borderId="0" xfId="0" applyFont="1" applyFill="1"/>
    <xf numFmtId="0" fontId="24" fillId="33" borderId="0" xfId="0" applyFont="1" applyFill="1" applyAlignment="1"/>
    <xf numFmtId="0" fontId="19" fillId="33" borderId="0" xfId="0" applyFont="1" applyFill="1" applyAlignment="1">
      <alignment horizontal="left" vertical="top" readingOrder="1"/>
    </xf>
    <xf numFmtId="0" fontId="19" fillId="33" borderId="16" xfId="0" applyFont="1" applyFill="1" applyBorder="1" applyAlignment="1">
      <alignment horizontal="center" readingOrder="2"/>
    </xf>
    <xf numFmtId="0" fontId="19" fillId="33" borderId="0" xfId="0" applyFont="1" applyFill="1" applyBorder="1" applyAlignment="1">
      <alignment horizontal="center" readingOrder="2"/>
    </xf>
    <xf numFmtId="0" fontId="19" fillId="33" borderId="28" xfId="0" applyFont="1" applyFill="1" applyBorder="1" applyAlignment="1">
      <alignment horizontal="center" readingOrder="1"/>
    </xf>
    <xf numFmtId="0" fontId="41" fillId="33" borderId="16" xfId="0" applyFont="1" applyFill="1" applyBorder="1" applyAlignment="1">
      <alignment horizontal="center" readingOrder="1"/>
    </xf>
    <xf numFmtId="0" fontId="19" fillId="0" borderId="22" xfId="0" applyFont="1" applyFill="1" applyBorder="1" applyAlignment="1">
      <alignment horizontal="center" readingOrder="1"/>
    </xf>
    <xf numFmtId="0" fontId="19" fillId="0" borderId="26" xfId="0" applyFont="1" applyFill="1" applyBorder="1" applyAlignment="1">
      <alignment horizontal="center" readingOrder="1"/>
    </xf>
    <xf numFmtId="0" fontId="19" fillId="0" borderId="16" xfId="0" applyFont="1" applyFill="1" applyBorder="1" applyAlignment="1">
      <alignment horizontal="center" readingOrder="2"/>
    </xf>
    <xf numFmtId="0" fontId="19" fillId="0" borderId="10" xfId="0" applyFont="1" applyFill="1" applyBorder="1" applyAlignment="1">
      <alignment horizontal="center" readingOrder="2"/>
    </xf>
    <xf numFmtId="0" fontId="19" fillId="0" borderId="24" xfId="0" applyFont="1" applyFill="1" applyBorder="1" applyAlignment="1">
      <alignment horizontal="center" readingOrder="2"/>
    </xf>
    <xf numFmtId="0" fontId="19" fillId="33" borderId="22" xfId="0" applyFont="1" applyFill="1" applyBorder="1" applyAlignment="1">
      <alignment horizontal="center" readingOrder="1"/>
    </xf>
    <xf numFmtId="0" fontId="19" fillId="33" borderId="26" xfId="0" applyFont="1" applyFill="1" applyBorder="1" applyAlignment="1">
      <alignment horizontal="center" readingOrder="1"/>
    </xf>
    <xf numFmtId="0" fontId="19" fillId="0" borderId="16" xfId="0" applyFont="1" applyFill="1" applyBorder="1" applyAlignment="1">
      <alignment horizontal="center" readingOrder="1"/>
    </xf>
    <xf numFmtId="0" fontId="19" fillId="0" borderId="10" xfId="0" applyFont="1" applyFill="1" applyBorder="1" applyAlignment="1">
      <alignment horizontal="center" readingOrder="1"/>
    </xf>
    <xf numFmtId="0" fontId="19" fillId="0" borderId="12" xfId="0" applyFont="1" applyFill="1" applyBorder="1" applyAlignment="1">
      <alignment horizontal="center" readingOrder="1"/>
    </xf>
    <xf numFmtId="0" fontId="19" fillId="0" borderId="34" xfId="0" applyFont="1" applyFill="1" applyBorder="1" applyAlignment="1">
      <alignment horizontal="center" readingOrder="1"/>
    </xf>
    <xf numFmtId="0" fontId="19" fillId="0" borderId="29" xfId="0" applyFont="1" applyFill="1" applyBorder="1" applyAlignment="1">
      <alignment horizontal="center" readingOrder="1"/>
    </xf>
    <xf numFmtId="0" fontId="19" fillId="0" borderId="0" xfId="0" applyFont="1" applyFill="1" applyAlignment="1">
      <alignment horizontal="right" vertical="top" wrapText="1" readingOrder="2"/>
    </xf>
    <xf numFmtId="0" fontId="19" fillId="0" borderId="0" xfId="0" applyFont="1" applyFill="1" applyBorder="1" applyAlignment="1">
      <alignment horizontal="right" vertical="top" wrapText="1" readingOrder="2"/>
    </xf>
    <xf numFmtId="0" fontId="28" fillId="0" borderId="0" xfId="0" applyFont="1" applyFill="1" applyAlignment="1">
      <alignment horizontal="left" vertical="center" wrapText="1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 xr:uid="{00000000-0005-0000-0000-00000C000000}"/>
    <cellStyle name="40% - Accent6 2 2" xfId="47" xr:uid="{00000000-0005-0000-0000-00000D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7000000}"/>
    <cellStyle name="Normal 3" xfId="42" xr:uid="{00000000-0005-0000-0000-000028000000}"/>
    <cellStyle name="Note" xfId="15" builtinId="10" customBuiltin="1"/>
    <cellStyle name="Output" xfId="10" builtinId="21" customBuiltin="1"/>
    <cellStyle name="Percent 3" xfId="44" xr:uid="{00000000-0005-0000-0000-00002B000000}"/>
    <cellStyle name="Title" xfId="1" builtinId="15" customBuiltin="1"/>
    <cellStyle name="Total" xfId="17" builtinId="25" customBuiltin="1"/>
    <cellStyle name="TXT2" xfId="46" xr:uid="{00000000-0005-0000-0000-00002E000000}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5664"/>
  <sheetViews>
    <sheetView rightToLeft="1" tabSelected="1" topLeftCell="A130" zoomScale="90" zoomScaleNormal="90" workbookViewId="0">
      <selection activeCell="I5657" sqref="I5657"/>
    </sheetView>
  </sheetViews>
  <sheetFormatPr defaultColWidth="9.140625" defaultRowHeight="15.75"/>
  <cols>
    <col min="1" max="1" width="16.42578125" style="43" customWidth="1"/>
    <col min="2" max="2" width="17.42578125" style="43" customWidth="1"/>
    <col min="3" max="3" width="13.5703125" style="43" customWidth="1"/>
    <col min="4" max="4" width="14.85546875" style="43" customWidth="1"/>
    <col min="5" max="5" width="16.28515625" style="43" customWidth="1"/>
    <col min="6" max="6" width="14" style="43" customWidth="1"/>
    <col min="7" max="7" width="13.140625" style="43" customWidth="1"/>
    <col min="8" max="8" width="29" style="43" customWidth="1"/>
    <col min="9" max="9" width="18.5703125" style="43" customWidth="1"/>
    <col min="10" max="10" width="15.5703125" style="43" customWidth="1"/>
    <col min="11" max="11" width="16.85546875" style="43" customWidth="1"/>
    <col min="12" max="12" width="14.42578125" style="43" customWidth="1"/>
    <col min="13" max="13" width="12.85546875" style="43" customWidth="1"/>
    <col min="14" max="14" width="15.7109375" style="43" customWidth="1"/>
    <col min="15" max="15" width="11.28515625" style="43" customWidth="1"/>
    <col min="16" max="16" width="14.42578125" style="43" customWidth="1"/>
    <col min="17" max="17" width="12.85546875" style="43" customWidth="1"/>
    <col min="18" max="16384" width="9.140625" style="43"/>
  </cols>
  <sheetData>
    <row r="2" spans="1:16">
      <c r="A2" s="215" t="s">
        <v>842</v>
      </c>
      <c r="B2" s="215"/>
      <c r="C2" s="215"/>
      <c r="D2" s="215"/>
      <c r="E2" s="215"/>
      <c r="F2" s="215"/>
      <c r="J2" s="6"/>
      <c r="K2" s="7" t="s">
        <v>843</v>
      </c>
      <c r="L2" s="6"/>
      <c r="O2" s="6"/>
      <c r="P2" s="6"/>
    </row>
    <row r="3" spans="1:16">
      <c r="A3" s="215" t="s">
        <v>802</v>
      </c>
      <c r="B3" s="215"/>
      <c r="C3" s="215"/>
      <c r="D3" s="215"/>
      <c r="E3" s="215"/>
      <c r="F3" s="215"/>
      <c r="G3" s="6"/>
      <c r="K3" s="44" t="s">
        <v>803</v>
      </c>
      <c r="L3" s="6"/>
      <c r="P3" s="6"/>
    </row>
    <row r="4" spans="1:16" ht="16.5" thickBot="1">
      <c r="A4" s="216" t="s">
        <v>1</v>
      </c>
      <c r="B4" s="216"/>
      <c r="C4" s="216"/>
      <c r="D4" s="216"/>
      <c r="E4" s="216"/>
      <c r="F4" s="216"/>
      <c r="G4" s="17"/>
      <c r="K4" s="2" t="s">
        <v>2</v>
      </c>
      <c r="L4" s="6"/>
      <c r="P4" s="6"/>
    </row>
    <row r="5" spans="1:16" ht="16.5" thickBot="1">
      <c r="A5" s="18"/>
      <c r="B5" s="213">
        <v>2016</v>
      </c>
      <c r="C5" s="214"/>
      <c r="D5" s="204"/>
      <c r="E5" s="213">
        <v>2017</v>
      </c>
      <c r="F5" s="214"/>
      <c r="G5" s="204"/>
      <c r="H5" s="213">
        <v>2018</v>
      </c>
      <c r="I5" s="214"/>
      <c r="J5" s="204"/>
      <c r="K5" s="210" t="s">
        <v>3</v>
      </c>
      <c r="L5" s="6"/>
      <c r="P5" s="6"/>
    </row>
    <row r="6" spans="1:16">
      <c r="A6" s="19"/>
      <c r="B6" s="20" t="s">
        <v>4</v>
      </c>
      <c r="C6" s="9" t="s">
        <v>5</v>
      </c>
      <c r="D6" s="20" t="s">
        <v>6</v>
      </c>
      <c r="E6" s="20" t="s">
        <v>4</v>
      </c>
      <c r="F6" s="20" t="s">
        <v>5</v>
      </c>
      <c r="G6" s="20" t="s">
        <v>6</v>
      </c>
      <c r="H6" s="20" t="s">
        <v>4</v>
      </c>
      <c r="I6" s="20" t="s">
        <v>5</v>
      </c>
      <c r="J6" s="20" t="s">
        <v>6</v>
      </c>
      <c r="K6" s="211"/>
      <c r="L6" s="6"/>
      <c r="P6" s="6"/>
    </row>
    <row r="7" spans="1:16">
      <c r="A7" s="21" t="s">
        <v>7</v>
      </c>
      <c r="B7" s="22" t="s">
        <v>8</v>
      </c>
      <c r="C7" s="22" t="s">
        <v>9</v>
      </c>
      <c r="D7" s="22" t="s">
        <v>10</v>
      </c>
      <c r="E7" s="22" t="s">
        <v>8</v>
      </c>
      <c r="F7" s="22" t="s">
        <v>9</v>
      </c>
      <c r="G7" s="22" t="s">
        <v>10</v>
      </c>
      <c r="H7" s="22" t="s">
        <v>8</v>
      </c>
      <c r="I7" s="22" t="s">
        <v>9</v>
      </c>
      <c r="J7" s="22" t="s">
        <v>10</v>
      </c>
      <c r="K7" s="211"/>
      <c r="L7" s="6"/>
      <c r="P7" s="6"/>
    </row>
    <row r="8" spans="1:16" ht="16.5" thickBot="1">
      <c r="A8" s="1"/>
      <c r="B8" s="10" t="s">
        <v>11</v>
      </c>
      <c r="C8" s="10" t="s">
        <v>11</v>
      </c>
      <c r="D8" s="10" t="s">
        <v>11</v>
      </c>
      <c r="E8" s="10" t="s">
        <v>11</v>
      </c>
      <c r="F8" s="10" t="s">
        <v>11</v>
      </c>
      <c r="G8" s="10" t="s">
        <v>11</v>
      </c>
      <c r="H8" s="10" t="s">
        <v>11</v>
      </c>
      <c r="I8" s="10" t="s">
        <v>11</v>
      </c>
      <c r="J8" s="10" t="s">
        <v>11</v>
      </c>
      <c r="K8" s="212"/>
      <c r="L8" s="6"/>
      <c r="P8" s="6"/>
    </row>
    <row r="9" spans="1:16" ht="16.5" thickBot="1">
      <c r="A9" s="23" t="s">
        <v>12</v>
      </c>
      <c r="B9" s="24">
        <v>13720.374</v>
      </c>
      <c r="C9" s="24">
        <v>4167.1000000000004</v>
      </c>
      <c r="D9" s="24">
        <v>2842.1170000000002</v>
      </c>
      <c r="E9" s="24">
        <v>14488.605</v>
      </c>
      <c r="F9" s="24">
        <v>4319.4459999999999</v>
      </c>
      <c r="G9" s="24">
        <v>2665.0430000000001</v>
      </c>
      <c r="H9" s="24">
        <v>20367.901000000002</v>
      </c>
      <c r="I9" s="24">
        <v>3777.9450000000002</v>
      </c>
      <c r="J9" s="24">
        <v>1731.7329999999999</v>
      </c>
      <c r="K9" s="114" t="s">
        <v>809</v>
      </c>
      <c r="P9" s="6"/>
    </row>
    <row r="10" spans="1:16" ht="16.5" thickBot="1">
      <c r="A10" s="23" t="s">
        <v>13</v>
      </c>
      <c r="B10" s="24">
        <v>270882.07400000002</v>
      </c>
      <c r="C10" s="24">
        <v>16365.981</v>
      </c>
      <c r="D10" s="24">
        <v>14624.63</v>
      </c>
      <c r="E10" s="24">
        <v>269735.34399999998</v>
      </c>
      <c r="F10" s="24">
        <v>19575.575000000001</v>
      </c>
      <c r="G10" s="24">
        <v>16262.49</v>
      </c>
      <c r="H10" s="24">
        <v>261510.75700000001</v>
      </c>
      <c r="I10" s="24">
        <v>18375.196</v>
      </c>
      <c r="J10" s="24">
        <v>15177.21</v>
      </c>
      <c r="K10" s="114" t="s">
        <v>810</v>
      </c>
      <c r="P10" s="6"/>
    </row>
    <row r="11" spans="1:16" ht="16.5" thickBot="1">
      <c r="A11" s="23" t="s">
        <v>14</v>
      </c>
      <c r="B11" s="24">
        <v>14748.54</v>
      </c>
      <c r="C11" s="24">
        <v>1787.9290000000001</v>
      </c>
      <c r="D11" s="24">
        <v>1521.1480000000001</v>
      </c>
      <c r="E11" s="24">
        <v>17390.914000000001</v>
      </c>
      <c r="F11" s="24">
        <v>1791.6790000000001</v>
      </c>
      <c r="G11" s="24">
        <v>1547.252</v>
      </c>
      <c r="H11" s="24">
        <v>20591.585999999999</v>
      </c>
      <c r="I11" s="24">
        <v>1981.712</v>
      </c>
      <c r="J11" s="24">
        <v>1633.182</v>
      </c>
      <c r="K11" s="114" t="s">
        <v>806</v>
      </c>
      <c r="P11" s="6"/>
    </row>
    <row r="12" spans="1:16" ht="16.5" thickBot="1">
      <c r="A12" s="23" t="s">
        <v>15</v>
      </c>
      <c r="B12" s="24">
        <v>17910.5878572</v>
      </c>
      <c r="C12" s="24">
        <v>2008.314125324818</v>
      </c>
      <c r="D12" s="24">
        <v>1910.6510000000001</v>
      </c>
      <c r="E12" s="24">
        <v>20362.442776799999</v>
      </c>
      <c r="F12" s="24">
        <v>2330.0789673962058</v>
      </c>
      <c r="G12" s="24">
        <v>2026.011</v>
      </c>
      <c r="H12" s="24">
        <v>22694.714</v>
      </c>
      <c r="I12" s="24">
        <v>3151.1480000000001</v>
      </c>
      <c r="J12" s="24">
        <v>2131.252</v>
      </c>
      <c r="K12" s="114" t="s">
        <v>820</v>
      </c>
      <c r="P12" s="6"/>
    </row>
    <row r="13" spans="1:16" ht="16.5" thickBot="1">
      <c r="A13" s="23" t="s">
        <v>16</v>
      </c>
      <c r="B13" s="24">
        <v>46059.179074893211</v>
      </c>
      <c r="C13" s="24">
        <v>10309.121325817094</v>
      </c>
      <c r="D13" s="24">
        <v>7602.9581508288229</v>
      </c>
      <c r="E13" s="24">
        <v>47089.477850090472</v>
      </c>
      <c r="F13" s="24">
        <v>10332.154874309999</v>
      </c>
      <c r="G13" s="24">
        <v>7212.1063393599998</v>
      </c>
      <c r="H13" s="24">
        <v>46333.1</v>
      </c>
      <c r="I13" s="24">
        <v>10306</v>
      </c>
      <c r="J13" s="24">
        <v>7385.9</v>
      </c>
      <c r="K13" s="114" t="s">
        <v>819</v>
      </c>
      <c r="P13" s="6"/>
    </row>
    <row r="14" spans="1:16" ht="16.5" thickBot="1">
      <c r="A14" s="23" t="s">
        <v>17</v>
      </c>
      <c r="B14" s="24">
        <v>429.38200000000001</v>
      </c>
      <c r="C14" s="24">
        <v>120.021</v>
      </c>
      <c r="D14" s="24">
        <v>101.2778693681</v>
      </c>
      <c r="E14" s="24">
        <v>371.72300000000001</v>
      </c>
      <c r="F14" s="24">
        <v>94.076999999999998</v>
      </c>
      <c r="G14" s="24">
        <v>87.180999999999997</v>
      </c>
      <c r="H14" s="24">
        <v>231.619</v>
      </c>
      <c r="I14" s="24">
        <v>89.164000000000001</v>
      </c>
      <c r="J14" s="24">
        <v>81.113</v>
      </c>
      <c r="K14" s="114" t="s">
        <v>807</v>
      </c>
      <c r="P14" s="6"/>
    </row>
    <row r="15" spans="1:16" ht="16.5" thickBot="1">
      <c r="A15" s="23" t="s">
        <v>18</v>
      </c>
      <c r="B15" s="24">
        <v>4500.1750000000002</v>
      </c>
      <c r="C15" s="25">
        <v>1136.0119999999999</v>
      </c>
      <c r="D15" s="24">
        <v>953.42140000000018</v>
      </c>
      <c r="E15" s="24">
        <v>4775.4769999999999</v>
      </c>
      <c r="F15" s="25">
        <v>1085.201</v>
      </c>
      <c r="G15" s="24">
        <v>876.05499999999995</v>
      </c>
      <c r="H15" s="24">
        <v>5810.5959999999995</v>
      </c>
      <c r="I15" s="24">
        <v>1250.7650000000001</v>
      </c>
      <c r="J15" s="24">
        <v>1015.683</v>
      </c>
      <c r="K15" s="114" t="s">
        <v>19</v>
      </c>
      <c r="P15" s="6"/>
    </row>
    <row r="16" spans="1:16" ht="16.5" thickBot="1">
      <c r="A16" s="23" t="s">
        <v>20</v>
      </c>
      <c r="B16" s="24">
        <v>129795.97199999999</v>
      </c>
      <c r="C16" s="24">
        <v>19810.280999999999</v>
      </c>
      <c r="D16" s="24">
        <v>17495.86</v>
      </c>
      <c r="E16" s="24">
        <v>126758.508</v>
      </c>
      <c r="F16" s="24">
        <v>19690.881000000001</v>
      </c>
      <c r="G16" s="24">
        <v>17853.66</v>
      </c>
      <c r="H16" s="24">
        <v>135211.17800000001</v>
      </c>
      <c r="I16" s="24">
        <v>19971.454000000002</v>
      </c>
      <c r="J16" s="24">
        <v>18365.576000000001</v>
      </c>
      <c r="K16" s="114" t="s">
        <v>808</v>
      </c>
      <c r="P16" s="6"/>
    </row>
    <row r="17" spans="1:17" ht="16.5" thickBot="1">
      <c r="A17" s="23" t="s">
        <v>21</v>
      </c>
      <c r="B17" s="24">
        <v>7306.5219999999999</v>
      </c>
      <c r="C17" s="24">
        <v>1817.557</v>
      </c>
      <c r="D17" s="24">
        <v>2184.0129407489394</v>
      </c>
      <c r="E17" s="24">
        <v>10276.865</v>
      </c>
      <c r="F17" s="24">
        <v>2701.5369999999998</v>
      </c>
      <c r="G17" s="24">
        <v>2123.6869999999999</v>
      </c>
      <c r="H17" s="24">
        <v>10483.741</v>
      </c>
      <c r="I17" s="24">
        <v>3294.547</v>
      </c>
      <c r="J17" s="24">
        <v>3087.9169999999999</v>
      </c>
      <c r="K17" s="114" t="s">
        <v>811</v>
      </c>
      <c r="P17" s="6"/>
    </row>
    <row r="18" spans="1:17" ht="16.5" thickBot="1">
      <c r="A18" s="23" t="s">
        <v>22</v>
      </c>
      <c r="B18" s="24">
        <v>4774.6080000000002</v>
      </c>
      <c r="C18" s="24">
        <v>1620.2449999999999</v>
      </c>
      <c r="D18" s="24">
        <v>1397.306</v>
      </c>
      <c r="E18" s="24">
        <v>6107.86</v>
      </c>
      <c r="F18" s="24">
        <v>1914.6679999999999</v>
      </c>
      <c r="G18" s="24">
        <v>1376.52</v>
      </c>
      <c r="H18" s="24">
        <v>6828.8109999999997</v>
      </c>
      <c r="I18" s="24">
        <v>1994.3889999999999</v>
      </c>
      <c r="J18" s="24">
        <v>1431.54</v>
      </c>
      <c r="K18" s="114" t="s">
        <v>840</v>
      </c>
      <c r="P18" s="6"/>
    </row>
    <row r="19" spans="1:17" ht="16.5" thickBot="1">
      <c r="A19" s="23" t="s">
        <v>23</v>
      </c>
      <c r="B19" s="24">
        <v>2719.7249999999999</v>
      </c>
      <c r="C19" s="24">
        <v>1388.498</v>
      </c>
      <c r="D19" s="24">
        <v>1308.1199999999999</v>
      </c>
      <c r="E19" s="24">
        <v>3334.4409999999998</v>
      </c>
      <c r="F19" s="24">
        <v>1721.394</v>
      </c>
      <c r="G19" s="24">
        <v>1543.7860000000001</v>
      </c>
      <c r="H19" s="24">
        <v>3689.0720000000001</v>
      </c>
      <c r="I19" s="24">
        <v>1677.713</v>
      </c>
      <c r="J19" s="24">
        <v>1385.47</v>
      </c>
      <c r="K19" s="114" t="s">
        <v>805</v>
      </c>
      <c r="P19" s="6"/>
    </row>
    <row r="20" spans="1:17" ht="16.5" thickBot="1">
      <c r="A20" s="23" t="s">
        <v>24</v>
      </c>
      <c r="B20" s="24" t="s">
        <v>349</v>
      </c>
      <c r="C20" s="24">
        <v>9096.3379999999997</v>
      </c>
      <c r="D20" s="24">
        <v>6126.3095442128997</v>
      </c>
      <c r="E20" s="24">
        <v>31572.9</v>
      </c>
      <c r="F20" s="24">
        <v>11865.133</v>
      </c>
      <c r="G20" s="24">
        <v>9588.4030000000002</v>
      </c>
      <c r="H20" s="24">
        <v>53669.546999999999</v>
      </c>
      <c r="I20" s="24">
        <v>12615.118</v>
      </c>
      <c r="J20" s="24">
        <v>10224.325999999999</v>
      </c>
      <c r="K20" s="114" t="s">
        <v>25</v>
      </c>
      <c r="P20" s="6"/>
    </row>
    <row r="21" spans="1:17" ht="16.5" thickBot="1">
      <c r="A21" s="23" t="s">
        <v>26</v>
      </c>
      <c r="B21" s="24">
        <v>23593.84</v>
      </c>
      <c r="C21" s="24">
        <v>3612.77</v>
      </c>
      <c r="D21" s="24">
        <v>3155.9569999999999</v>
      </c>
      <c r="E21" s="24">
        <v>27320.91</v>
      </c>
      <c r="F21" s="24">
        <v>3593.94</v>
      </c>
      <c r="G21" s="24">
        <v>1243.04</v>
      </c>
      <c r="H21" s="24">
        <v>26606.51</v>
      </c>
      <c r="I21" s="24">
        <v>3816.85</v>
      </c>
      <c r="J21" s="24">
        <v>1252.5899999999999</v>
      </c>
      <c r="K21" s="114" t="s">
        <v>812</v>
      </c>
      <c r="P21" s="6"/>
    </row>
    <row r="22" spans="1:17" ht="16.5" thickBot="1">
      <c r="A22" s="23" t="s">
        <v>27</v>
      </c>
      <c r="B22" s="24">
        <v>5363.7680165117608</v>
      </c>
      <c r="C22" s="24">
        <v>484.14567335989807</v>
      </c>
      <c r="D22" s="24">
        <v>480.78790738859908</v>
      </c>
      <c r="E22" s="24">
        <v>5853.8499212135657</v>
      </c>
      <c r="F22" s="24">
        <v>486.32399564794247</v>
      </c>
      <c r="G22" s="24">
        <v>483.06828100962213</v>
      </c>
      <c r="H22" s="24">
        <v>6539.59</v>
      </c>
      <c r="I22" s="24">
        <v>1926.3720000000001</v>
      </c>
      <c r="J22" s="24">
        <v>1315.7660000000001</v>
      </c>
      <c r="K22" s="114" t="s">
        <v>836</v>
      </c>
      <c r="P22" s="6"/>
    </row>
    <row r="23" spans="1:17" ht="16.5" thickBot="1">
      <c r="A23" s="23" t="s">
        <v>28</v>
      </c>
      <c r="B23" s="24">
        <v>31966</v>
      </c>
      <c r="C23" s="24">
        <v>2942.2249999999999</v>
      </c>
      <c r="D23" s="24">
        <v>2857.2500000000005</v>
      </c>
      <c r="E23" s="24">
        <v>30796.424999999999</v>
      </c>
      <c r="F23" s="24">
        <v>2880.625</v>
      </c>
      <c r="G23" s="24">
        <v>2849</v>
      </c>
      <c r="H23" s="24">
        <v>31695.93</v>
      </c>
      <c r="I23" s="24">
        <v>3425.1860000000001</v>
      </c>
      <c r="J23" s="24">
        <v>3034.1190000000001</v>
      </c>
      <c r="K23" s="114" t="s">
        <v>813</v>
      </c>
      <c r="P23" s="6"/>
    </row>
    <row r="24" spans="1:17" ht="16.5" thickBot="1">
      <c r="A24" s="23" t="s">
        <v>29</v>
      </c>
      <c r="B24" s="24">
        <v>30675.33</v>
      </c>
      <c r="C24" s="24">
        <v>4727.0770000000002</v>
      </c>
      <c r="D24" s="24">
        <v>4274.49</v>
      </c>
      <c r="E24" s="24">
        <v>33568.487000000001</v>
      </c>
      <c r="F24" s="24">
        <v>5141.5510000000004</v>
      </c>
      <c r="G24" s="24">
        <v>4680.5129999999999</v>
      </c>
      <c r="H24" s="24">
        <v>35866.654999999999</v>
      </c>
      <c r="I24" s="24">
        <v>5496.0870000000004</v>
      </c>
      <c r="J24" s="24">
        <v>4872.8609999999999</v>
      </c>
      <c r="K24" s="114" t="s">
        <v>814</v>
      </c>
      <c r="P24" s="6"/>
    </row>
    <row r="25" spans="1:17" ht="16.5" thickBot="1">
      <c r="A25" s="23" t="s">
        <v>30</v>
      </c>
      <c r="B25" s="24">
        <v>19118.990000000002</v>
      </c>
      <c r="C25" s="24">
        <v>4647.2000000000007</v>
      </c>
      <c r="D25" s="24">
        <v>3272.28</v>
      </c>
      <c r="E25" s="24">
        <v>19582.2</v>
      </c>
      <c r="F25" s="24">
        <v>4862.8599999999997</v>
      </c>
      <c r="G25" s="24">
        <v>3403.02</v>
      </c>
      <c r="H25" s="24">
        <v>20395.955000000002</v>
      </c>
      <c r="I25" s="24">
        <v>3559.1790000000001</v>
      </c>
      <c r="J25" s="24">
        <v>3076.2530000000002</v>
      </c>
      <c r="K25" s="114" t="s">
        <v>815</v>
      </c>
      <c r="P25" s="6"/>
    </row>
    <row r="26" spans="1:17" ht="16.5" thickBot="1">
      <c r="A26" s="23" t="s">
        <v>31</v>
      </c>
      <c r="B26" s="24">
        <v>10448.764028776983</v>
      </c>
      <c r="C26" s="24">
        <v>3259.7460000000001</v>
      </c>
      <c r="D26" s="24">
        <v>2973.654</v>
      </c>
      <c r="E26" s="24">
        <v>9253.8100719424492</v>
      </c>
      <c r="F26" s="24">
        <v>2989.1109999999999</v>
      </c>
      <c r="G26" s="24">
        <v>2536.904</v>
      </c>
      <c r="H26" s="24">
        <v>13472.909</v>
      </c>
      <c r="I26" s="24">
        <v>3582.1010000000001</v>
      </c>
      <c r="J26" s="24">
        <v>2961.5810000000001</v>
      </c>
      <c r="K26" s="114" t="s">
        <v>838</v>
      </c>
      <c r="P26" s="6"/>
    </row>
    <row r="27" spans="1:17" ht="16.5" thickBot="1">
      <c r="A27" s="23" t="s">
        <v>32</v>
      </c>
      <c r="B27" s="24">
        <v>67472.827724761431</v>
      </c>
      <c r="C27" s="24">
        <v>14756.102461074837</v>
      </c>
      <c r="D27" s="24">
        <v>13962.330487192365</v>
      </c>
      <c r="E27" s="24">
        <v>63457.950231969633</v>
      </c>
      <c r="F27" s="24">
        <v>13812.905946857865</v>
      </c>
      <c r="G27" s="24">
        <v>12358.9484043301</v>
      </c>
      <c r="H27" s="24">
        <v>93449.513999999996</v>
      </c>
      <c r="I27" s="24">
        <v>17200.226999999999</v>
      </c>
      <c r="J27" s="24">
        <v>15514.72</v>
      </c>
      <c r="K27" s="114" t="s">
        <v>816</v>
      </c>
      <c r="P27" s="6"/>
    </row>
    <row r="28" spans="1:17" ht="16.5" thickBot="1">
      <c r="A28" s="23" t="s">
        <v>33</v>
      </c>
      <c r="B28" s="24">
        <v>41696.101999999999</v>
      </c>
      <c r="C28" s="24">
        <v>6491.2060000000001</v>
      </c>
      <c r="D28" s="24">
        <v>4494.3819999999996</v>
      </c>
      <c r="E28" s="24">
        <v>45083.31</v>
      </c>
      <c r="F28" s="24">
        <v>6549.5439999999999</v>
      </c>
      <c r="G28" s="24">
        <v>4414.576</v>
      </c>
      <c r="H28" s="24">
        <v>51253.928</v>
      </c>
      <c r="I28" s="24">
        <v>6798.2629999999999</v>
      </c>
      <c r="J28" s="24">
        <v>4809.2240000000002</v>
      </c>
      <c r="K28" s="114" t="s">
        <v>818</v>
      </c>
      <c r="P28" s="6"/>
    </row>
    <row r="29" spans="1:17" ht="16.5" thickBot="1">
      <c r="A29" s="23" t="s">
        <v>34</v>
      </c>
      <c r="B29" s="26">
        <v>2282.3629999999998</v>
      </c>
      <c r="C29" s="26">
        <v>454.66500000000002</v>
      </c>
      <c r="D29" s="24">
        <v>377.55300000000005</v>
      </c>
      <c r="E29" s="26">
        <v>3528.62</v>
      </c>
      <c r="F29" s="26">
        <v>523.47699999999998</v>
      </c>
      <c r="G29" s="24">
        <v>453.81599999999997</v>
      </c>
      <c r="H29" s="24">
        <v>3182.6010000000001</v>
      </c>
      <c r="I29" s="24">
        <v>613.428</v>
      </c>
      <c r="J29" s="24">
        <v>537.66399999999999</v>
      </c>
      <c r="K29" s="114" t="s">
        <v>817</v>
      </c>
      <c r="P29" s="6"/>
    </row>
    <row r="30" spans="1:17" ht="16.5" thickBot="1">
      <c r="A30" s="23" t="s">
        <v>35</v>
      </c>
      <c r="B30" s="24">
        <v>6834.3760000000002</v>
      </c>
      <c r="C30" s="24">
        <v>2623.5459999999998</v>
      </c>
      <c r="D30" s="24">
        <v>2409.2719999999999</v>
      </c>
      <c r="E30" s="24">
        <v>7076.1319999999996</v>
      </c>
      <c r="F30" s="24">
        <v>2744.61</v>
      </c>
      <c r="G30" s="24">
        <v>2536.6979999999999</v>
      </c>
      <c r="H30" s="24">
        <v>8759.5139999999992</v>
      </c>
      <c r="I30" s="24">
        <v>3260.538</v>
      </c>
      <c r="J30" s="24">
        <v>2978.0419999999999</v>
      </c>
      <c r="K30" s="114" t="s">
        <v>36</v>
      </c>
      <c r="P30" s="6"/>
    </row>
    <row r="31" spans="1:17" ht="16.5" thickBot="1">
      <c r="A31" s="95" t="s">
        <v>353</v>
      </c>
      <c r="B31" s="96">
        <v>752299.49970214337</v>
      </c>
      <c r="C31" s="96">
        <v>113626.08058557668</v>
      </c>
      <c r="D31" s="96">
        <v>96325.768299739706</v>
      </c>
      <c r="E31" s="96">
        <v>797786.25185201608</v>
      </c>
      <c r="F31" s="96">
        <v>121006.77278421201</v>
      </c>
      <c r="G31" s="96">
        <v>98121.778024699743</v>
      </c>
      <c r="H31" s="96">
        <v>869910.30500000005</v>
      </c>
      <c r="I31" s="96">
        <v>125959.20600000001</v>
      </c>
      <c r="J31" s="96">
        <v>106596.935</v>
      </c>
      <c r="K31" s="112" t="s">
        <v>841</v>
      </c>
      <c r="P31" s="6"/>
    </row>
    <row r="32" spans="1:17" ht="16.5" thickBot="1">
      <c r="A32" s="95" t="s">
        <v>350</v>
      </c>
      <c r="B32" s="96">
        <v>16187312.776000001</v>
      </c>
      <c r="C32" s="96">
        <v>1537379.2080000001</v>
      </c>
      <c r="D32" s="96">
        <v>1186780</v>
      </c>
      <c r="E32" s="96">
        <v>17958111.570999999</v>
      </c>
      <c r="F32" s="96">
        <v>1667182.44</v>
      </c>
      <c r="G32" s="96">
        <v>1287594</v>
      </c>
      <c r="H32" s="96">
        <v>19690567.741999999</v>
      </c>
      <c r="I32" s="96">
        <v>1768656.1680000001</v>
      </c>
      <c r="J32" s="96">
        <v>1342078.57</v>
      </c>
      <c r="K32" s="119" t="s">
        <v>354</v>
      </c>
      <c r="M32" s="3"/>
      <c r="P32" s="6"/>
      <c r="Q32" s="3"/>
    </row>
    <row r="33" spans="1:16">
      <c r="C33" s="60"/>
      <c r="P33" s="6"/>
    </row>
    <row r="34" spans="1:16">
      <c r="C34" s="60"/>
    </row>
    <row r="35" spans="1:16">
      <c r="A35" s="7" t="s">
        <v>844</v>
      </c>
      <c r="H35" s="7" t="s">
        <v>845</v>
      </c>
    </row>
    <row r="36" spans="1:16">
      <c r="A36" s="7" t="s">
        <v>38</v>
      </c>
      <c r="H36" s="45" t="s">
        <v>342</v>
      </c>
    </row>
    <row r="37" spans="1:16" ht="16.5" thickBot="1">
      <c r="A37" s="7" t="s">
        <v>39</v>
      </c>
      <c r="E37" s="2" t="s">
        <v>40</v>
      </c>
      <c r="H37" s="2" t="s">
        <v>2</v>
      </c>
      <c r="K37" s="2"/>
      <c r="O37" s="2"/>
    </row>
    <row r="38" spans="1:16" ht="16.5" thickBot="1">
      <c r="A38" s="205" t="s">
        <v>41</v>
      </c>
      <c r="B38" s="203">
        <v>2016</v>
      </c>
      <c r="C38" s="204"/>
      <c r="D38" s="203">
        <v>2017</v>
      </c>
      <c r="E38" s="204"/>
      <c r="F38" s="203">
        <v>2018</v>
      </c>
      <c r="G38" s="204"/>
      <c r="H38" s="205" t="s">
        <v>42</v>
      </c>
    </row>
    <row r="39" spans="1:16">
      <c r="A39" s="206"/>
      <c r="B39" s="20" t="s">
        <v>43</v>
      </c>
      <c r="C39" s="20" t="s">
        <v>44</v>
      </c>
      <c r="D39" s="20" t="s">
        <v>43</v>
      </c>
      <c r="E39" s="20" t="s">
        <v>44</v>
      </c>
      <c r="F39" s="20" t="s">
        <v>43</v>
      </c>
      <c r="G39" s="20" t="s">
        <v>44</v>
      </c>
      <c r="H39" s="206"/>
    </row>
    <row r="40" spans="1:16" ht="16.5" thickBot="1">
      <c r="A40" s="207"/>
      <c r="B40" s="22" t="s">
        <v>45</v>
      </c>
      <c r="C40" s="22" t="s">
        <v>46</v>
      </c>
      <c r="D40" s="22" t="s">
        <v>45</v>
      </c>
      <c r="E40" s="22" t="s">
        <v>46</v>
      </c>
      <c r="F40" s="22" t="s">
        <v>45</v>
      </c>
      <c r="G40" s="22" t="s">
        <v>46</v>
      </c>
      <c r="H40" s="207"/>
    </row>
    <row r="41" spans="1:16" ht="17.25" thickTop="1" thickBot="1">
      <c r="A41" s="27" t="s">
        <v>47</v>
      </c>
      <c r="B41" s="28">
        <f t="shared" ref="B41:G41" si="0">B99</f>
        <v>78745.159066448672</v>
      </c>
      <c r="C41" s="28">
        <f t="shared" si="0"/>
        <v>19204.726246818584</v>
      </c>
      <c r="D41" s="28">
        <f t="shared" si="0"/>
        <v>85009.631150626316</v>
      </c>
      <c r="E41" s="28">
        <f t="shared" si="0"/>
        <v>21618.170155685551</v>
      </c>
      <c r="F41" s="28">
        <f t="shared" si="0"/>
        <v>91538.246346024607</v>
      </c>
      <c r="G41" s="28">
        <f t="shared" si="0"/>
        <v>24353.126819999998</v>
      </c>
      <c r="H41" s="131" t="s">
        <v>48</v>
      </c>
    </row>
    <row r="42" spans="1:16" ht="16.5" thickBot="1">
      <c r="A42" s="29" t="s">
        <v>49</v>
      </c>
      <c r="B42" s="30">
        <f>B451</f>
        <v>2499.8376429999998</v>
      </c>
      <c r="C42" s="30">
        <f>C451</f>
        <v>1120.7169788688288</v>
      </c>
      <c r="D42" s="30">
        <f>D451</f>
        <v>1819.7152569999998</v>
      </c>
      <c r="E42" s="30">
        <f>E451</f>
        <v>730.97917896060846</v>
      </c>
      <c r="F42" s="30">
        <f t="shared" ref="F42:G42" si="1">F451</f>
        <v>1815.7409087186898</v>
      </c>
      <c r="G42" s="30">
        <f t="shared" si="1"/>
        <v>729.25200000000007</v>
      </c>
      <c r="H42" s="132" t="s">
        <v>50</v>
      </c>
    </row>
    <row r="43" spans="1:16" ht="16.5" thickBot="1">
      <c r="A43" s="29" t="s">
        <v>51</v>
      </c>
      <c r="B43" s="30">
        <f>B578</f>
        <v>6940.4345540000013</v>
      </c>
      <c r="C43" s="30">
        <f>C578</f>
        <v>2824.3552111698441</v>
      </c>
      <c r="D43" s="30">
        <f>D578</f>
        <v>11018.391671999998</v>
      </c>
      <c r="E43" s="30">
        <f>E578</f>
        <v>4438.8015332584173</v>
      </c>
      <c r="F43" s="30">
        <f t="shared" ref="F43:G43" si="2">F578</f>
        <v>8565.0370000000003</v>
      </c>
      <c r="G43" s="30">
        <f t="shared" si="2"/>
        <v>2767.9830000000002</v>
      </c>
      <c r="H43" s="132" t="s">
        <v>52</v>
      </c>
    </row>
    <row r="44" spans="1:16" ht="16.5" thickBot="1">
      <c r="A44" s="29" t="s">
        <v>53</v>
      </c>
      <c r="B44" s="30">
        <f>B765</f>
        <v>2237.0646689999994</v>
      </c>
      <c r="C44" s="30">
        <f>C765</f>
        <v>1873.1446925013915</v>
      </c>
      <c r="D44" s="30">
        <f>D765</f>
        <v>2786.4661509999996</v>
      </c>
      <c r="E44" s="30">
        <f>E765</f>
        <v>2045.7608500859017</v>
      </c>
      <c r="F44" s="30">
        <f t="shared" ref="F44:G44" si="3">F765</f>
        <v>2938.5306942446045</v>
      </c>
      <c r="G44" s="30">
        <f t="shared" si="3"/>
        <v>1783.1790000000001</v>
      </c>
      <c r="H44" s="132" t="s">
        <v>54</v>
      </c>
    </row>
    <row r="45" spans="1:16" ht="16.5" thickBot="1">
      <c r="A45" s="29" t="s">
        <v>55</v>
      </c>
      <c r="B45" s="30">
        <f>B1023</f>
        <v>3835.7707059546628</v>
      </c>
      <c r="C45" s="30">
        <f>C1023</f>
        <v>2647.2989594905212</v>
      </c>
      <c r="D45" s="30">
        <f>D1023</f>
        <v>5127.0501687050109</v>
      </c>
      <c r="E45" s="30">
        <f>E1023</f>
        <v>2781.2137777866724</v>
      </c>
      <c r="F45" s="30">
        <f t="shared" ref="F45:G45" si="4">F1023</f>
        <v>6832.2464976265646</v>
      </c>
      <c r="G45" s="30">
        <f t="shared" si="4"/>
        <v>3639.0693227986762</v>
      </c>
      <c r="H45" s="132" t="s">
        <v>56</v>
      </c>
    </row>
    <row r="46" spans="1:16" ht="16.5" thickBot="1">
      <c r="A46" s="29" t="s">
        <v>57</v>
      </c>
      <c r="B46" s="30">
        <f>B1311</f>
        <v>7778.4481163564424</v>
      </c>
      <c r="C46" s="30">
        <f>C1311</f>
        <v>6858.5726772479447</v>
      </c>
      <c r="D46" s="30">
        <f>D1311</f>
        <v>8403.374811360085</v>
      </c>
      <c r="E46" s="30">
        <f>E1311</f>
        <v>7722.032836293517</v>
      </c>
      <c r="F46" s="30">
        <f t="shared" ref="F46:G46" si="5">F1311</f>
        <v>7904.0841944736258</v>
      </c>
      <c r="G46" s="30">
        <f t="shared" si="5"/>
        <v>7359.5630000000001</v>
      </c>
      <c r="H46" s="132" t="s">
        <v>58</v>
      </c>
    </row>
    <row r="47" spans="1:16" ht="30" thickBot="1">
      <c r="A47" s="29" t="s">
        <v>59</v>
      </c>
      <c r="B47" s="30">
        <f t="shared" ref="B47:G47" si="6">B1783</f>
        <v>6200.4014319999987</v>
      </c>
      <c r="C47" s="30">
        <f t="shared" si="6"/>
        <v>3527.8818632044286</v>
      </c>
      <c r="D47" s="30">
        <f t="shared" si="6"/>
        <v>5771.4881886097564</v>
      </c>
      <c r="E47" s="30">
        <f t="shared" si="6"/>
        <v>3270.1930721878875</v>
      </c>
      <c r="F47" s="30">
        <f t="shared" si="6"/>
        <v>6189.0138294514636</v>
      </c>
      <c r="G47" s="30">
        <f t="shared" si="6"/>
        <v>3284.5169999999998</v>
      </c>
      <c r="H47" s="132" t="s">
        <v>60</v>
      </c>
    </row>
    <row r="48" spans="1:16" ht="16.5" thickBot="1">
      <c r="A48" s="29" t="s">
        <v>61</v>
      </c>
      <c r="B48" s="30">
        <f>B2412</f>
        <v>7167.6688433418658</v>
      </c>
      <c r="C48" s="30">
        <f>C2412</f>
        <v>6961.7813653133226</v>
      </c>
      <c r="D48" s="30">
        <f>D2412</f>
        <v>6890.9555479570281</v>
      </c>
      <c r="E48" s="30">
        <f>E2412</f>
        <v>5804.834803495808</v>
      </c>
      <c r="F48" s="30">
        <f t="shared" ref="F48:G48" si="7">F2412</f>
        <v>7337.1223661276254</v>
      </c>
      <c r="G48" s="30">
        <f t="shared" si="7"/>
        <v>5934.8019999999997</v>
      </c>
      <c r="H48" s="132" t="s">
        <v>62</v>
      </c>
    </row>
    <row r="49" spans="1:8" ht="16.5" thickBot="1">
      <c r="A49" s="29" t="s">
        <v>63</v>
      </c>
      <c r="B49" s="30">
        <f>B2443</f>
        <v>417.43080300000003</v>
      </c>
      <c r="C49" s="30">
        <f>C2443</f>
        <v>374.10242757680066</v>
      </c>
      <c r="D49" s="30">
        <f>D2443</f>
        <v>363.14624300000003</v>
      </c>
      <c r="E49" s="30">
        <f>E2443</f>
        <v>430.59738478377631</v>
      </c>
      <c r="F49" s="30">
        <f t="shared" ref="F49:G49" si="8">F2443</f>
        <v>464.87392592893411</v>
      </c>
      <c r="G49" s="30">
        <f t="shared" si="8"/>
        <v>522.12700000000007</v>
      </c>
      <c r="H49" s="132" t="s">
        <v>64</v>
      </c>
    </row>
    <row r="50" spans="1:8" ht="16.5" thickBot="1">
      <c r="A50" s="29" t="s">
        <v>65</v>
      </c>
      <c r="B50" s="30">
        <f>B3272</f>
        <v>1074.6317561295723</v>
      </c>
      <c r="C50" s="30">
        <f>C3272</f>
        <v>1064.9002273120043</v>
      </c>
      <c r="D50" s="30">
        <f>D3272</f>
        <v>927.07554425345961</v>
      </c>
      <c r="E50" s="30">
        <f>E3272</f>
        <v>1020.9835991793183</v>
      </c>
      <c r="F50" s="30">
        <f t="shared" ref="F50:G50" si="9">F3272</f>
        <v>297.62127520435962</v>
      </c>
      <c r="G50" s="30">
        <f t="shared" si="9"/>
        <v>600.64300000000003</v>
      </c>
      <c r="H50" s="132" t="s">
        <v>357</v>
      </c>
    </row>
    <row r="51" spans="1:8" ht="16.5" thickBot="1">
      <c r="A51" s="29" t="s">
        <v>358</v>
      </c>
      <c r="B51" s="30">
        <f>B3304</f>
        <v>40.591140332404585</v>
      </c>
      <c r="C51" s="30">
        <f>C3304</f>
        <v>16.407</v>
      </c>
      <c r="D51" s="30">
        <f>D3304</f>
        <v>3.0368695652173909</v>
      </c>
      <c r="E51" s="30">
        <f>E3304</f>
        <v>1.3720000000000001</v>
      </c>
      <c r="F51" s="30">
        <f t="shared" ref="F51:G51" si="10">F3304</f>
        <v>0.18099999999999999</v>
      </c>
      <c r="G51" s="30">
        <f t="shared" si="10"/>
        <v>0.25</v>
      </c>
      <c r="H51" s="132" t="s">
        <v>355</v>
      </c>
    </row>
    <row r="52" spans="1:8" ht="30" thickBot="1">
      <c r="A52" s="29" t="s">
        <v>66</v>
      </c>
      <c r="B52" s="30">
        <f>B3336</f>
        <v>14826.087679830753</v>
      </c>
      <c r="C52" s="30">
        <f>C3336</f>
        <v>1552.0649995204417</v>
      </c>
      <c r="D52" s="30">
        <f>D3336</f>
        <v>12629.427201192551</v>
      </c>
      <c r="E52" s="30">
        <f>E3336</f>
        <v>1571.9149677999999</v>
      </c>
      <c r="F52" s="30">
        <f t="shared" ref="F52:G52" si="11">F3336</f>
        <v>11535.804584985699</v>
      </c>
      <c r="G52" s="30">
        <f t="shared" si="11"/>
        <v>1402.0309999999999</v>
      </c>
      <c r="H52" s="132" t="s">
        <v>356</v>
      </c>
    </row>
    <row r="53" spans="1:8" ht="16.5" thickBot="1">
      <c r="A53" s="29" t="s">
        <v>67</v>
      </c>
      <c r="B53" s="30">
        <f>B3561</f>
        <v>1347.4098581156995</v>
      </c>
      <c r="C53" s="30">
        <f>C3561</f>
        <v>4705.3206429580714</v>
      </c>
      <c r="D53" s="30">
        <f>D3561</f>
        <v>1472.1969514841123</v>
      </c>
      <c r="E53" s="30">
        <f>E3561</f>
        <v>5353.9747945597646</v>
      </c>
      <c r="F53" s="30">
        <f t="shared" ref="F53:G53" si="12">F3561</f>
        <v>1661.6858262953547</v>
      </c>
      <c r="G53" s="30">
        <f t="shared" si="12"/>
        <v>5120.7257040000004</v>
      </c>
      <c r="H53" s="132" t="s">
        <v>68</v>
      </c>
    </row>
    <row r="54" spans="1:8" ht="16.5" thickBot="1">
      <c r="A54" s="29" t="s">
        <v>69</v>
      </c>
      <c r="B54" s="30">
        <f>B3867</f>
        <v>2332.2260223056169</v>
      </c>
      <c r="C54" s="30">
        <f>C3867</f>
        <v>4133.2289876761424</v>
      </c>
      <c r="D54" s="30">
        <f>D3867</f>
        <v>2314.7148259999994</v>
      </c>
      <c r="E54" s="30">
        <f>E3867</f>
        <v>3958.1988899694329</v>
      </c>
      <c r="F54" s="30">
        <f t="shared" ref="F54:G54" si="13">F3867</f>
        <v>2510.0745582590644</v>
      </c>
      <c r="G54" s="30">
        <f t="shared" si="13"/>
        <v>3928.3473520000007</v>
      </c>
      <c r="H54" s="132" t="s">
        <v>70</v>
      </c>
    </row>
    <row r="55" spans="1:8" ht="16.5" thickBot="1">
      <c r="A55" s="29" t="s">
        <v>71</v>
      </c>
      <c r="B55" s="30">
        <f>B3931</f>
        <v>10212.116355194448</v>
      </c>
      <c r="C55" s="30">
        <f>C3931</f>
        <v>9102.7443773022278</v>
      </c>
      <c r="D55" s="30">
        <f>D3931</f>
        <v>9688.9683679999998</v>
      </c>
      <c r="E55" s="30">
        <f>E3931</f>
        <v>9771.5783402291236</v>
      </c>
      <c r="F55" s="30">
        <f t="shared" ref="F55:G55" si="14">F3931</f>
        <v>11543.408052684299</v>
      </c>
      <c r="G55" s="30">
        <f t="shared" si="14"/>
        <v>10210.281999999999</v>
      </c>
      <c r="H55" s="132" t="s">
        <v>72</v>
      </c>
    </row>
    <row r="56" spans="1:8" ht="16.5" thickBot="1">
      <c r="A56" s="29" t="s">
        <v>73</v>
      </c>
      <c r="B56" s="30">
        <f>B4148</f>
        <v>487.33283984446604</v>
      </c>
      <c r="C56" s="30">
        <f>C4148</f>
        <v>763.26618113095935</v>
      </c>
      <c r="D56" s="30">
        <f>D4148</f>
        <v>567.06667117612119</v>
      </c>
      <c r="E56" s="30">
        <f>E4148</f>
        <v>806.04539468478492</v>
      </c>
      <c r="F56" s="30">
        <f t="shared" ref="F56:G56" si="15">F4148</f>
        <v>565.68599999999992</v>
      </c>
      <c r="G56" s="30">
        <f t="shared" si="15"/>
        <v>808.93000000000006</v>
      </c>
      <c r="H56" s="132" t="s">
        <v>74</v>
      </c>
    </row>
    <row r="57" spans="1:8" ht="16.5" thickBot="1">
      <c r="A57" s="29" t="s">
        <v>75</v>
      </c>
      <c r="B57" s="30">
        <f>B4274</f>
        <v>773.30395815950283</v>
      </c>
      <c r="C57" s="30">
        <f>C4274</f>
        <v>9790.9777949458276</v>
      </c>
      <c r="D57" s="30">
        <f>D4274</f>
        <v>1200.9235241285799</v>
      </c>
      <c r="E57" s="30">
        <f>E4274</f>
        <v>2636.4896044704365</v>
      </c>
      <c r="F57" s="30">
        <f t="shared" ref="F57:G57" si="16">F4274</f>
        <v>1203.5556600129705</v>
      </c>
      <c r="G57" s="30">
        <f t="shared" si="16"/>
        <v>2848.9159999999997</v>
      </c>
      <c r="H57" s="132" t="s">
        <v>76</v>
      </c>
    </row>
    <row r="58" spans="1:8" ht="16.5" thickBot="1">
      <c r="A58" s="29" t="s">
        <v>77</v>
      </c>
      <c r="B58" s="30">
        <f>B4529</f>
        <v>42.850917000000003</v>
      </c>
      <c r="C58" s="30">
        <f>C4529</f>
        <v>132.93451101236064</v>
      </c>
      <c r="D58" s="30">
        <f>D4529</f>
        <v>50.407450999999995</v>
      </c>
      <c r="E58" s="30">
        <f>E4529</f>
        <v>159.91564722708418</v>
      </c>
      <c r="F58" s="30">
        <f t="shared" ref="F58:G58" si="17">F4529</f>
        <v>58.124436204126397</v>
      </c>
      <c r="G58" s="30">
        <f t="shared" si="17"/>
        <v>170.17099999999999</v>
      </c>
      <c r="H58" s="132" t="s">
        <v>78</v>
      </c>
    </row>
    <row r="59" spans="1:8" ht="16.5" thickBot="1">
      <c r="A59" s="29" t="s">
        <v>79</v>
      </c>
      <c r="B59" s="30">
        <f>B4592</f>
        <v>1469.0642440000001</v>
      </c>
      <c r="C59" s="30">
        <f>C4592</f>
        <v>5470.6274150488143</v>
      </c>
      <c r="D59" s="30">
        <f>D4592</f>
        <v>1467.9215294415753</v>
      </c>
      <c r="E59" s="30">
        <f>E4592</f>
        <v>5395.3626218296486</v>
      </c>
      <c r="F59" s="30">
        <f t="shared" ref="F59:G59" si="18">F4592</f>
        <v>1542.7997748989628</v>
      </c>
      <c r="G59" s="30">
        <f t="shared" si="18"/>
        <v>5573.8010000000004</v>
      </c>
      <c r="H59" s="132" t="s">
        <v>80</v>
      </c>
    </row>
    <row r="60" spans="1:8" ht="16.5" thickBot="1">
      <c r="A60" s="29" t="s">
        <v>81</v>
      </c>
      <c r="B60" s="30">
        <f>B4722</f>
        <v>396.44180724537199</v>
      </c>
      <c r="C60" s="30">
        <f>C4722</f>
        <v>841.53199999999993</v>
      </c>
      <c r="D60" s="30">
        <f>D4722</f>
        <v>417.30870698335218</v>
      </c>
      <c r="E60" s="30">
        <f>E4722</f>
        <v>1011.2642868001946</v>
      </c>
      <c r="F60" s="30">
        <f t="shared" ref="F60:G60" si="19">F4722</f>
        <v>488.3852570060252</v>
      </c>
      <c r="G60" s="30">
        <f t="shared" si="19"/>
        <v>1088.0640000000001</v>
      </c>
      <c r="H60" s="132" t="s">
        <v>82</v>
      </c>
    </row>
    <row r="61" spans="1:8" ht="30" thickBot="1">
      <c r="A61" s="29" t="s">
        <v>83</v>
      </c>
      <c r="B61" s="30">
        <f>B4971</f>
        <v>7331.3412583900099</v>
      </c>
      <c r="C61" s="30">
        <f>C4971</f>
        <v>16741.577000000001</v>
      </c>
      <c r="D61" s="30">
        <f>D4971</f>
        <v>6935.3033106977546</v>
      </c>
      <c r="E61" s="30">
        <f>E4971</f>
        <v>15532.972</v>
      </c>
      <c r="F61" s="30">
        <f t="shared" ref="F61:G61" si="20">F4971</f>
        <v>11841.98009580134</v>
      </c>
      <c r="G61" s="30">
        <f t="shared" si="20"/>
        <v>16242.478000000003</v>
      </c>
      <c r="H61" s="132" t="s">
        <v>84</v>
      </c>
    </row>
    <row r="62" spans="1:8" ht="16.5" thickBot="1">
      <c r="A62" s="29" t="s">
        <v>85</v>
      </c>
      <c r="B62" s="30">
        <f>B4561</f>
        <v>348.04601108970695</v>
      </c>
      <c r="C62" s="30">
        <f>C4561</f>
        <v>4754.0241411994366</v>
      </c>
      <c r="D62" s="30">
        <f>D4561</f>
        <v>626.95149208633302</v>
      </c>
      <c r="E62" s="30">
        <f>E4561</f>
        <v>7446.3646093937323</v>
      </c>
      <c r="F62" s="30">
        <f t="shared" ref="F62:G62" si="21">F4561</f>
        <v>704.1187794330408</v>
      </c>
      <c r="G62" s="30">
        <f t="shared" si="21"/>
        <v>6863.558</v>
      </c>
      <c r="H62" s="132" t="s">
        <v>86</v>
      </c>
    </row>
    <row r="63" spans="1:8" ht="16.5" thickBot="1">
      <c r="A63" s="29" t="s">
        <v>87</v>
      </c>
      <c r="B63" s="30">
        <f>B5564</f>
        <v>148.58826900000003</v>
      </c>
      <c r="C63" s="30">
        <f>C5564</f>
        <v>264.74545479569866</v>
      </c>
      <c r="D63" s="30">
        <f>D5564</f>
        <v>166.47620699999999</v>
      </c>
      <c r="E63" s="30">
        <f>E5564</f>
        <v>343.69678991983704</v>
      </c>
      <c r="F63" s="30">
        <f t="shared" ref="F63:G63" si="22">F5564</f>
        <v>225.00675862068965</v>
      </c>
      <c r="G63" s="30">
        <f t="shared" si="22"/>
        <v>389.02700000000004</v>
      </c>
      <c r="H63" s="132" t="s">
        <v>88</v>
      </c>
    </row>
    <row r="64" spans="1:8" ht="16.5" thickBot="1">
      <c r="A64" s="29" t="s">
        <v>89</v>
      </c>
      <c r="B64" s="30">
        <f>B5632</f>
        <v>9553.7233106897474</v>
      </c>
      <c r="C64" s="30">
        <f>C5632</f>
        <v>4134.8639128978239</v>
      </c>
      <c r="D64" s="30">
        <f>D5632</f>
        <v>9340.4763779999994</v>
      </c>
      <c r="E64" s="30">
        <f>E5632</f>
        <v>3577.9686054344274</v>
      </c>
      <c r="F64" s="30">
        <f t="shared" ref="F64:G64" si="23">F5632</f>
        <v>11702.327207603397</v>
      </c>
      <c r="G64" s="30">
        <f t="shared" si="23"/>
        <v>4503.4360000000015</v>
      </c>
      <c r="H64" s="132" t="s">
        <v>90</v>
      </c>
    </row>
    <row r="65" spans="1:8">
      <c r="A65" s="4" t="s">
        <v>91</v>
      </c>
      <c r="B65" s="32"/>
      <c r="C65" s="63"/>
      <c r="D65" s="63"/>
      <c r="E65" s="32"/>
      <c r="F65" s="31"/>
      <c r="G65" s="32"/>
      <c r="H65" s="7" t="s">
        <v>92</v>
      </c>
    </row>
    <row r="66" spans="1:8">
      <c r="A66" s="12" t="s">
        <v>93</v>
      </c>
      <c r="H66" s="7" t="s">
        <v>94</v>
      </c>
    </row>
    <row r="67" spans="1:8">
      <c r="A67" s="12" t="s">
        <v>95</v>
      </c>
      <c r="H67" s="7" t="s">
        <v>96</v>
      </c>
    </row>
    <row r="71" spans="1:8">
      <c r="A71" s="74" t="s">
        <v>846</v>
      </c>
      <c r="B71" s="74"/>
      <c r="C71" s="74"/>
      <c r="D71" s="74"/>
      <c r="E71" s="74"/>
      <c r="F71" s="74"/>
      <c r="G71" s="74"/>
      <c r="H71" s="13" t="s">
        <v>847</v>
      </c>
    </row>
    <row r="72" spans="1:8">
      <c r="A72" s="74" t="s">
        <v>383</v>
      </c>
      <c r="B72" s="74"/>
      <c r="C72" s="74"/>
      <c r="D72" s="74"/>
      <c r="E72" s="74"/>
      <c r="F72" s="74"/>
      <c r="G72" s="74"/>
      <c r="H72" s="120" t="s">
        <v>384</v>
      </c>
    </row>
    <row r="73" spans="1:8" ht="16.5" customHeight="1" thickBot="1">
      <c r="A73" s="76" t="s">
        <v>39</v>
      </c>
      <c r="B73" s="76"/>
      <c r="C73" s="76"/>
      <c r="D73" s="76"/>
      <c r="E73" s="76"/>
      <c r="F73" s="75"/>
      <c r="G73" s="2" t="s">
        <v>40</v>
      </c>
      <c r="H73" s="2" t="s">
        <v>2</v>
      </c>
    </row>
    <row r="74" spans="1:8" ht="16.5" thickBot="1">
      <c r="A74" s="66" t="s">
        <v>7</v>
      </c>
      <c r="B74" s="203">
        <v>2016</v>
      </c>
      <c r="C74" s="204"/>
      <c r="D74" s="203">
        <v>2017</v>
      </c>
      <c r="E74" s="204"/>
      <c r="F74" s="203">
        <v>2018</v>
      </c>
      <c r="G74" s="204"/>
      <c r="H74" s="67" t="s">
        <v>3</v>
      </c>
    </row>
    <row r="75" spans="1:8">
      <c r="A75" s="68"/>
      <c r="B75" s="20" t="s">
        <v>43</v>
      </c>
      <c r="C75" s="9" t="s">
        <v>44</v>
      </c>
      <c r="D75" s="111" t="s">
        <v>43</v>
      </c>
      <c r="E75" s="33" t="s">
        <v>44</v>
      </c>
      <c r="F75" s="20" t="s">
        <v>43</v>
      </c>
      <c r="G75" s="9" t="s">
        <v>44</v>
      </c>
      <c r="H75" s="69"/>
    </row>
    <row r="76" spans="1:8" ht="16.5" thickBot="1">
      <c r="A76" s="70"/>
      <c r="B76" s="34" t="s">
        <v>45</v>
      </c>
      <c r="C76" s="34" t="s">
        <v>46</v>
      </c>
      <c r="D76" s="114" t="s">
        <v>45</v>
      </c>
      <c r="E76" s="5" t="s">
        <v>46</v>
      </c>
      <c r="F76" s="34" t="s">
        <v>45</v>
      </c>
      <c r="G76" s="34" t="s">
        <v>46</v>
      </c>
      <c r="H76" s="71"/>
    </row>
    <row r="77" spans="1:8" ht="17.25" thickTop="1" thickBot="1">
      <c r="A77" s="23" t="s">
        <v>12</v>
      </c>
      <c r="B77" s="30">
        <f t="shared" ref="B77:F98" si="24">B108+B203+B234+B268+B300+B335+B367+B398</f>
        <v>4041.9227870700001</v>
      </c>
      <c r="C77" s="37">
        <f t="shared" si="24"/>
        <v>991.01409840000019</v>
      </c>
      <c r="D77" s="30">
        <f t="shared" si="24"/>
        <v>4351.8986063000002</v>
      </c>
      <c r="E77" s="37">
        <f t="shared" si="24"/>
        <v>1067.5139999999999</v>
      </c>
      <c r="F77" s="37">
        <f t="shared" si="24"/>
        <v>3027.9450000000002</v>
      </c>
      <c r="G77" s="37">
        <f>G108+G203+G234+G268+G300+G335+G367+G398</f>
        <v>843.68600000000004</v>
      </c>
      <c r="H77" s="65" t="s">
        <v>809</v>
      </c>
    </row>
    <row r="78" spans="1:8" ht="16.5" thickBot="1">
      <c r="A78" s="23" t="s">
        <v>13</v>
      </c>
      <c r="B78" s="30">
        <f t="shared" si="24"/>
        <v>3433.6914400000001</v>
      </c>
      <c r="C78" s="37">
        <f t="shared" si="24"/>
        <v>1422.876</v>
      </c>
      <c r="D78" s="30">
        <f t="shared" si="24"/>
        <v>3311.4070699999997</v>
      </c>
      <c r="E78" s="37">
        <f t="shared" si="24"/>
        <v>1464.7679999999998</v>
      </c>
      <c r="F78" s="37">
        <f t="shared" ref="F78:G78" si="25">F109+F204+F235+F269+F301+F336+F368+F399</f>
        <v>3205.94</v>
      </c>
      <c r="G78" s="37">
        <f t="shared" si="25"/>
        <v>1375.1489999999999</v>
      </c>
      <c r="H78" s="65" t="s">
        <v>810</v>
      </c>
    </row>
    <row r="79" spans="1:8" ht="16.5" thickBot="1">
      <c r="A79" s="23" t="s">
        <v>14</v>
      </c>
      <c r="B79" s="30">
        <f t="shared" si="24"/>
        <v>178.37009999999998</v>
      </c>
      <c r="C79" s="37">
        <f t="shared" si="24"/>
        <v>90.631999999999991</v>
      </c>
      <c r="D79" s="30">
        <f t="shared" si="24"/>
        <v>239.16750000000005</v>
      </c>
      <c r="E79" s="37">
        <f t="shared" si="24"/>
        <v>115.71599999999999</v>
      </c>
      <c r="F79" s="37">
        <f t="shared" ref="F79:G79" si="26">F110+F205+F236+F270+F302+F337+F369+F400</f>
        <v>258.93</v>
      </c>
      <c r="G79" s="37">
        <f t="shared" si="26"/>
        <v>132.81700000000001</v>
      </c>
      <c r="H79" s="65" t="s">
        <v>806</v>
      </c>
    </row>
    <row r="80" spans="1:8" ht="16.5" thickBot="1">
      <c r="A80" s="23" t="s">
        <v>15</v>
      </c>
      <c r="B80" s="30">
        <f t="shared" si="24"/>
        <v>3880.3960809999999</v>
      </c>
      <c r="C80" s="37">
        <f t="shared" si="24"/>
        <v>760.12896680999995</v>
      </c>
      <c r="D80" s="30">
        <f t="shared" si="24"/>
        <v>3724.3898500000005</v>
      </c>
      <c r="E80" s="37">
        <f t="shared" si="24"/>
        <v>746.79499999999996</v>
      </c>
      <c r="F80" s="37">
        <f t="shared" ref="F80:G80" si="27">F111+F206+F237+F271+F303+F338+F370+F401</f>
        <v>3610.4090000000006</v>
      </c>
      <c r="G80" s="37">
        <f t="shared" si="27"/>
        <v>829.43</v>
      </c>
      <c r="H80" s="65" t="s">
        <v>820</v>
      </c>
    </row>
    <row r="81" spans="1:8" ht="16.5" thickBot="1">
      <c r="A81" s="23" t="s">
        <v>16</v>
      </c>
      <c r="B81" s="30">
        <f t="shared" si="24"/>
        <v>13382.912927087002</v>
      </c>
      <c r="C81" s="37">
        <f t="shared" si="24"/>
        <v>2789.0531483099958</v>
      </c>
      <c r="D81" s="30">
        <f t="shared" si="24"/>
        <v>12912.2964138596</v>
      </c>
      <c r="E81" s="37">
        <f t="shared" si="24"/>
        <v>2753.0957466875507</v>
      </c>
      <c r="F81" s="37">
        <f t="shared" ref="F81:G81" si="28">F112+F207+F238+F272+F304+F339+F371+F402</f>
        <v>16734.562999999998</v>
      </c>
      <c r="G81" s="37">
        <f t="shared" si="28"/>
        <v>2860.3722999999995</v>
      </c>
      <c r="H81" s="65" t="s">
        <v>819</v>
      </c>
    </row>
    <row r="82" spans="1:8" ht="16.5" thickBot="1">
      <c r="A82" s="23" t="s">
        <v>17</v>
      </c>
      <c r="B82" s="30">
        <f t="shared" si="24"/>
        <v>48.620529999999988</v>
      </c>
      <c r="C82" s="37">
        <f t="shared" si="24"/>
        <v>15.128</v>
      </c>
      <c r="D82" s="30">
        <f t="shared" si="24"/>
        <v>66.057230000000004</v>
      </c>
      <c r="E82" s="37">
        <f t="shared" si="24"/>
        <v>23.927</v>
      </c>
      <c r="F82" s="37">
        <f t="shared" ref="F82:G82" si="29">F113+F208+F239+F273+F305+F340+F372+F403</f>
        <v>66.627165000000005</v>
      </c>
      <c r="G82" s="37">
        <f t="shared" si="29"/>
        <v>34.887</v>
      </c>
      <c r="H82" s="114" t="s">
        <v>807</v>
      </c>
    </row>
    <row r="83" spans="1:8" ht="16.5" thickBot="1">
      <c r="A83" s="23" t="s">
        <v>18</v>
      </c>
      <c r="B83" s="30">
        <f t="shared" si="24"/>
        <v>510.68100999999996</v>
      </c>
      <c r="C83" s="37">
        <f t="shared" si="24"/>
        <v>191.67340000000002</v>
      </c>
      <c r="D83" s="30">
        <f t="shared" si="24"/>
        <v>835.89416999999992</v>
      </c>
      <c r="E83" s="37">
        <f t="shared" si="24"/>
        <v>209.90100000000001</v>
      </c>
      <c r="F83" s="37">
        <f t="shared" ref="F83:G83" si="30">F114+F209+F240+F274+F306+F341+F373+F404</f>
        <v>593.04499999999996</v>
      </c>
      <c r="G83" s="37">
        <f t="shared" si="30"/>
        <v>166.41499999999999</v>
      </c>
      <c r="H83" s="114" t="s">
        <v>19</v>
      </c>
    </row>
    <row r="84" spans="1:8" ht="16.5" thickBot="1">
      <c r="A84" s="23" t="s">
        <v>20</v>
      </c>
      <c r="B84" s="30">
        <f t="shared" si="24"/>
        <v>7189.64131</v>
      </c>
      <c r="C84" s="37">
        <f t="shared" si="24"/>
        <v>2274.8870000000002</v>
      </c>
      <c r="D84" s="30">
        <f t="shared" si="24"/>
        <v>9485.8761499999982</v>
      </c>
      <c r="E84" s="37">
        <f t="shared" si="24"/>
        <v>2865.1979999999999</v>
      </c>
      <c r="F84" s="37">
        <f t="shared" ref="F84:G84" si="31">F115+F210+F241+F275+F307+F342+F374+F405</f>
        <v>9911.5569999999989</v>
      </c>
      <c r="G84" s="37">
        <f t="shared" si="31"/>
        <v>3420.8789999999999</v>
      </c>
      <c r="H84" s="65" t="s">
        <v>808</v>
      </c>
    </row>
    <row r="85" spans="1:8" ht="16.5" thickBot="1">
      <c r="A85" s="23" t="s">
        <v>21</v>
      </c>
      <c r="B85" s="30">
        <f t="shared" si="24"/>
        <v>2309.9338011</v>
      </c>
      <c r="C85" s="37">
        <f t="shared" si="24"/>
        <v>700.47999839999989</v>
      </c>
      <c r="D85" s="30">
        <f t="shared" si="24"/>
        <v>2654.1907594590107</v>
      </c>
      <c r="E85" s="37">
        <f t="shared" si="24"/>
        <v>786.42300000000012</v>
      </c>
      <c r="F85" s="37">
        <f t="shared" ref="F85:G85" si="32">F116+F211+F242+F276+F308+F343+F375+F406</f>
        <v>5201.802206754066</v>
      </c>
      <c r="G85" s="37">
        <f t="shared" si="32"/>
        <v>1767.2080000000001</v>
      </c>
      <c r="H85" s="65" t="s">
        <v>811</v>
      </c>
    </row>
    <row r="86" spans="1:8" ht="16.5" thickBot="1">
      <c r="A86" s="23" t="s">
        <v>22</v>
      </c>
      <c r="B86" s="30">
        <f t="shared" si="24"/>
        <v>1057.1232500000001</v>
      </c>
      <c r="C86" s="37">
        <f t="shared" si="24"/>
        <v>227.16299999999998</v>
      </c>
      <c r="D86" s="30">
        <f t="shared" si="24"/>
        <v>1099.8591099999999</v>
      </c>
      <c r="E86" s="37">
        <f t="shared" si="24"/>
        <v>249.33599999999998</v>
      </c>
      <c r="F86" s="37">
        <f t="shared" ref="F86:G86" si="33">F117+F212+F243+F277+F309+F344+F376+F407</f>
        <v>865.0630000000001</v>
      </c>
      <c r="G86" s="37">
        <f t="shared" si="33"/>
        <v>251.70500000000001</v>
      </c>
      <c r="H86" s="65" t="s">
        <v>840</v>
      </c>
    </row>
    <row r="87" spans="1:8" ht="16.5" thickBot="1">
      <c r="A87" s="23" t="s">
        <v>23</v>
      </c>
      <c r="B87" s="30">
        <f t="shared" si="24"/>
        <v>751.51576</v>
      </c>
      <c r="C87" s="37">
        <f t="shared" si="24"/>
        <v>240.05299999999997</v>
      </c>
      <c r="D87" s="30">
        <f t="shared" si="24"/>
        <v>969.25905</v>
      </c>
      <c r="E87" s="37">
        <f t="shared" si="24"/>
        <v>291.21699999999998</v>
      </c>
      <c r="F87" s="37">
        <f t="shared" ref="F87:G87" si="34">F118+F213+F244+F278+F310+F345+F377+F408</f>
        <v>848.69399999999996</v>
      </c>
      <c r="G87" s="37">
        <f t="shared" si="34"/>
        <v>282.01100000000002</v>
      </c>
      <c r="H87" s="65" t="s">
        <v>805</v>
      </c>
    </row>
    <row r="88" spans="1:8" ht="16.5" thickBot="1">
      <c r="A88" s="23" t="s">
        <v>24</v>
      </c>
      <c r="B88" s="30">
        <f t="shared" si="24"/>
        <v>3533.97228</v>
      </c>
      <c r="C88" s="37">
        <f t="shared" si="24"/>
        <v>1175.0360000000003</v>
      </c>
      <c r="D88" s="30">
        <f t="shared" si="24"/>
        <v>5101.0960590934919</v>
      </c>
      <c r="E88" s="37">
        <f t="shared" si="24"/>
        <v>1606.4349999999999</v>
      </c>
      <c r="F88" s="37">
        <f t="shared" ref="F88:G88" si="35">F119+F214+F245+F279+F311+F346+F378+F409</f>
        <v>5451.4930000000004</v>
      </c>
      <c r="G88" s="37">
        <f t="shared" si="35"/>
        <v>2059.0650000000001</v>
      </c>
      <c r="H88" s="65" t="s">
        <v>25</v>
      </c>
    </row>
    <row r="89" spans="1:8" ht="16.5" thickBot="1">
      <c r="A89" s="23" t="s">
        <v>26</v>
      </c>
      <c r="B89" s="30">
        <f t="shared" si="24"/>
        <v>1226.0649698700001</v>
      </c>
      <c r="C89" s="37">
        <f t="shared" si="24"/>
        <v>423.77389340000008</v>
      </c>
      <c r="D89" s="30">
        <f t="shared" si="24"/>
        <v>1340.1009433900001</v>
      </c>
      <c r="E89" s="37">
        <f t="shared" si="24"/>
        <v>456.18849560000001</v>
      </c>
      <c r="F89" s="37">
        <f t="shared" ref="F89:G89" si="36">F120+F215+F246+F280+F312+F347+F379+F410</f>
        <v>1307.383</v>
      </c>
      <c r="G89" s="37">
        <f t="shared" si="36"/>
        <v>500.67099999999999</v>
      </c>
      <c r="H89" s="65" t="s">
        <v>812</v>
      </c>
    </row>
    <row r="90" spans="1:8" ht="16.5" thickBot="1">
      <c r="A90" s="23" t="s">
        <v>27</v>
      </c>
      <c r="B90" s="30">
        <f t="shared" si="24"/>
        <v>543.98444260357815</v>
      </c>
      <c r="C90" s="37">
        <f t="shared" si="24"/>
        <v>229.607</v>
      </c>
      <c r="D90" s="30">
        <f t="shared" si="24"/>
        <v>110.79809999999998</v>
      </c>
      <c r="E90" s="37">
        <f t="shared" si="24"/>
        <v>26.065999999999999</v>
      </c>
      <c r="F90" s="37">
        <f t="shared" ref="F90:G90" si="37">F121+F216+F247+F281+F313+F348+F380+F411</f>
        <v>431.13643259943802</v>
      </c>
      <c r="G90" s="37">
        <f t="shared" si="37"/>
        <v>177.49099999999999</v>
      </c>
      <c r="H90" s="65" t="s">
        <v>836</v>
      </c>
    </row>
    <row r="91" spans="1:8" ht="16.5" thickBot="1">
      <c r="A91" s="23" t="s">
        <v>28</v>
      </c>
      <c r="B91" s="30">
        <f t="shared" si="24"/>
        <v>539.97722999999996</v>
      </c>
      <c r="C91" s="37">
        <f t="shared" si="24"/>
        <v>249.43670207920002</v>
      </c>
      <c r="D91" s="30">
        <f t="shared" si="24"/>
        <v>671.89308852421107</v>
      </c>
      <c r="E91" s="37">
        <f t="shared" si="24"/>
        <v>256.61799999999999</v>
      </c>
      <c r="F91" s="37">
        <f t="shared" ref="F91:G91" si="38">F122+F217+F248+F282+F314+F349+F381+F412</f>
        <v>862.81479369397539</v>
      </c>
      <c r="G91" s="37">
        <f t="shared" si="38"/>
        <v>311.202</v>
      </c>
      <c r="H91" s="65" t="s">
        <v>813</v>
      </c>
    </row>
    <row r="92" spans="1:8" ht="16.5" thickBot="1">
      <c r="A92" s="23" t="s">
        <v>29</v>
      </c>
      <c r="B92" s="30">
        <f t="shared" si="24"/>
        <v>1278.7775299999998</v>
      </c>
      <c r="C92" s="37">
        <f t="shared" si="24"/>
        <v>507.44700000000006</v>
      </c>
      <c r="D92" s="30">
        <f t="shared" si="24"/>
        <v>254.99</v>
      </c>
      <c r="E92" s="37">
        <f t="shared" si="24"/>
        <v>314.803</v>
      </c>
      <c r="F92" s="37">
        <f t="shared" ref="F92:G92" si="39">F123+F218+F249+F283+F315+F350+F382+F413</f>
        <v>1375.4889999999998</v>
      </c>
      <c r="G92" s="37">
        <f t="shared" si="39"/>
        <v>616.08900000000017</v>
      </c>
      <c r="H92" s="65" t="s">
        <v>814</v>
      </c>
    </row>
    <row r="93" spans="1:8" ht="16.5" thickBot="1">
      <c r="A93" s="23" t="s">
        <v>30</v>
      </c>
      <c r="B93" s="30">
        <f t="shared" si="24"/>
        <v>1385.33187</v>
      </c>
      <c r="C93" s="37">
        <f t="shared" si="24"/>
        <v>317.01220000000001</v>
      </c>
      <c r="D93" s="30">
        <f t="shared" si="24"/>
        <v>2249.9581199999993</v>
      </c>
      <c r="E93" s="37">
        <f t="shared" si="24"/>
        <v>518.86899999999991</v>
      </c>
      <c r="F93" s="37">
        <f t="shared" ref="F93:G93" si="40">F124+F219+F250+F284+F316+F351+F383+F414</f>
        <v>1373.672</v>
      </c>
      <c r="G93" s="37">
        <f t="shared" si="40"/>
        <v>361.98700000000002</v>
      </c>
      <c r="H93" s="65" t="s">
        <v>815</v>
      </c>
    </row>
    <row r="94" spans="1:8" ht="16.5" thickBot="1">
      <c r="A94" s="23" t="s">
        <v>31</v>
      </c>
      <c r="B94" s="30">
        <f t="shared" si="24"/>
        <v>3015.4047577180759</v>
      </c>
      <c r="C94" s="37">
        <f t="shared" si="24"/>
        <v>1094.5790569999999</v>
      </c>
      <c r="D94" s="30">
        <f t="shared" si="24"/>
        <v>2850.9243700000002</v>
      </c>
      <c r="E94" s="37">
        <f t="shared" si="24"/>
        <v>561.55200000000002</v>
      </c>
      <c r="F94" s="37">
        <f t="shared" ref="F94:G94" si="41">F125+F220+F251+F285+F317+F352+F384+F415</f>
        <v>3141.4420000000005</v>
      </c>
      <c r="G94" s="37">
        <f t="shared" si="41"/>
        <v>665.57400000000007</v>
      </c>
      <c r="H94" s="65" t="s">
        <v>838</v>
      </c>
    </row>
    <row r="95" spans="1:8" ht="16.5" thickBot="1">
      <c r="A95" s="23" t="s">
        <v>32</v>
      </c>
      <c r="B95" s="30">
        <f t="shared" si="24"/>
        <v>16958.593990000001</v>
      </c>
      <c r="C95" s="37">
        <f t="shared" si="24"/>
        <v>2515.1657824193881</v>
      </c>
      <c r="D95" s="30">
        <f t="shared" si="24"/>
        <v>21234.626829999997</v>
      </c>
      <c r="E95" s="37">
        <f t="shared" si="24"/>
        <v>4715.4789133980039</v>
      </c>
      <c r="F95" s="37">
        <f t="shared" ref="F95:G95" si="42">F126+F221+F252+F286+F318+F353+F385+F416</f>
        <v>21010.460222222217</v>
      </c>
      <c r="G95" s="37">
        <f t="shared" si="42"/>
        <v>4693.4235200000003</v>
      </c>
      <c r="H95" s="65" t="s">
        <v>816</v>
      </c>
    </row>
    <row r="96" spans="1:8" ht="16.5" thickBot="1">
      <c r="A96" s="23" t="s">
        <v>33</v>
      </c>
      <c r="B96" s="30">
        <f t="shared" si="24"/>
        <v>9339.1071000000029</v>
      </c>
      <c r="C96" s="37">
        <f t="shared" si="24"/>
        <v>1905.9070000000002</v>
      </c>
      <c r="D96" s="30">
        <f t="shared" si="24"/>
        <v>6468.9124999999995</v>
      </c>
      <c r="E96" s="37">
        <f t="shared" si="24"/>
        <v>1405.6009999999999</v>
      </c>
      <c r="F96" s="37">
        <f t="shared" ref="F96:G96" si="43">F127+F222+F253+F287+F319+F354+F386+F417</f>
        <v>6653.338999999999</v>
      </c>
      <c r="G96" s="37">
        <f t="shared" si="43"/>
        <v>1557.8399999999997</v>
      </c>
      <c r="H96" s="65" t="s">
        <v>818</v>
      </c>
    </row>
    <row r="97" spans="1:8" ht="16.5" thickBot="1">
      <c r="A97" s="23" t="s">
        <v>34</v>
      </c>
      <c r="B97" s="30">
        <f t="shared" si="24"/>
        <v>504.85073</v>
      </c>
      <c r="C97" s="37">
        <f t="shared" si="24"/>
        <v>124.03000000000002</v>
      </c>
      <c r="D97" s="30">
        <f t="shared" si="24"/>
        <v>626.06899999999996</v>
      </c>
      <c r="E97" s="37">
        <f t="shared" si="24"/>
        <v>137.49799999999999</v>
      </c>
      <c r="F97" s="37">
        <f t="shared" ref="F97:G97" si="44">F128+F223+F254+F288+F320+F355+F387+F418</f>
        <v>857.89599999999996</v>
      </c>
      <c r="G97" s="37">
        <f t="shared" si="44"/>
        <v>211.46500000000003</v>
      </c>
      <c r="H97" s="65" t="s">
        <v>817</v>
      </c>
    </row>
    <row r="98" spans="1:8" ht="16.5" thickBot="1">
      <c r="A98" s="20" t="s">
        <v>35</v>
      </c>
      <c r="B98" s="30">
        <f t="shared" si="24"/>
        <v>3634.2851700000006</v>
      </c>
      <c r="C98" s="37">
        <f t="shared" si="24"/>
        <v>959.64300000000014</v>
      </c>
      <c r="D98" s="30">
        <f t="shared" si="24"/>
        <v>4449.9662300000009</v>
      </c>
      <c r="E98" s="37">
        <f t="shared" si="24"/>
        <v>1045.1699999999998</v>
      </c>
      <c r="F98" s="37">
        <f t="shared" ref="F98:G98" si="45">F129+F224+F255+F289+F321+F356+F388+F419</f>
        <v>4693.8140000000003</v>
      </c>
      <c r="G98" s="37">
        <f t="shared" si="45"/>
        <v>1274.6770000000001</v>
      </c>
      <c r="H98" s="64" t="s">
        <v>36</v>
      </c>
    </row>
    <row r="99" spans="1:8" ht="16.5" thickBot="1">
      <c r="A99" s="95" t="s">
        <v>353</v>
      </c>
      <c r="B99" s="97">
        <f t="shared" ref="B99" si="46">SUM(B77:B98)</f>
        <v>78745.159066448672</v>
      </c>
      <c r="C99" s="97">
        <f t="shared" ref="C99" si="47">SUM(C77:C98)</f>
        <v>19204.726246818584</v>
      </c>
      <c r="D99" s="97">
        <f t="shared" ref="D99:E99" si="48">SUM(D77:D98)</f>
        <v>85009.631150626316</v>
      </c>
      <c r="E99" s="97">
        <f t="shared" si="48"/>
        <v>21618.170155685551</v>
      </c>
      <c r="F99" s="140">
        <f t="shared" ref="F99:G99" si="49">F130+F225+F256+F290+F322+F357+F389+F420</f>
        <v>91538.246346024607</v>
      </c>
      <c r="G99" s="140">
        <f t="shared" si="49"/>
        <v>24353.126819999998</v>
      </c>
      <c r="H99" s="112" t="s">
        <v>841</v>
      </c>
    </row>
    <row r="100" spans="1:8" ht="16.5" thickBot="1">
      <c r="A100" s="95" t="s">
        <v>350</v>
      </c>
      <c r="B100" s="97">
        <f>B131+B226+B257+B291+B323+B358+B390+B421</f>
        <v>400910.89577254973</v>
      </c>
      <c r="C100" s="97">
        <f>C131+C226+C257+C291+C323+C358+C390+C421</f>
        <v>119196.81200000001</v>
      </c>
      <c r="D100" s="97">
        <f>D131+D226+D257+D291+D323+D358+D390+D421</f>
        <v>426662.49365121545</v>
      </c>
      <c r="E100" s="97">
        <f>E131+E226+E257+E291+E323+E358+E390+E421</f>
        <v>127765.37599999999</v>
      </c>
      <c r="F100" s="140">
        <f t="shared" ref="F100:G100" si="50">F131+F226+F257+F291+F323+F358+F390+F421</f>
        <v>459287.15019888931</v>
      </c>
      <c r="G100" s="140">
        <f t="shared" si="50"/>
        <v>141555.36600000001</v>
      </c>
      <c r="H100" s="119" t="s">
        <v>354</v>
      </c>
    </row>
    <row r="101" spans="1:8">
      <c r="A101" s="75"/>
      <c r="B101" s="75"/>
      <c r="C101" s="75"/>
      <c r="D101" s="75"/>
      <c r="E101" s="75"/>
      <c r="F101" s="75"/>
      <c r="G101" s="75"/>
      <c r="H101" s="75"/>
    </row>
    <row r="102" spans="1:8">
      <c r="A102" s="74" t="s">
        <v>848</v>
      </c>
      <c r="B102" s="74"/>
      <c r="C102" s="75"/>
      <c r="D102" s="74"/>
      <c r="E102" s="74"/>
      <c r="F102" s="74"/>
      <c r="G102" s="74"/>
      <c r="H102" s="13" t="s">
        <v>849</v>
      </c>
    </row>
    <row r="103" spans="1:8" ht="17.25">
      <c r="A103" s="74" t="s">
        <v>386</v>
      </c>
      <c r="B103" s="74"/>
      <c r="C103" s="75"/>
      <c r="D103" s="74"/>
      <c r="E103" s="74"/>
      <c r="F103" s="74"/>
      <c r="G103" s="74"/>
      <c r="H103" s="47" t="s">
        <v>385</v>
      </c>
    </row>
    <row r="104" spans="1:8" ht="16.5" customHeight="1" thickBot="1">
      <c r="A104" s="76" t="s">
        <v>39</v>
      </c>
      <c r="B104" s="76"/>
      <c r="C104" s="75"/>
      <c r="D104" s="75"/>
      <c r="E104" s="2"/>
      <c r="F104" s="75"/>
      <c r="G104" s="2" t="s">
        <v>40</v>
      </c>
      <c r="H104" s="2" t="s">
        <v>2</v>
      </c>
    </row>
    <row r="105" spans="1:8" ht="16.5" thickBot="1">
      <c r="A105" s="66" t="s">
        <v>7</v>
      </c>
      <c r="B105" s="203">
        <v>2016</v>
      </c>
      <c r="C105" s="204"/>
      <c r="D105" s="203">
        <v>2017</v>
      </c>
      <c r="E105" s="204"/>
      <c r="F105" s="208">
        <v>2018</v>
      </c>
      <c r="G105" s="209"/>
      <c r="H105" s="157" t="s">
        <v>3</v>
      </c>
    </row>
    <row r="106" spans="1:8">
      <c r="A106" s="68"/>
      <c r="B106" s="20" t="s">
        <v>43</v>
      </c>
      <c r="C106" s="111" t="s">
        <v>44</v>
      </c>
      <c r="D106" s="111" t="s">
        <v>43</v>
      </c>
      <c r="E106" s="33" t="s">
        <v>44</v>
      </c>
      <c r="F106" s="158" t="s">
        <v>43</v>
      </c>
      <c r="G106" s="159" t="s">
        <v>44</v>
      </c>
      <c r="H106" s="160"/>
    </row>
    <row r="107" spans="1:8" ht="16.5" thickBot="1">
      <c r="A107" s="70"/>
      <c r="B107" s="34" t="s">
        <v>45</v>
      </c>
      <c r="C107" s="11" t="s">
        <v>46</v>
      </c>
      <c r="D107" s="114" t="s">
        <v>45</v>
      </c>
      <c r="E107" s="5" t="s">
        <v>46</v>
      </c>
      <c r="F107" s="161" t="s">
        <v>45</v>
      </c>
      <c r="G107" s="161" t="s">
        <v>46</v>
      </c>
      <c r="H107" s="162"/>
    </row>
    <row r="108" spans="1:8" ht="17.25" thickTop="1" thickBot="1">
      <c r="A108" s="23" t="s">
        <v>12</v>
      </c>
      <c r="B108" s="30">
        <f t="shared" ref="B108:B129" si="51">B139+(B172*1.39)</f>
        <v>2007.7132470700001</v>
      </c>
      <c r="C108" s="37">
        <f t="shared" ref="C108:C129" si="52">C139+C172</f>
        <v>456.762</v>
      </c>
      <c r="D108" s="30">
        <f t="shared" ref="D108:D129" si="53">D139+(D172*1.39)</f>
        <v>2108.0989163000004</v>
      </c>
      <c r="E108" s="37">
        <f t="shared" ref="E108:F129" si="54">E139+E172</f>
        <v>479.601</v>
      </c>
      <c r="F108" s="170">
        <f t="shared" si="54"/>
        <v>1128.893</v>
      </c>
      <c r="G108" s="170">
        <f>G139+G172</f>
        <v>265.21600000000001</v>
      </c>
      <c r="H108" s="191" t="s">
        <v>809</v>
      </c>
    </row>
    <row r="109" spans="1:8" ht="16.5" thickBot="1">
      <c r="A109" s="23" t="s">
        <v>13</v>
      </c>
      <c r="B109" s="30">
        <f t="shared" si="51"/>
        <v>926.01743999999997</v>
      </c>
      <c r="C109" s="37">
        <f t="shared" si="52"/>
        <v>241.07499999999999</v>
      </c>
      <c r="D109" s="30">
        <f t="shared" si="53"/>
        <v>1026.7360699999999</v>
      </c>
      <c r="E109" s="37">
        <f t="shared" si="54"/>
        <v>371.64699999999999</v>
      </c>
      <c r="F109" s="170">
        <f t="shared" ref="F109:G109" si="55">F140+F173</f>
        <v>1303.7909999999999</v>
      </c>
      <c r="G109" s="170">
        <f t="shared" si="55"/>
        <v>373.08</v>
      </c>
      <c r="H109" s="191" t="s">
        <v>810</v>
      </c>
    </row>
    <row r="110" spans="1:8" ht="16.5" thickBot="1">
      <c r="A110" s="23" t="s">
        <v>14</v>
      </c>
      <c r="B110" s="30">
        <f t="shared" si="51"/>
        <v>89.808099999999996</v>
      </c>
      <c r="C110" s="37">
        <f t="shared" si="52"/>
        <v>28.724</v>
      </c>
      <c r="D110" s="30">
        <f t="shared" si="53"/>
        <v>134.23750000000001</v>
      </c>
      <c r="E110" s="37">
        <f t="shared" si="54"/>
        <v>35.097999999999999</v>
      </c>
      <c r="F110" s="170">
        <f t="shared" ref="F110:G110" si="56">F141+F174</f>
        <v>144.179</v>
      </c>
      <c r="G110" s="170">
        <f t="shared" si="56"/>
        <v>43.635000000000005</v>
      </c>
      <c r="H110" s="191" t="s">
        <v>806</v>
      </c>
    </row>
    <row r="111" spans="1:8" ht="16.5" thickBot="1">
      <c r="A111" s="23" t="s">
        <v>15</v>
      </c>
      <c r="B111" s="30">
        <f t="shared" si="51"/>
        <v>2056.8422820000001</v>
      </c>
      <c r="C111" s="37">
        <f t="shared" si="52"/>
        <v>429.38902706999994</v>
      </c>
      <c r="D111" s="30">
        <f t="shared" si="53"/>
        <v>1948.1438500000002</v>
      </c>
      <c r="E111" s="37">
        <f t="shared" si="54"/>
        <v>415.25299999999999</v>
      </c>
      <c r="F111" s="170">
        <f t="shared" ref="F111:G111" si="57">F142+F175</f>
        <v>1982.404</v>
      </c>
      <c r="G111" s="170">
        <f t="shared" si="57"/>
        <v>478.78100000000001</v>
      </c>
      <c r="H111" s="191" t="s">
        <v>820</v>
      </c>
    </row>
    <row r="112" spans="1:8" ht="16.5" thickBot="1">
      <c r="A112" s="23" t="s">
        <v>16</v>
      </c>
      <c r="B112" s="30">
        <f>B143+(B176*1.39)</f>
        <v>8225.6553990870016</v>
      </c>
      <c r="C112" s="37">
        <f t="shared" si="52"/>
        <v>1790.1698600299997</v>
      </c>
      <c r="D112" s="30">
        <f t="shared" si="53"/>
        <v>8079.1761508596001</v>
      </c>
      <c r="E112" s="37">
        <f t="shared" si="54"/>
        <v>1788.7031180229403</v>
      </c>
      <c r="F112" s="170">
        <f t="shared" ref="F112:G112" si="58">F143+F176</f>
        <v>6987.3360000000002</v>
      </c>
      <c r="G112" s="170">
        <f t="shared" si="58"/>
        <v>1864.2429999999999</v>
      </c>
      <c r="H112" s="191" t="s">
        <v>819</v>
      </c>
    </row>
    <row r="113" spans="1:8" ht="16.5" thickBot="1">
      <c r="A113" s="23" t="s">
        <v>17</v>
      </c>
      <c r="B113" s="30">
        <f t="shared" si="51"/>
        <v>17.412529999999997</v>
      </c>
      <c r="C113" s="37">
        <f t="shared" si="52"/>
        <v>4.3650000000000002</v>
      </c>
      <c r="D113" s="30">
        <f t="shared" si="53"/>
        <v>17.454229999999999</v>
      </c>
      <c r="E113" s="37">
        <f t="shared" si="54"/>
        <v>4.4139999999999997</v>
      </c>
      <c r="F113" s="170">
        <f t="shared" ref="F113:G113" si="59">F144+F177</f>
        <v>12.650714000000001</v>
      </c>
      <c r="G113" s="170">
        <f t="shared" si="59"/>
        <v>6.3460000000000001</v>
      </c>
      <c r="H113" s="164" t="s">
        <v>807</v>
      </c>
    </row>
    <row r="114" spans="1:8" ht="16.5" thickBot="1">
      <c r="A114" s="23" t="s">
        <v>18</v>
      </c>
      <c r="B114" s="30">
        <f t="shared" si="51"/>
        <v>415.95501000000002</v>
      </c>
      <c r="C114" s="37">
        <f t="shared" si="52"/>
        <v>76.319999999999993</v>
      </c>
      <c r="D114" s="30">
        <f t="shared" si="53"/>
        <v>409.44716999999997</v>
      </c>
      <c r="E114" s="37">
        <f t="shared" si="54"/>
        <v>76.066999999999993</v>
      </c>
      <c r="F114" s="170">
        <f t="shared" ref="F114:G114" si="60">F145+F178</f>
        <v>279.87700000000001</v>
      </c>
      <c r="G114" s="170">
        <f t="shared" si="60"/>
        <v>59.661000000000001</v>
      </c>
      <c r="H114" s="164" t="s">
        <v>19</v>
      </c>
    </row>
    <row r="115" spans="1:8" ht="16.5" thickBot="1">
      <c r="A115" s="23" t="s">
        <v>20</v>
      </c>
      <c r="B115" s="30">
        <f t="shared" si="51"/>
        <v>667.68731000000002</v>
      </c>
      <c r="C115" s="37">
        <f t="shared" si="52"/>
        <v>177.23699999999999</v>
      </c>
      <c r="D115" s="30">
        <f t="shared" si="53"/>
        <v>1312.4131500000001</v>
      </c>
      <c r="E115" s="37">
        <f t="shared" si="54"/>
        <v>354.86500000000001</v>
      </c>
      <c r="F115" s="170">
        <f t="shared" ref="F115:G115" si="61">F146+F179</f>
        <v>996.7</v>
      </c>
      <c r="G115" s="170">
        <f t="shared" si="61"/>
        <v>279.47500000000002</v>
      </c>
      <c r="H115" s="191" t="s">
        <v>808</v>
      </c>
    </row>
    <row r="116" spans="1:8" ht="16.5" thickBot="1">
      <c r="A116" s="23" t="s">
        <v>21</v>
      </c>
      <c r="B116" s="30">
        <f t="shared" si="51"/>
        <v>2191.7118811</v>
      </c>
      <c r="C116" s="37">
        <f t="shared" si="52"/>
        <v>636.11050899999998</v>
      </c>
      <c r="D116" s="30">
        <f t="shared" si="53"/>
        <v>2552.3557500000002</v>
      </c>
      <c r="E116" s="37">
        <f t="shared" si="54"/>
        <v>719.37900000000002</v>
      </c>
      <c r="F116" s="170">
        <f t="shared" ref="F116:G116" si="62">F147+F180</f>
        <v>5012.625</v>
      </c>
      <c r="G116" s="170">
        <f t="shared" si="62"/>
        <v>1692.2259999999999</v>
      </c>
      <c r="H116" s="191" t="s">
        <v>811</v>
      </c>
    </row>
    <row r="117" spans="1:8" ht="16.5" thickBot="1">
      <c r="A117" s="23" t="s">
        <v>22</v>
      </c>
      <c r="B117" s="30">
        <f t="shared" si="51"/>
        <v>646.67924999999991</v>
      </c>
      <c r="C117" s="37">
        <f t="shared" si="52"/>
        <v>120.12599999999999</v>
      </c>
      <c r="D117" s="30">
        <f t="shared" si="53"/>
        <v>664.31710999999996</v>
      </c>
      <c r="E117" s="37">
        <f t="shared" si="54"/>
        <v>127.205</v>
      </c>
      <c r="F117" s="170">
        <f t="shared" ref="F117:G117" si="63">F148+F181</f>
        <v>442.48</v>
      </c>
      <c r="G117" s="170">
        <f t="shared" si="63"/>
        <v>117.20400000000001</v>
      </c>
      <c r="H117" s="191" t="s">
        <v>840</v>
      </c>
    </row>
    <row r="118" spans="1:8" ht="16.5" thickBot="1">
      <c r="A118" s="23" t="s">
        <v>23</v>
      </c>
      <c r="B118" s="30">
        <f t="shared" si="51"/>
        <v>375.11576000000002</v>
      </c>
      <c r="C118" s="37">
        <f t="shared" si="52"/>
        <v>92.47</v>
      </c>
      <c r="D118" s="30">
        <f t="shared" si="53"/>
        <v>439.36404999999996</v>
      </c>
      <c r="E118" s="37">
        <f t="shared" si="54"/>
        <v>95.834999999999994</v>
      </c>
      <c r="F118" s="170">
        <f t="shared" ref="F118:G118" si="64">F149+F182</f>
        <v>372.49599999999998</v>
      </c>
      <c r="G118" s="170">
        <f t="shared" si="64"/>
        <v>98.007000000000005</v>
      </c>
      <c r="H118" s="191" t="s">
        <v>805</v>
      </c>
    </row>
    <row r="119" spans="1:8" ht="16.5" thickBot="1">
      <c r="A119" s="23" t="s">
        <v>24</v>
      </c>
      <c r="B119" s="30">
        <f t="shared" si="51"/>
        <v>2199.97228</v>
      </c>
      <c r="C119" s="37">
        <f t="shared" si="52"/>
        <v>542.48300000000006</v>
      </c>
      <c r="D119" s="30">
        <f t="shared" si="53"/>
        <v>3419.7263299999995</v>
      </c>
      <c r="E119" s="37">
        <f t="shared" si="54"/>
        <v>778.22400000000005</v>
      </c>
      <c r="F119" s="170">
        <f t="shared" ref="F119:G119" si="65">F150+F183</f>
        <v>3690.04</v>
      </c>
      <c r="G119" s="170">
        <f t="shared" si="65"/>
        <v>1060.6759999999999</v>
      </c>
      <c r="H119" s="191" t="s">
        <v>25</v>
      </c>
    </row>
    <row r="120" spans="1:8" ht="16.5" thickBot="1">
      <c r="A120" s="23" t="s">
        <v>26</v>
      </c>
      <c r="B120" s="30">
        <f t="shared" si="51"/>
        <v>715.60976086999995</v>
      </c>
      <c r="C120" s="37">
        <f t="shared" si="52"/>
        <v>159.17617560000002</v>
      </c>
      <c r="D120" s="30">
        <f t="shared" si="53"/>
        <v>759.58317738999995</v>
      </c>
      <c r="E120" s="37">
        <f t="shared" si="54"/>
        <v>159.90631020000001</v>
      </c>
      <c r="F120" s="170">
        <f t="shared" ref="F120:G120" si="66">F151+F184</f>
        <v>721.17700000000002</v>
      </c>
      <c r="G120" s="170">
        <f t="shared" si="66"/>
        <v>168.02500000000001</v>
      </c>
      <c r="H120" s="191" t="s">
        <v>812</v>
      </c>
    </row>
    <row r="121" spans="1:8" ht="16.5" thickBot="1">
      <c r="A121" s="23" t="s">
        <v>27</v>
      </c>
      <c r="B121" s="30">
        <f t="shared" si="51"/>
        <v>323.33118999999999</v>
      </c>
      <c r="C121" s="37">
        <f t="shared" si="52"/>
        <v>94.974999999999994</v>
      </c>
      <c r="D121" s="30">
        <f t="shared" si="53"/>
        <v>100.76109999999998</v>
      </c>
      <c r="E121" s="37">
        <f t="shared" si="54"/>
        <v>20.997999999999998</v>
      </c>
      <c r="F121" s="170">
        <f t="shared" ref="F121:G121" si="67">F152+F185</f>
        <v>278.10735330539148</v>
      </c>
      <c r="G121" s="170">
        <f t="shared" si="67"/>
        <v>93.626000000000005</v>
      </c>
      <c r="H121" s="191" t="s">
        <v>836</v>
      </c>
    </row>
    <row r="122" spans="1:8" ht="16.5" thickBot="1">
      <c r="A122" s="23" t="s">
        <v>28</v>
      </c>
      <c r="B122" s="30">
        <f t="shared" si="51"/>
        <v>221.20546100000001</v>
      </c>
      <c r="C122" s="37">
        <f t="shared" si="52"/>
        <v>72.104469361599996</v>
      </c>
      <c r="D122" s="30">
        <f t="shared" si="53"/>
        <v>145.0872</v>
      </c>
      <c r="E122" s="37">
        <f t="shared" si="54"/>
        <v>30.497999999999998</v>
      </c>
      <c r="F122" s="170">
        <f t="shared" ref="F122:G122" si="68">F153+F186</f>
        <v>283.31400000000002</v>
      </c>
      <c r="G122" s="170">
        <f t="shared" si="68"/>
        <v>78.88</v>
      </c>
      <c r="H122" s="191" t="s">
        <v>813</v>
      </c>
    </row>
    <row r="123" spans="1:8" ht="16.5" thickBot="1">
      <c r="A123" s="23" t="s">
        <v>29</v>
      </c>
      <c r="B123" s="30">
        <f t="shared" si="51"/>
        <v>498.91652999999997</v>
      </c>
      <c r="C123" s="37">
        <f t="shared" si="52"/>
        <v>125.447</v>
      </c>
      <c r="D123" s="30">
        <f t="shared" si="53"/>
        <v>0</v>
      </c>
      <c r="E123" s="37">
        <f t="shared" si="54"/>
        <v>0</v>
      </c>
      <c r="F123" s="170">
        <f t="shared" ref="F123:G123" si="69">F154+F187</f>
        <v>393.31300000000005</v>
      </c>
      <c r="G123" s="170">
        <f t="shared" si="69"/>
        <v>114.004</v>
      </c>
      <c r="H123" s="191" t="s">
        <v>814</v>
      </c>
    </row>
    <row r="124" spans="1:8" ht="16.5" thickBot="1">
      <c r="A124" s="23" t="s">
        <v>30</v>
      </c>
      <c r="B124" s="30">
        <f t="shared" si="51"/>
        <v>595.88187000000005</v>
      </c>
      <c r="C124" s="37">
        <f t="shared" si="52"/>
        <v>119.43600000000001</v>
      </c>
      <c r="D124" s="30">
        <f t="shared" si="53"/>
        <v>1306.82512</v>
      </c>
      <c r="E124" s="37">
        <f t="shared" si="54"/>
        <v>267.54599999999999</v>
      </c>
      <c r="F124" s="170">
        <f t="shared" ref="F124:G124" si="70">F155+F188</f>
        <v>611.54700000000003</v>
      </c>
      <c r="G124" s="170">
        <f t="shared" si="70"/>
        <v>144.20599999999999</v>
      </c>
      <c r="H124" s="191" t="s">
        <v>815</v>
      </c>
    </row>
    <row r="125" spans="1:8" ht="16.5" thickBot="1">
      <c r="A125" s="23" t="s">
        <v>31</v>
      </c>
      <c r="B125" s="30">
        <f t="shared" si="51"/>
        <v>1118.2311099999999</v>
      </c>
      <c r="C125" s="37">
        <f t="shared" si="52"/>
        <v>212.01900000000001</v>
      </c>
      <c r="D125" s="30">
        <f t="shared" si="53"/>
        <v>1263.55537</v>
      </c>
      <c r="E125" s="37">
        <f t="shared" si="54"/>
        <v>247.58100000000002</v>
      </c>
      <c r="F125" s="170">
        <f t="shared" ref="F125:G125" si="71">F156+F189</f>
        <v>1544.7160000000001</v>
      </c>
      <c r="G125" s="170">
        <f t="shared" si="71"/>
        <v>330.41</v>
      </c>
      <c r="H125" s="191" t="s">
        <v>838</v>
      </c>
    </row>
    <row r="126" spans="1:8" ht="16.5" thickBot="1">
      <c r="A126" s="23" t="s">
        <v>32</v>
      </c>
      <c r="B126" s="30">
        <f t="shared" si="51"/>
        <v>10804.475990000001</v>
      </c>
      <c r="C126" s="37">
        <f t="shared" si="52"/>
        <v>2259.7283776996487</v>
      </c>
      <c r="D126" s="30">
        <f t="shared" si="53"/>
        <v>12030.383830000001</v>
      </c>
      <c r="E126" s="37">
        <f t="shared" si="54"/>
        <v>2638.4254182482778</v>
      </c>
      <c r="F126" s="170">
        <f t="shared" ref="F126:G126" si="72">F157+F190</f>
        <v>12373.300999999999</v>
      </c>
      <c r="G126" s="170">
        <f t="shared" si="72"/>
        <v>2794.270352</v>
      </c>
      <c r="H126" s="191" t="s">
        <v>816</v>
      </c>
    </row>
    <row r="127" spans="1:8" ht="16.5" thickBot="1">
      <c r="A127" s="23" t="s">
        <v>33</v>
      </c>
      <c r="B127" s="30">
        <f t="shared" si="51"/>
        <v>6288.4691000000003</v>
      </c>
      <c r="C127" s="37">
        <f t="shared" si="52"/>
        <v>1304.4769999999999</v>
      </c>
      <c r="D127" s="30">
        <f t="shared" si="53"/>
        <v>3630.4614999999999</v>
      </c>
      <c r="E127" s="37">
        <f t="shared" si="54"/>
        <v>847.11</v>
      </c>
      <c r="F127" s="170">
        <f t="shared" ref="F127:G127" si="73">F158+F191</f>
        <v>3987.54</v>
      </c>
      <c r="G127" s="170">
        <f t="shared" si="73"/>
        <v>972.39300000000003</v>
      </c>
      <c r="H127" s="191" t="s">
        <v>818</v>
      </c>
    </row>
    <row r="128" spans="1:8" ht="16.5" thickBot="1">
      <c r="A128" s="23" t="s">
        <v>34</v>
      </c>
      <c r="B128" s="30">
        <f t="shared" si="51"/>
        <v>440.15172999999999</v>
      </c>
      <c r="C128" s="37">
        <f t="shared" si="52"/>
        <v>88.927000000000007</v>
      </c>
      <c r="D128" s="30">
        <f t="shared" si="53"/>
        <v>570.26</v>
      </c>
      <c r="E128" s="37">
        <f t="shared" si="54"/>
        <v>109.101</v>
      </c>
      <c r="F128" s="170">
        <f t="shared" ref="F128:G128" si="74">F159+F192</f>
        <v>760.66499999999996</v>
      </c>
      <c r="G128" s="170">
        <f t="shared" si="74"/>
        <v>167.94200000000001</v>
      </c>
      <c r="H128" s="191" t="s">
        <v>817</v>
      </c>
    </row>
    <row r="129" spans="1:8" ht="16.5" thickBot="1">
      <c r="A129" s="20" t="s">
        <v>35</v>
      </c>
      <c r="B129" s="30">
        <f t="shared" si="51"/>
        <v>2623.0451700000003</v>
      </c>
      <c r="C129" s="37">
        <f t="shared" si="52"/>
        <v>606.65300000000002</v>
      </c>
      <c r="D129" s="30">
        <f t="shared" si="53"/>
        <v>3367.2332300000003</v>
      </c>
      <c r="E129" s="37">
        <f t="shared" si="54"/>
        <v>655.97199999999998</v>
      </c>
      <c r="F129" s="170">
        <f t="shared" ref="F129:G129" si="75">F160+F193</f>
        <v>3491.5239999999999</v>
      </c>
      <c r="G129" s="170">
        <f t="shared" si="75"/>
        <v>775.89300000000003</v>
      </c>
      <c r="H129" s="192" t="s">
        <v>36</v>
      </c>
    </row>
    <row r="130" spans="1:8" ht="16.5" thickBot="1">
      <c r="A130" s="95" t="s">
        <v>353</v>
      </c>
      <c r="B130" s="97">
        <f t="shared" ref="B130" si="76">SUM(B108:B129)</f>
        <v>43449.888401127006</v>
      </c>
      <c r="C130" s="97">
        <f t="shared" ref="C130" si="77">SUM(C108:C129)</f>
        <v>9638.1744187612476</v>
      </c>
      <c r="D130" s="97">
        <f t="shared" ref="D130" si="78">SUM(D108:D129)</f>
        <v>45285.620804549595</v>
      </c>
      <c r="E130" s="97">
        <f t="shared" ref="E130" si="79">SUM(E108:E129)</f>
        <v>10223.428846471219</v>
      </c>
      <c r="F130" s="171">
        <f t="shared" ref="F130:G130" si="80">F161+F194</f>
        <v>46798.676067305394</v>
      </c>
      <c r="G130" s="171">
        <f t="shared" si="80"/>
        <v>11978.199351999998</v>
      </c>
      <c r="H130" s="166" t="s">
        <v>841</v>
      </c>
    </row>
    <row r="131" spans="1:8" ht="16.5" thickBot="1">
      <c r="A131" s="95" t="s">
        <v>350</v>
      </c>
      <c r="B131" s="97">
        <f>B162+(B195*1.39)</f>
        <v>168544.47675173212</v>
      </c>
      <c r="C131" s="97">
        <f>C162+C195</f>
        <v>43967.858</v>
      </c>
      <c r="D131" s="97">
        <f>D162+(D195*1.39)</f>
        <v>178855.93255978473</v>
      </c>
      <c r="E131" s="97">
        <f>E162+E195</f>
        <v>46866.064999999995</v>
      </c>
      <c r="F131" s="171">
        <f t="shared" ref="F131:G131" si="81">F162+F195</f>
        <v>187332.99409803361</v>
      </c>
      <c r="G131" s="171">
        <f t="shared" si="81"/>
        <v>50537.712</v>
      </c>
      <c r="H131" s="156" t="s">
        <v>354</v>
      </c>
    </row>
    <row r="132" spans="1:8">
      <c r="A132" s="75"/>
      <c r="B132" s="75"/>
      <c r="C132" s="75"/>
      <c r="D132" s="75"/>
      <c r="E132" s="75"/>
      <c r="F132" s="75"/>
      <c r="G132" s="75"/>
      <c r="H132" s="75"/>
    </row>
    <row r="133" spans="1:8">
      <c r="A133" s="77" t="s">
        <v>850</v>
      </c>
      <c r="B133" s="75"/>
      <c r="C133" s="75"/>
      <c r="D133" s="75"/>
      <c r="E133" s="75"/>
      <c r="F133" s="75"/>
      <c r="G133" s="75"/>
      <c r="H133" s="13" t="s">
        <v>851</v>
      </c>
    </row>
    <row r="134" spans="1:8">
      <c r="A134" s="77" t="s">
        <v>387</v>
      </c>
      <c r="B134" s="75"/>
      <c r="C134" s="75"/>
      <c r="D134" s="75"/>
      <c r="E134" s="75"/>
      <c r="F134" s="75"/>
      <c r="G134" s="75"/>
      <c r="H134" s="13" t="s">
        <v>388</v>
      </c>
    </row>
    <row r="135" spans="1:8" ht="24" customHeight="1" thickBot="1">
      <c r="A135" s="76" t="s">
        <v>39</v>
      </c>
      <c r="B135" s="75"/>
      <c r="C135" s="75"/>
      <c r="D135" s="75"/>
      <c r="E135" s="2"/>
      <c r="F135" s="75"/>
      <c r="G135" s="2" t="s">
        <v>40</v>
      </c>
      <c r="H135" s="2" t="s">
        <v>2</v>
      </c>
    </row>
    <row r="136" spans="1:8" ht="16.5" thickBot="1">
      <c r="A136" s="66" t="s">
        <v>7</v>
      </c>
      <c r="B136" s="203">
        <v>2016</v>
      </c>
      <c r="C136" s="204"/>
      <c r="D136" s="203">
        <v>2017</v>
      </c>
      <c r="E136" s="204"/>
      <c r="F136" s="203">
        <v>2018</v>
      </c>
      <c r="G136" s="204"/>
      <c r="H136" s="67" t="s">
        <v>3</v>
      </c>
    </row>
    <row r="137" spans="1:8">
      <c r="A137" s="68"/>
      <c r="B137" s="20" t="s">
        <v>43</v>
      </c>
      <c r="C137" s="111" t="s">
        <v>44</v>
      </c>
      <c r="D137" s="111" t="s">
        <v>43</v>
      </c>
      <c r="E137" s="16" t="s">
        <v>44</v>
      </c>
      <c r="F137" s="20" t="s">
        <v>43</v>
      </c>
      <c r="G137" s="9" t="s">
        <v>44</v>
      </c>
      <c r="H137" s="69"/>
    </row>
    <row r="138" spans="1:8" ht="16.5" thickBot="1">
      <c r="A138" s="70"/>
      <c r="B138" s="34" t="s">
        <v>45</v>
      </c>
      <c r="C138" s="11" t="s">
        <v>46</v>
      </c>
      <c r="D138" s="114" t="s">
        <v>45</v>
      </c>
      <c r="E138" s="36" t="s">
        <v>46</v>
      </c>
      <c r="F138" s="34" t="s">
        <v>45</v>
      </c>
      <c r="G138" s="34" t="s">
        <v>46</v>
      </c>
      <c r="H138" s="71"/>
    </row>
    <row r="139" spans="1:8" ht="17.25" thickTop="1" thickBot="1">
      <c r="A139" s="23" t="s">
        <v>12</v>
      </c>
      <c r="B139" s="35">
        <v>1998.8713</v>
      </c>
      <c r="C139" s="38">
        <v>453.33499999999998</v>
      </c>
      <c r="D139" s="30">
        <v>2098.8148700000002</v>
      </c>
      <c r="E139" s="37">
        <v>476.00200000000001</v>
      </c>
      <c r="F139" s="136">
        <v>1123.807</v>
      </c>
      <c r="G139" s="136">
        <v>262.53500000000003</v>
      </c>
      <c r="H139" s="114" t="s">
        <v>809</v>
      </c>
    </row>
    <row r="140" spans="1:8" ht="16.5" thickBot="1">
      <c r="A140" s="23" t="s">
        <v>13</v>
      </c>
      <c r="B140" s="37">
        <v>809.95799999999997</v>
      </c>
      <c r="C140" s="38">
        <v>204.16200000000001</v>
      </c>
      <c r="D140" s="30">
        <v>975.42700000000002</v>
      </c>
      <c r="E140" s="37">
        <v>289.96600000000001</v>
      </c>
      <c r="F140" s="136">
        <v>1237.624</v>
      </c>
      <c r="G140" s="136">
        <v>341.91699999999997</v>
      </c>
      <c r="H140" s="114" t="s">
        <v>810</v>
      </c>
    </row>
    <row r="141" spans="1:8" ht="16.5" thickBot="1">
      <c r="A141" s="23" t="s">
        <v>14</v>
      </c>
      <c r="B141" s="37">
        <v>86.069000000000003</v>
      </c>
      <c r="C141" s="38">
        <v>26.474</v>
      </c>
      <c r="D141" s="30">
        <v>131.11000000000001</v>
      </c>
      <c r="E141" s="37">
        <v>31.675000000000001</v>
      </c>
      <c r="F141" s="136">
        <v>133.19300000000001</v>
      </c>
      <c r="G141" s="136">
        <v>37.926000000000002</v>
      </c>
      <c r="H141" s="114" t="s">
        <v>806</v>
      </c>
    </row>
    <row r="142" spans="1:8" ht="16.5" thickBot="1">
      <c r="A142" s="23" t="s">
        <v>15</v>
      </c>
      <c r="B142" s="37">
        <v>2056.8228220000001</v>
      </c>
      <c r="C142" s="38">
        <v>429.37402706999995</v>
      </c>
      <c r="D142" s="30">
        <v>1948.123</v>
      </c>
      <c r="E142" s="37">
        <v>415.178</v>
      </c>
      <c r="F142" s="136">
        <v>1982.3620000000001</v>
      </c>
      <c r="G142" s="136">
        <v>478.74900000000002</v>
      </c>
      <c r="H142" s="114" t="s">
        <v>820</v>
      </c>
    </row>
    <row r="143" spans="1:8" ht="16.5" thickBot="1">
      <c r="A143" s="23" t="s">
        <v>16</v>
      </c>
      <c r="B143" s="37">
        <v>8225.6544910000011</v>
      </c>
      <c r="C143" s="38">
        <v>1790.1665806999997</v>
      </c>
      <c r="D143" s="30">
        <v>8079.164025</v>
      </c>
      <c r="E143" s="37">
        <v>1788.7023593883603</v>
      </c>
      <c r="F143" s="136">
        <v>6987.3</v>
      </c>
      <c r="G143" s="136">
        <v>1864.223</v>
      </c>
      <c r="H143" s="114" t="s">
        <v>819</v>
      </c>
    </row>
    <row r="144" spans="1:8" ht="16.5" thickBot="1">
      <c r="A144" s="23" t="s">
        <v>17</v>
      </c>
      <c r="B144" s="37">
        <v>0</v>
      </c>
      <c r="C144" s="38">
        <v>0</v>
      </c>
      <c r="D144" s="30">
        <v>0</v>
      </c>
      <c r="E144" s="37">
        <v>0</v>
      </c>
      <c r="F144" s="136">
        <v>0</v>
      </c>
      <c r="G144" s="136">
        <v>0</v>
      </c>
      <c r="H144" s="114" t="s">
        <v>807</v>
      </c>
    </row>
    <row r="145" spans="1:8" ht="16.5" thickBot="1">
      <c r="A145" s="23" t="s">
        <v>18</v>
      </c>
      <c r="B145" s="37">
        <v>365.55500000000001</v>
      </c>
      <c r="C145" s="38">
        <v>65.346999999999994</v>
      </c>
      <c r="D145" s="30">
        <v>351.75799999999998</v>
      </c>
      <c r="E145" s="37">
        <v>63.417999999999999</v>
      </c>
      <c r="F145" s="136">
        <v>218.63499999999999</v>
      </c>
      <c r="G145" s="136">
        <v>41.192</v>
      </c>
      <c r="H145" s="114" t="s">
        <v>19</v>
      </c>
    </row>
    <row r="146" spans="1:8" ht="16.5" thickBot="1">
      <c r="A146" s="23" t="s">
        <v>20</v>
      </c>
      <c r="B146" s="37">
        <v>495.28699999999998</v>
      </c>
      <c r="C146" s="38">
        <v>107.913</v>
      </c>
      <c r="D146" s="30">
        <v>1024.8430000000001</v>
      </c>
      <c r="E146" s="37">
        <v>225.143</v>
      </c>
      <c r="F146" s="136">
        <v>903.61900000000003</v>
      </c>
      <c r="G146" s="136">
        <v>222.852</v>
      </c>
      <c r="H146" s="114" t="s">
        <v>808</v>
      </c>
    </row>
    <row r="147" spans="1:8" ht="16.5" thickBot="1">
      <c r="A147" s="23" t="s">
        <v>21</v>
      </c>
      <c r="B147" s="37">
        <v>1343.7</v>
      </c>
      <c r="C147" s="38">
        <v>348.01830000000001</v>
      </c>
      <c r="D147" s="30">
        <v>2167.8470000000002</v>
      </c>
      <c r="E147" s="37">
        <v>603.34500000000003</v>
      </c>
      <c r="F147" s="136">
        <v>5011.665</v>
      </c>
      <c r="G147" s="136">
        <v>1691.7159999999999</v>
      </c>
      <c r="H147" s="114" t="s">
        <v>811</v>
      </c>
    </row>
    <row r="148" spans="1:8" ht="16.5" thickBot="1">
      <c r="A148" s="23" t="s">
        <v>22</v>
      </c>
      <c r="B148" s="37">
        <v>67.222999999999999</v>
      </c>
      <c r="C148" s="38">
        <v>12.41</v>
      </c>
      <c r="D148" s="30">
        <v>252.94800000000001</v>
      </c>
      <c r="E148" s="37">
        <v>46.832999999999998</v>
      </c>
      <c r="F148" s="136">
        <v>50.131</v>
      </c>
      <c r="G148" s="136">
        <v>8.5579999999999998</v>
      </c>
      <c r="H148" s="114" t="s">
        <v>840</v>
      </c>
    </row>
    <row r="149" spans="1:8" ht="16.5" thickBot="1">
      <c r="A149" s="23" t="s">
        <v>23</v>
      </c>
      <c r="B149" s="37">
        <v>27.498999999999999</v>
      </c>
      <c r="C149" s="38">
        <v>5.1029999999999998</v>
      </c>
      <c r="D149" s="30">
        <v>54.48</v>
      </c>
      <c r="E149" s="37">
        <v>9.91</v>
      </c>
      <c r="F149" s="136">
        <v>46.146999999999998</v>
      </c>
      <c r="G149" s="136">
        <v>10.08</v>
      </c>
      <c r="H149" s="114" t="s">
        <v>805</v>
      </c>
    </row>
    <row r="150" spans="1:8" ht="16.5" thickBot="1">
      <c r="A150" s="23" t="s">
        <v>24</v>
      </c>
      <c r="B150" s="37">
        <v>175.08699999999999</v>
      </c>
      <c r="C150" s="38">
        <v>41.835000000000001</v>
      </c>
      <c r="D150" s="30">
        <v>478.97699999999998</v>
      </c>
      <c r="E150" s="37">
        <v>114.58199999999999</v>
      </c>
      <c r="F150" s="136">
        <v>1872.2470000000001</v>
      </c>
      <c r="G150" s="136">
        <v>481.70299999999997</v>
      </c>
      <c r="H150" s="114" t="s">
        <v>25</v>
      </c>
    </row>
    <row r="151" spans="1:8" ht="16.5" thickBot="1">
      <c r="A151" s="23" t="s">
        <v>26</v>
      </c>
      <c r="B151" s="30">
        <v>593.84501999999998</v>
      </c>
      <c r="C151" s="28">
        <v>137.92024220000002</v>
      </c>
      <c r="D151" s="30">
        <v>732.52752099999998</v>
      </c>
      <c r="E151" s="37">
        <v>150.65483940000001</v>
      </c>
      <c r="F151" s="136">
        <v>695.72900000000004</v>
      </c>
      <c r="G151" s="136">
        <v>157.05799999999999</v>
      </c>
      <c r="H151" s="114" t="s">
        <v>812</v>
      </c>
    </row>
    <row r="152" spans="1:8" ht="16.5" thickBot="1">
      <c r="A152" s="23" t="s">
        <v>27</v>
      </c>
      <c r="B152" s="37">
        <v>157.614</v>
      </c>
      <c r="C152" s="38">
        <v>38.646999999999998</v>
      </c>
      <c r="D152" s="30">
        <v>0</v>
      </c>
      <c r="E152" s="37">
        <v>2E-3</v>
      </c>
      <c r="F152" s="136">
        <f>D152/E152*G152</f>
        <v>0</v>
      </c>
      <c r="G152" s="136">
        <v>13.074999999999999</v>
      </c>
      <c r="H152" s="114" t="s">
        <v>836</v>
      </c>
    </row>
    <row r="153" spans="1:8" ht="16.5" thickBot="1">
      <c r="A153" s="23" t="s">
        <v>28</v>
      </c>
      <c r="B153" s="37">
        <v>185.37682100000001</v>
      </c>
      <c r="C153" s="38">
        <v>58.477469361600001</v>
      </c>
      <c r="D153" s="30">
        <v>118.84399999999999</v>
      </c>
      <c r="E153" s="37">
        <v>21.439</v>
      </c>
      <c r="F153" s="136">
        <v>250.93</v>
      </c>
      <c r="G153" s="136">
        <v>65.56</v>
      </c>
      <c r="H153" s="114" t="s">
        <v>813</v>
      </c>
    </row>
    <row r="154" spans="1:8" ht="16.5" thickBot="1">
      <c r="A154" s="23" t="s">
        <v>29</v>
      </c>
      <c r="B154" s="37">
        <v>497.62799999999999</v>
      </c>
      <c r="C154" s="38">
        <v>124.658</v>
      </c>
      <c r="D154" s="30">
        <v>0</v>
      </c>
      <c r="E154" s="37">
        <v>0</v>
      </c>
      <c r="F154" s="136">
        <v>390.83100000000002</v>
      </c>
      <c r="G154" s="136">
        <v>112.05200000000001</v>
      </c>
      <c r="H154" s="114" t="s">
        <v>814</v>
      </c>
    </row>
    <row r="155" spans="1:8" ht="16.5" thickBot="1">
      <c r="A155" s="23" t="s">
        <v>30</v>
      </c>
      <c r="B155" s="37">
        <v>538.98500000000001</v>
      </c>
      <c r="C155" s="38">
        <v>105.51600000000001</v>
      </c>
      <c r="D155" s="30">
        <v>1224.1089999999999</v>
      </c>
      <c r="E155" s="37">
        <v>247.136</v>
      </c>
      <c r="F155" s="136">
        <v>576.29300000000001</v>
      </c>
      <c r="G155" s="136">
        <v>130.672</v>
      </c>
      <c r="H155" s="114" t="s">
        <v>815</v>
      </c>
    </row>
    <row r="156" spans="1:8" ht="16.5" thickBot="1">
      <c r="A156" s="23" t="s">
        <v>31</v>
      </c>
      <c r="B156" s="37">
        <v>1003.21</v>
      </c>
      <c r="C156" s="38">
        <v>183.357</v>
      </c>
      <c r="D156" s="30">
        <v>1216.0409999999999</v>
      </c>
      <c r="E156" s="37">
        <v>238.43600000000001</v>
      </c>
      <c r="F156" s="136">
        <v>1441.681</v>
      </c>
      <c r="G156" s="136">
        <v>291.05200000000002</v>
      </c>
      <c r="H156" s="114" t="s">
        <v>838</v>
      </c>
    </row>
    <row r="157" spans="1:8" ht="16.5" thickBot="1">
      <c r="A157" s="23" t="s">
        <v>32</v>
      </c>
      <c r="B157" s="37">
        <v>10788.295</v>
      </c>
      <c r="C157" s="38">
        <v>2254.298643897539</v>
      </c>
      <c r="D157" s="30">
        <v>12025.245000000001</v>
      </c>
      <c r="E157" s="37">
        <v>2636.1405314213412</v>
      </c>
      <c r="F157" s="136">
        <v>12369.23</v>
      </c>
      <c r="G157" s="136">
        <v>2791.9383520000001</v>
      </c>
      <c r="H157" s="114" t="s">
        <v>816</v>
      </c>
    </row>
    <row r="158" spans="1:8" ht="16.5" thickBot="1">
      <c r="A158" s="23" t="s">
        <v>33</v>
      </c>
      <c r="B158" s="37">
        <v>6288.0659999999998</v>
      </c>
      <c r="C158" s="38">
        <v>1304.3389999999999</v>
      </c>
      <c r="D158" s="30">
        <v>3629.9749999999999</v>
      </c>
      <c r="E158" s="37">
        <v>846.94799999999998</v>
      </c>
      <c r="F158" s="136">
        <v>3987.1129999999998</v>
      </c>
      <c r="G158" s="136">
        <v>972.19600000000003</v>
      </c>
      <c r="H158" s="114" t="s">
        <v>818</v>
      </c>
    </row>
    <row r="159" spans="1:8" ht="16.5" thickBot="1">
      <c r="A159" s="23" t="s">
        <v>34</v>
      </c>
      <c r="B159" s="39">
        <v>440.142</v>
      </c>
      <c r="C159" s="40">
        <v>88.923000000000002</v>
      </c>
      <c r="D159" s="30">
        <v>570.26</v>
      </c>
      <c r="E159" s="37">
        <v>109.101</v>
      </c>
      <c r="F159" s="136">
        <v>760.66499999999996</v>
      </c>
      <c r="G159" s="136">
        <v>167.94200000000001</v>
      </c>
      <c r="H159" s="114" t="s">
        <v>817</v>
      </c>
    </row>
    <row r="160" spans="1:8" ht="16.5" thickBot="1">
      <c r="A160" s="23" t="s">
        <v>35</v>
      </c>
      <c r="B160" s="39">
        <v>2322.1060000000002</v>
      </c>
      <c r="C160" s="40">
        <v>530.26099999999997</v>
      </c>
      <c r="D160" s="30">
        <v>3186.8710000000001</v>
      </c>
      <c r="E160" s="37">
        <v>609.50199999999995</v>
      </c>
      <c r="F160" s="136">
        <v>3097.2959999999998</v>
      </c>
      <c r="G160" s="136">
        <v>634.79100000000005</v>
      </c>
      <c r="H160" s="113" t="s">
        <v>36</v>
      </c>
    </row>
    <row r="161" spans="1:8" ht="16.5" thickBot="1">
      <c r="A161" s="95" t="s">
        <v>353</v>
      </c>
      <c r="B161" s="97">
        <f t="shared" ref="B161" si="82">SUM(B139:B160)</f>
        <v>38466.994454</v>
      </c>
      <c r="C161" s="97">
        <f t="shared" ref="C161" si="83">SUM(C139:C160)</f>
        <v>8310.5352632291379</v>
      </c>
      <c r="D161" s="97">
        <f t="shared" ref="D161" si="84">SUM(D139:D160)</f>
        <v>40267.364416000004</v>
      </c>
      <c r="E161" s="97">
        <f t="shared" ref="E161" si="85">SUM(E139:E160)</f>
        <v>8924.1137302097031</v>
      </c>
      <c r="F161" s="137">
        <f t="shared" ref="F161:G161" si="86">SUM(F139:F160)</f>
        <v>43136.498</v>
      </c>
      <c r="G161" s="137">
        <f t="shared" si="86"/>
        <v>10777.787351999998</v>
      </c>
      <c r="H161" s="112" t="s">
        <v>841</v>
      </c>
    </row>
    <row r="162" spans="1:8" ht="16.5" thickBot="1">
      <c r="A162" s="95" t="s">
        <v>350</v>
      </c>
      <c r="B162" s="97">
        <v>149363.56929173213</v>
      </c>
      <c r="C162" s="97">
        <v>39083.43</v>
      </c>
      <c r="D162" s="97">
        <v>160503.72641978474</v>
      </c>
      <c r="E162" s="97">
        <v>41998.434999999998</v>
      </c>
      <c r="F162" s="174">
        <f>D162/E162*G162</f>
        <v>173138.30153449488</v>
      </c>
      <c r="G162" s="138">
        <v>45304.478999999999</v>
      </c>
      <c r="H162" s="119" t="s">
        <v>354</v>
      </c>
    </row>
    <row r="163" spans="1:8">
      <c r="A163" s="75"/>
      <c r="B163" s="75"/>
      <c r="C163" s="75"/>
      <c r="D163" s="75"/>
      <c r="E163" s="75"/>
      <c r="F163" s="75"/>
      <c r="G163" s="75"/>
      <c r="H163" s="75"/>
    </row>
    <row r="164" spans="1:8">
      <c r="A164" s="75"/>
      <c r="B164" s="75"/>
      <c r="C164" s="75"/>
      <c r="D164" s="75"/>
      <c r="E164" s="75"/>
      <c r="F164" s="75"/>
      <c r="G164" s="75"/>
      <c r="H164" s="75"/>
    </row>
    <row r="165" spans="1:8">
      <c r="A165" s="75"/>
      <c r="B165" s="75"/>
      <c r="C165" s="75"/>
      <c r="D165" s="75"/>
      <c r="E165" s="75"/>
      <c r="F165" s="75"/>
      <c r="G165" s="75"/>
      <c r="H165" s="75"/>
    </row>
    <row r="166" spans="1:8">
      <c r="A166" s="77" t="s">
        <v>852</v>
      </c>
      <c r="B166" s="75"/>
      <c r="C166" s="75"/>
      <c r="D166" s="75"/>
      <c r="E166" s="75"/>
      <c r="F166" s="75"/>
      <c r="G166" s="75"/>
      <c r="H166" s="13" t="s">
        <v>853</v>
      </c>
    </row>
    <row r="167" spans="1:8">
      <c r="A167" s="77" t="s">
        <v>392</v>
      </c>
      <c r="B167" s="75"/>
      <c r="C167" s="75"/>
      <c r="D167" s="75"/>
      <c r="E167" s="75"/>
      <c r="F167" s="75"/>
      <c r="G167" s="75"/>
      <c r="H167" s="13" t="s">
        <v>391</v>
      </c>
    </row>
    <row r="168" spans="1:8" ht="18.75" customHeight="1" thickBot="1">
      <c r="A168" s="76" t="s">
        <v>39</v>
      </c>
      <c r="B168" s="75"/>
      <c r="C168" s="75"/>
      <c r="D168" s="75"/>
      <c r="E168" s="2"/>
      <c r="F168" s="75"/>
      <c r="G168" s="2" t="s">
        <v>40</v>
      </c>
      <c r="H168" s="2" t="s">
        <v>2</v>
      </c>
    </row>
    <row r="169" spans="1:8" ht="16.5" thickBot="1">
      <c r="A169" s="66" t="s">
        <v>7</v>
      </c>
      <c r="B169" s="203">
        <v>2016</v>
      </c>
      <c r="C169" s="204"/>
      <c r="D169" s="203">
        <v>2017</v>
      </c>
      <c r="E169" s="204"/>
      <c r="F169" s="203">
        <v>2018</v>
      </c>
      <c r="G169" s="204"/>
      <c r="H169" s="67" t="s">
        <v>3</v>
      </c>
    </row>
    <row r="170" spans="1:8">
      <c r="A170" s="68"/>
      <c r="B170" s="20" t="s">
        <v>43</v>
      </c>
      <c r="C170" s="111" t="s">
        <v>44</v>
      </c>
      <c r="D170" s="111" t="s">
        <v>43</v>
      </c>
      <c r="E170" s="16" t="s">
        <v>44</v>
      </c>
      <c r="F170" s="20" t="s">
        <v>43</v>
      </c>
      <c r="G170" s="9" t="s">
        <v>44</v>
      </c>
      <c r="H170" s="69"/>
    </row>
    <row r="171" spans="1:8" ht="16.5" thickBot="1">
      <c r="A171" s="70"/>
      <c r="B171" s="34" t="s">
        <v>45</v>
      </c>
      <c r="C171" s="11" t="s">
        <v>46</v>
      </c>
      <c r="D171" s="114" t="s">
        <v>45</v>
      </c>
      <c r="E171" s="36" t="s">
        <v>46</v>
      </c>
      <c r="F171" s="34" t="s">
        <v>45</v>
      </c>
      <c r="G171" s="34" t="s">
        <v>46</v>
      </c>
      <c r="H171" s="71"/>
    </row>
    <row r="172" spans="1:8" ht="17.25" thickTop="1" thickBot="1">
      <c r="A172" s="23" t="s">
        <v>12</v>
      </c>
      <c r="B172" s="35">
        <v>6.3611130000000005</v>
      </c>
      <c r="C172" s="38">
        <v>3.427</v>
      </c>
      <c r="D172" s="30">
        <v>6.6791700000000001</v>
      </c>
      <c r="E172" s="37">
        <v>3.5990000000000002</v>
      </c>
      <c r="F172" s="139">
        <v>5.0860000000000003</v>
      </c>
      <c r="G172" s="139">
        <v>2.681</v>
      </c>
      <c r="H172" s="114" t="s">
        <v>809</v>
      </c>
    </row>
    <row r="173" spans="1:8" ht="16.5" thickBot="1">
      <c r="A173" s="23" t="s">
        <v>13</v>
      </c>
      <c r="B173" s="37">
        <v>83.495999999999995</v>
      </c>
      <c r="C173" s="38">
        <v>36.912999999999997</v>
      </c>
      <c r="D173" s="30">
        <v>36.912999999999997</v>
      </c>
      <c r="E173" s="37">
        <v>81.680999999999997</v>
      </c>
      <c r="F173" s="139">
        <v>66.167000000000002</v>
      </c>
      <c r="G173" s="139">
        <v>31.163</v>
      </c>
      <c r="H173" s="114" t="s">
        <v>810</v>
      </c>
    </row>
    <row r="174" spans="1:8" ht="16.5" thickBot="1">
      <c r="A174" s="23" t="s">
        <v>14</v>
      </c>
      <c r="B174" s="37">
        <v>2.69</v>
      </c>
      <c r="C174" s="38">
        <v>2.25</v>
      </c>
      <c r="D174" s="30">
        <v>2.25</v>
      </c>
      <c r="E174" s="37">
        <v>3.423</v>
      </c>
      <c r="F174" s="139">
        <v>10.986000000000001</v>
      </c>
      <c r="G174" s="139">
        <v>5.7089999999999996</v>
      </c>
      <c r="H174" s="114" t="s">
        <v>806</v>
      </c>
    </row>
    <row r="175" spans="1:8" ht="16.5" thickBot="1">
      <c r="A175" s="23" t="s">
        <v>15</v>
      </c>
      <c r="B175" s="37">
        <v>1.4E-2</v>
      </c>
      <c r="C175" s="38">
        <v>1.4999999999999999E-2</v>
      </c>
      <c r="D175" s="30">
        <v>1.4999999999999999E-2</v>
      </c>
      <c r="E175" s="37">
        <v>7.4999999999999997E-2</v>
      </c>
      <c r="F175" s="139">
        <v>4.2000000000000003E-2</v>
      </c>
      <c r="G175" s="139">
        <v>3.2000000000000001E-2</v>
      </c>
      <c r="H175" s="114" t="s">
        <v>820</v>
      </c>
    </row>
    <row r="176" spans="1:8" ht="16.5" thickBot="1">
      <c r="A176" s="23" t="s">
        <v>16</v>
      </c>
      <c r="B176" s="37">
        <v>6.5329999999999989E-4</v>
      </c>
      <c r="C176" s="38">
        <v>3.27933E-3</v>
      </c>
      <c r="D176" s="30">
        <v>8.7236399999999978E-3</v>
      </c>
      <c r="E176" s="37">
        <v>7.5863457999999996E-4</v>
      </c>
      <c r="F176" s="139">
        <v>3.5999999999999997E-2</v>
      </c>
      <c r="G176" s="139">
        <v>0.02</v>
      </c>
      <c r="H176" s="114" t="s">
        <v>819</v>
      </c>
    </row>
    <row r="177" spans="1:8" ht="16.5" thickBot="1">
      <c r="A177" s="23" t="s">
        <v>17</v>
      </c>
      <c r="B177" s="37">
        <v>12.526999999999999</v>
      </c>
      <c r="C177" s="38">
        <v>4.3650000000000002</v>
      </c>
      <c r="D177" s="30">
        <v>12.557</v>
      </c>
      <c r="E177" s="37">
        <v>4.4139999999999997</v>
      </c>
      <c r="F177" s="139">
        <v>12.650714000000001</v>
      </c>
      <c r="G177" s="139">
        <v>6.3460000000000001</v>
      </c>
      <c r="H177" s="114" t="s">
        <v>807</v>
      </c>
    </row>
    <row r="178" spans="1:8" ht="16.5" thickBot="1">
      <c r="A178" s="23" t="s">
        <v>18</v>
      </c>
      <c r="B178" s="37">
        <v>36.259</v>
      </c>
      <c r="C178" s="38">
        <v>10.973000000000001</v>
      </c>
      <c r="D178" s="30">
        <v>41.503</v>
      </c>
      <c r="E178" s="37">
        <v>12.648999999999999</v>
      </c>
      <c r="F178" s="139">
        <v>61.241999999999997</v>
      </c>
      <c r="G178" s="139">
        <v>18.469000000000001</v>
      </c>
      <c r="H178" s="114" t="s">
        <v>19</v>
      </c>
    </row>
    <row r="179" spans="1:8" ht="16.5" thickBot="1">
      <c r="A179" s="23" t="s">
        <v>20</v>
      </c>
      <c r="B179" s="37">
        <v>124.029</v>
      </c>
      <c r="C179" s="38">
        <v>69.323999999999998</v>
      </c>
      <c r="D179" s="30">
        <v>206.88499999999999</v>
      </c>
      <c r="E179" s="37">
        <v>129.72200000000001</v>
      </c>
      <c r="F179" s="139">
        <v>93.081000000000003</v>
      </c>
      <c r="G179" s="139">
        <v>56.622999999999998</v>
      </c>
      <c r="H179" s="114" t="s">
        <v>808</v>
      </c>
    </row>
    <row r="180" spans="1:8" ht="16.5" thickBot="1">
      <c r="A180" s="23" t="s">
        <v>21</v>
      </c>
      <c r="B180" s="37">
        <v>610.08049000000005</v>
      </c>
      <c r="C180" s="38">
        <v>288.09220899999997</v>
      </c>
      <c r="D180" s="30">
        <v>276.625</v>
      </c>
      <c r="E180" s="37">
        <v>116.03400000000001</v>
      </c>
      <c r="F180" s="139">
        <v>0.96</v>
      </c>
      <c r="G180" s="139">
        <v>0.51</v>
      </c>
      <c r="H180" s="114" t="s">
        <v>811</v>
      </c>
    </row>
    <row r="181" spans="1:8" ht="16.5" thickBot="1">
      <c r="A181" s="23" t="s">
        <v>22</v>
      </c>
      <c r="B181" s="37">
        <v>416.875</v>
      </c>
      <c r="C181" s="38">
        <v>107.71599999999999</v>
      </c>
      <c r="D181" s="30">
        <v>295.94900000000001</v>
      </c>
      <c r="E181" s="37">
        <v>80.372</v>
      </c>
      <c r="F181" s="139">
        <v>392.34899999999999</v>
      </c>
      <c r="G181" s="139">
        <v>108.646</v>
      </c>
      <c r="H181" s="114" t="s">
        <v>840</v>
      </c>
    </row>
    <row r="182" spans="1:8" ht="16.5" thickBot="1">
      <c r="A182" s="23" t="s">
        <v>23</v>
      </c>
      <c r="B182" s="37">
        <v>250.084</v>
      </c>
      <c r="C182" s="38">
        <v>87.367000000000004</v>
      </c>
      <c r="D182" s="30">
        <v>276.89499999999998</v>
      </c>
      <c r="E182" s="37">
        <v>85.924999999999997</v>
      </c>
      <c r="F182" s="139">
        <v>326.34899999999999</v>
      </c>
      <c r="G182" s="139">
        <v>87.927000000000007</v>
      </c>
      <c r="H182" s="114" t="s">
        <v>805</v>
      </c>
    </row>
    <row r="183" spans="1:8" ht="16.5" thickBot="1">
      <c r="A183" s="23" t="s">
        <v>24</v>
      </c>
      <c r="B183" s="37">
        <v>1456.752</v>
      </c>
      <c r="C183" s="38">
        <v>500.64800000000002</v>
      </c>
      <c r="D183" s="30">
        <v>2115.6469999999999</v>
      </c>
      <c r="E183" s="37">
        <v>663.64200000000005</v>
      </c>
      <c r="F183" s="139">
        <v>1817.7929999999999</v>
      </c>
      <c r="G183" s="139">
        <v>578.97299999999996</v>
      </c>
      <c r="H183" s="114" t="s">
        <v>25</v>
      </c>
    </row>
    <row r="184" spans="1:8" ht="16.5" thickBot="1">
      <c r="A184" s="23" t="s">
        <v>26</v>
      </c>
      <c r="B184" s="30">
        <v>87.600532999999999</v>
      </c>
      <c r="C184" s="28">
        <v>21.255933400000004</v>
      </c>
      <c r="D184" s="30">
        <v>19.464500999999998</v>
      </c>
      <c r="E184" s="37">
        <v>9.2514707999999999</v>
      </c>
      <c r="F184" s="139">
        <v>25.448</v>
      </c>
      <c r="G184" s="139">
        <v>10.967000000000001</v>
      </c>
      <c r="H184" s="114" t="s">
        <v>812</v>
      </c>
    </row>
    <row r="185" spans="1:8" ht="16.5" thickBot="1">
      <c r="A185" s="23" t="s">
        <v>27</v>
      </c>
      <c r="B185" s="37">
        <v>119.221</v>
      </c>
      <c r="C185" s="38">
        <v>56.328000000000003</v>
      </c>
      <c r="D185" s="30">
        <v>72.489999999999995</v>
      </c>
      <c r="E185" s="37">
        <v>20.995999999999999</v>
      </c>
      <c r="F185" s="139">
        <f>D185/E185*G185</f>
        <v>278.10735330539148</v>
      </c>
      <c r="G185" s="139">
        <v>80.551000000000002</v>
      </c>
      <c r="H185" s="114" t="s">
        <v>836</v>
      </c>
    </row>
    <row r="186" spans="1:8" ht="16.5" thickBot="1">
      <c r="A186" s="23" t="s">
        <v>28</v>
      </c>
      <c r="B186" s="37">
        <v>25.776</v>
      </c>
      <c r="C186" s="38">
        <v>13.627000000000001</v>
      </c>
      <c r="D186" s="30">
        <v>18.88</v>
      </c>
      <c r="E186" s="37">
        <v>9.0589999999999993</v>
      </c>
      <c r="F186" s="139">
        <v>32.384</v>
      </c>
      <c r="G186" s="139">
        <v>13.32</v>
      </c>
      <c r="H186" s="114" t="s">
        <v>813</v>
      </c>
    </row>
    <row r="187" spans="1:8" ht="16.5" thickBot="1">
      <c r="A187" s="23" t="s">
        <v>29</v>
      </c>
      <c r="B187" s="37">
        <v>0.92700000000000005</v>
      </c>
      <c r="C187" s="38">
        <v>0.78900000000000003</v>
      </c>
      <c r="D187" s="30">
        <v>0</v>
      </c>
      <c r="E187" s="37">
        <v>0</v>
      </c>
      <c r="F187" s="139">
        <v>2.4820000000000002</v>
      </c>
      <c r="G187" s="139">
        <v>1.952</v>
      </c>
      <c r="H187" s="114" t="s">
        <v>814</v>
      </c>
    </row>
    <row r="188" spans="1:8" ht="16.5" thickBot="1">
      <c r="A188" s="23" t="s">
        <v>30</v>
      </c>
      <c r="B188" s="37">
        <v>40.933</v>
      </c>
      <c r="C188" s="38">
        <v>13.92</v>
      </c>
      <c r="D188" s="30">
        <v>59.508000000000003</v>
      </c>
      <c r="E188" s="37">
        <v>20.41</v>
      </c>
      <c r="F188" s="139">
        <v>35.253999999999998</v>
      </c>
      <c r="G188" s="139">
        <v>13.534000000000001</v>
      </c>
      <c r="H188" s="114" t="s">
        <v>815</v>
      </c>
    </row>
    <row r="189" spans="1:8" ht="16.5" thickBot="1">
      <c r="A189" s="23" t="s">
        <v>31</v>
      </c>
      <c r="B189" s="37">
        <v>82.748999999999995</v>
      </c>
      <c r="C189" s="38">
        <v>28.661999999999999</v>
      </c>
      <c r="D189" s="30">
        <v>34.183</v>
      </c>
      <c r="E189" s="37">
        <v>9.1449999999999996</v>
      </c>
      <c r="F189" s="139">
        <v>103.035</v>
      </c>
      <c r="G189" s="139">
        <v>39.357999999999997</v>
      </c>
      <c r="H189" s="114" t="s">
        <v>838</v>
      </c>
    </row>
    <row r="190" spans="1:8" ht="16.5" thickBot="1">
      <c r="A190" s="23" t="s">
        <v>32</v>
      </c>
      <c r="B190" s="37">
        <v>11.641</v>
      </c>
      <c r="C190" s="38">
        <v>5.4297338021094932</v>
      </c>
      <c r="D190" s="30">
        <v>3.6970000000000001</v>
      </c>
      <c r="E190" s="37">
        <v>2.284886826936595</v>
      </c>
      <c r="F190" s="139">
        <v>4.0709999999999997</v>
      </c>
      <c r="G190" s="139">
        <v>2.3319999999999999</v>
      </c>
      <c r="H190" s="114" t="s">
        <v>816</v>
      </c>
    </row>
    <row r="191" spans="1:8" ht="16.5" thickBot="1">
      <c r="A191" s="23" t="s">
        <v>33</v>
      </c>
      <c r="B191" s="37">
        <v>0.28999999999999998</v>
      </c>
      <c r="C191" s="38">
        <v>0.13800000000000001</v>
      </c>
      <c r="D191" s="30">
        <v>0.35</v>
      </c>
      <c r="E191" s="37">
        <v>0.16200000000000001</v>
      </c>
      <c r="F191" s="139">
        <v>0.42699999999999999</v>
      </c>
      <c r="G191" s="139">
        <v>0.19700000000000001</v>
      </c>
      <c r="H191" s="114" t="s">
        <v>818</v>
      </c>
    </row>
    <row r="192" spans="1:8" ht="16.5" thickBot="1">
      <c r="A192" s="23" t="s">
        <v>34</v>
      </c>
      <c r="B192" s="39">
        <v>7.0000000000000001E-3</v>
      </c>
      <c r="C192" s="40">
        <v>4.0000000000000001E-3</v>
      </c>
      <c r="D192" s="30">
        <v>0</v>
      </c>
      <c r="E192" s="37">
        <v>0</v>
      </c>
      <c r="F192" s="139">
        <v>0</v>
      </c>
      <c r="G192" s="139">
        <v>0</v>
      </c>
      <c r="H192" s="114" t="s">
        <v>817</v>
      </c>
    </row>
    <row r="193" spans="1:8" ht="16.5" thickBot="1">
      <c r="A193" s="23" t="s">
        <v>35</v>
      </c>
      <c r="B193" s="39">
        <v>216.50299999999999</v>
      </c>
      <c r="C193" s="40">
        <v>76.391999999999996</v>
      </c>
      <c r="D193" s="30">
        <v>129.75700000000001</v>
      </c>
      <c r="E193" s="37">
        <v>46.47</v>
      </c>
      <c r="F193" s="139">
        <v>394.22800000000001</v>
      </c>
      <c r="G193" s="139">
        <v>141.102</v>
      </c>
      <c r="H193" s="113" t="s">
        <v>36</v>
      </c>
    </row>
    <row r="194" spans="1:8" ht="16.5" thickBot="1">
      <c r="A194" s="95" t="s">
        <v>353</v>
      </c>
      <c r="B194" s="97">
        <f t="shared" ref="B194" si="87">SUM(B172:B193)</f>
        <v>3584.8157893000002</v>
      </c>
      <c r="C194" s="97">
        <f t="shared" ref="C194" si="88">SUM(C172:C193)</f>
        <v>1327.6391555321093</v>
      </c>
      <c r="D194" s="97">
        <f t="shared" ref="D194" si="89">SUM(D172:D193)</f>
        <v>3610.2563946399996</v>
      </c>
      <c r="E194" s="97">
        <f t="shared" ref="E194" si="90">SUM(E172:E193)</f>
        <v>1299.315116261517</v>
      </c>
      <c r="F194" s="137">
        <f t="shared" ref="F194:G194" si="91">SUM(F172:F193)</f>
        <v>3662.1780673053909</v>
      </c>
      <c r="G194" s="137">
        <f t="shared" si="91"/>
        <v>1200.412</v>
      </c>
      <c r="H194" s="112" t="s">
        <v>841</v>
      </c>
    </row>
    <row r="195" spans="1:8" ht="16.5" thickBot="1">
      <c r="A195" s="95" t="s">
        <v>350</v>
      </c>
      <c r="B195" s="97">
        <v>13799.214</v>
      </c>
      <c r="C195" s="97">
        <v>4884.4279999999999</v>
      </c>
      <c r="D195" s="97">
        <v>13203.026</v>
      </c>
      <c r="E195" s="97">
        <v>4867.63</v>
      </c>
      <c r="F195" s="174">
        <f>D195/E195*G195</f>
        <v>14194.692563538723</v>
      </c>
      <c r="G195" s="138">
        <v>5233.2330000000002</v>
      </c>
      <c r="H195" s="119" t="s">
        <v>354</v>
      </c>
    </row>
    <row r="196" spans="1:8">
      <c r="A196" s="75"/>
      <c r="B196" s="75"/>
      <c r="C196" s="75"/>
      <c r="D196" s="75"/>
      <c r="E196" s="75"/>
      <c r="F196" s="75"/>
      <c r="G196" s="75"/>
      <c r="H196" s="75"/>
    </row>
    <row r="197" spans="1:8">
      <c r="A197" s="78" t="s">
        <v>854</v>
      </c>
      <c r="B197" s="75"/>
      <c r="C197" s="75"/>
      <c r="D197" s="75"/>
      <c r="E197" s="75"/>
      <c r="F197" s="75"/>
      <c r="G197" s="75"/>
      <c r="H197" s="79" t="s">
        <v>376</v>
      </c>
    </row>
    <row r="198" spans="1:8" ht="15.75" customHeight="1">
      <c r="A198" s="77" t="s">
        <v>395</v>
      </c>
      <c r="B198" s="75"/>
      <c r="C198" s="75"/>
      <c r="D198" s="80"/>
      <c r="E198" s="80"/>
      <c r="G198" s="80"/>
      <c r="H198" s="80" t="s">
        <v>396</v>
      </c>
    </row>
    <row r="199" spans="1:8" ht="16.5" customHeight="1" thickBot="1">
      <c r="A199" s="76" t="s">
        <v>39</v>
      </c>
      <c r="B199" s="75"/>
      <c r="C199" s="75"/>
      <c r="D199" s="75"/>
      <c r="E199" s="2"/>
      <c r="F199" s="75"/>
      <c r="G199" s="2" t="s">
        <v>40</v>
      </c>
      <c r="H199" s="2" t="s">
        <v>2</v>
      </c>
    </row>
    <row r="200" spans="1:8" ht="16.5" thickBot="1">
      <c r="A200" s="66" t="s">
        <v>7</v>
      </c>
      <c r="B200" s="203">
        <v>2016</v>
      </c>
      <c r="C200" s="204"/>
      <c r="D200" s="203">
        <v>2017</v>
      </c>
      <c r="E200" s="204"/>
      <c r="F200" s="203">
        <v>2018</v>
      </c>
      <c r="G200" s="204"/>
      <c r="H200" s="67" t="s">
        <v>3</v>
      </c>
    </row>
    <row r="201" spans="1:8">
      <c r="A201" s="68"/>
      <c r="B201" s="20" t="s">
        <v>43</v>
      </c>
      <c r="C201" s="111" t="s">
        <v>44</v>
      </c>
      <c r="D201" s="111" t="s">
        <v>43</v>
      </c>
      <c r="E201" s="16" t="s">
        <v>44</v>
      </c>
      <c r="F201" s="20" t="s">
        <v>43</v>
      </c>
      <c r="G201" s="9" t="s">
        <v>44</v>
      </c>
      <c r="H201" s="69"/>
    </row>
    <row r="202" spans="1:8" ht="16.5" thickBot="1">
      <c r="A202" s="70"/>
      <c r="B202" s="34" t="s">
        <v>45</v>
      </c>
      <c r="C202" s="11" t="s">
        <v>46</v>
      </c>
      <c r="D202" s="114" t="s">
        <v>45</v>
      </c>
      <c r="E202" s="36" t="s">
        <v>46</v>
      </c>
      <c r="F202" s="34" t="s">
        <v>45</v>
      </c>
      <c r="G202" s="34" t="s">
        <v>46</v>
      </c>
      <c r="H202" s="71"/>
    </row>
    <row r="203" spans="1:8" ht="17.25" thickTop="1" thickBot="1">
      <c r="A203" s="23" t="s">
        <v>12</v>
      </c>
      <c r="B203" s="35">
        <v>0.99099999999999999</v>
      </c>
      <c r="C203" s="38">
        <v>0.47399999999999998</v>
      </c>
      <c r="D203" s="30">
        <v>1.367</v>
      </c>
      <c r="E203" s="37">
        <v>0.68799999999999994</v>
      </c>
      <c r="F203" s="37">
        <v>1.3460000000000001</v>
      </c>
      <c r="G203" s="37">
        <v>0.84299999999999997</v>
      </c>
      <c r="H203" s="114" t="s">
        <v>809</v>
      </c>
    </row>
    <row r="204" spans="1:8" ht="16.5" thickBot="1">
      <c r="A204" s="23" t="s">
        <v>13</v>
      </c>
      <c r="B204" s="37">
        <v>2.8359999999999999</v>
      </c>
      <c r="C204" s="38">
        <v>3.085</v>
      </c>
      <c r="D204" s="30">
        <v>3.7909999999999999</v>
      </c>
      <c r="E204" s="37">
        <v>3.3639999999999999</v>
      </c>
      <c r="F204" s="37">
        <v>3.6560000000000001</v>
      </c>
      <c r="G204" s="37">
        <v>3.9079999999999999</v>
      </c>
      <c r="H204" s="114" t="s">
        <v>810</v>
      </c>
    </row>
    <row r="205" spans="1:8" ht="16.5" thickBot="1">
      <c r="A205" s="23" t="s">
        <v>14</v>
      </c>
      <c r="B205" s="37">
        <v>1.5229999999999999</v>
      </c>
      <c r="C205" s="38">
        <v>0.86599999999999999</v>
      </c>
      <c r="D205" s="30">
        <v>1.155</v>
      </c>
      <c r="E205" s="37">
        <v>0.79800000000000004</v>
      </c>
      <c r="F205" s="37">
        <v>0.48499999999999999</v>
      </c>
      <c r="G205" s="37">
        <v>0.66100000000000003</v>
      </c>
      <c r="H205" s="114" t="s">
        <v>806</v>
      </c>
    </row>
    <row r="206" spans="1:8" ht="16.5" thickBot="1">
      <c r="A206" s="23" t="s">
        <v>15</v>
      </c>
      <c r="B206" s="37">
        <v>8.0000000000000002E-3</v>
      </c>
      <c r="C206" s="38">
        <v>1.0999999999999999E-2</v>
      </c>
      <c r="D206" s="30">
        <v>8.5000000000000006E-2</v>
      </c>
      <c r="E206" s="37">
        <v>5.3999999999999999E-2</v>
      </c>
      <c r="F206" s="37">
        <v>6.4000000000000001E-2</v>
      </c>
      <c r="G206" s="37">
        <v>6.2E-2</v>
      </c>
      <c r="H206" s="114" t="s">
        <v>820</v>
      </c>
    </row>
    <row r="207" spans="1:8" ht="16.5" thickBot="1">
      <c r="A207" s="23" t="s">
        <v>16</v>
      </c>
      <c r="B207" s="37">
        <v>0.13400000000000001</v>
      </c>
      <c r="C207" s="38">
        <v>8.4000000000000005E-2</v>
      </c>
      <c r="D207" s="30">
        <v>0.16</v>
      </c>
      <c r="E207" s="37">
        <v>0.12</v>
      </c>
      <c r="F207" s="37">
        <v>2.68</v>
      </c>
      <c r="G207" s="37">
        <v>3.3889999999999998</v>
      </c>
      <c r="H207" s="114" t="s">
        <v>819</v>
      </c>
    </row>
    <row r="208" spans="1:8" ht="16.5" thickBot="1">
      <c r="A208" s="23" t="s">
        <v>17</v>
      </c>
      <c r="B208" s="37">
        <v>0.26600000000000001</v>
      </c>
      <c r="C208" s="38">
        <v>4.2000000000000003E-2</v>
      </c>
      <c r="D208" s="30">
        <v>0.25600000000000001</v>
      </c>
      <c r="E208" s="37">
        <v>0.308</v>
      </c>
      <c r="F208" s="37">
        <v>0.26100000000000001</v>
      </c>
      <c r="G208" s="37">
        <v>8.5000000000000006E-2</v>
      </c>
      <c r="H208" s="114" t="s">
        <v>807</v>
      </c>
    </row>
    <row r="209" spans="1:8" ht="16.5" thickBot="1">
      <c r="A209" s="23" t="s">
        <v>18</v>
      </c>
      <c r="B209" s="37">
        <v>0.03</v>
      </c>
      <c r="C209" s="38">
        <v>3.3000000000000002E-2</v>
      </c>
      <c r="D209" s="30">
        <v>0.33700000000000002</v>
      </c>
      <c r="E209" s="37">
        <v>0.223</v>
      </c>
      <c r="F209" s="37">
        <v>0.123</v>
      </c>
      <c r="G209" s="37">
        <v>0.122</v>
      </c>
      <c r="H209" s="114" t="s">
        <v>19</v>
      </c>
    </row>
    <row r="210" spans="1:8" ht="16.5" thickBot="1">
      <c r="A210" s="23" t="s">
        <v>20</v>
      </c>
      <c r="B210" s="37">
        <v>2.3889999999999998</v>
      </c>
      <c r="C210" s="38">
        <v>2.4289999999999998</v>
      </c>
      <c r="D210" s="30">
        <v>3.6379999999999999</v>
      </c>
      <c r="E210" s="37">
        <v>3.1110000000000002</v>
      </c>
      <c r="F210" s="37">
        <v>3.67</v>
      </c>
      <c r="G210" s="37">
        <v>2.4910000000000001</v>
      </c>
      <c r="H210" s="114" t="s">
        <v>808</v>
      </c>
    </row>
    <row r="211" spans="1:8" ht="16.5" thickBot="1">
      <c r="A211" s="23" t="s">
        <v>21</v>
      </c>
      <c r="B211" s="37">
        <v>0.10199999999999999</v>
      </c>
      <c r="C211" s="38">
        <v>0.11899999999999999</v>
      </c>
      <c r="D211" s="30">
        <v>0.155</v>
      </c>
      <c r="E211" s="37">
        <v>0.109</v>
      </c>
      <c r="F211" s="37">
        <v>0.04</v>
      </c>
      <c r="G211" s="37">
        <v>3.2000000000000001E-2</v>
      </c>
      <c r="H211" s="114" t="s">
        <v>811</v>
      </c>
    </row>
    <row r="212" spans="1:8" ht="16.5" thickBot="1">
      <c r="A212" s="23" t="s">
        <v>22</v>
      </c>
      <c r="B212" s="37">
        <v>0.63400000000000001</v>
      </c>
      <c r="C212" s="38">
        <v>0.22</v>
      </c>
      <c r="D212" s="30">
        <v>3.7690000000000001</v>
      </c>
      <c r="E212" s="37">
        <v>1.075</v>
      </c>
      <c r="F212" s="37">
        <v>3.2090000000000001</v>
      </c>
      <c r="G212" s="37">
        <v>0.60599999999999998</v>
      </c>
      <c r="H212" s="114" t="s">
        <v>840</v>
      </c>
    </row>
    <row r="213" spans="1:8" ht="16.5" thickBot="1">
      <c r="A213" s="23" t="s">
        <v>23</v>
      </c>
      <c r="B213" s="37">
        <v>0.63600000000000001</v>
      </c>
      <c r="C213" s="38">
        <v>0.57599999999999996</v>
      </c>
      <c r="D213" s="30">
        <v>0.88400000000000001</v>
      </c>
      <c r="E213" s="37">
        <v>0.63800000000000001</v>
      </c>
      <c r="F213" s="37">
        <v>1.01</v>
      </c>
      <c r="G213" s="37">
        <v>0.76300000000000001</v>
      </c>
      <c r="H213" s="114" t="s">
        <v>805</v>
      </c>
    </row>
    <row r="214" spans="1:8" ht="16.5" thickBot="1">
      <c r="A214" s="23" t="s">
        <v>24</v>
      </c>
      <c r="B214" s="37">
        <v>5.8789999999999996</v>
      </c>
      <c r="C214" s="38">
        <v>2.5270000000000001</v>
      </c>
      <c r="D214" s="30">
        <v>14.378</v>
      </c>
      <c r="E214" s="37">
        <v>4.2450000000000001</v>
      </c>
      <c r="F214" s="37">
        <v>11.08</v>
      </c>
      <c r="G214" s="37">
        <v>3.214</v>
      </c>
      <c r="H214" s="114" t="s">
        <v>25</v>
      </c>
    </row>
    <row r="215" spans="1:8" ht="16.5" thickBot="1">
      <c r="A215" s="23" t="s">
        <v>26</v>
      </c>
      <c r="B215" s="30">
        <v>4.1070000000000002</v>
      </c>
      <c r="C215" s="28">
        <v>2.08</v>
      </c>
      <c r="D215" s="30">
        <v>1.8759999999999999</v>
      </c>
      <c r="E215" s="37">
        <v>1.403</v>
      </c>
      <c r="F215" s="37">
        <v>1.7130000000000001</v>
      </c>
      <c r="G215" s="37">
        <v>1.677</v>
      </c>
      <c r="H215" s="114" t="s">
        <v>812</v>
      </c>
    </row>
    <row r="216" spans="1:8" ht="16.5" thickBot="1">
      <c r="A216" s="23" t="s">
        <v>27</v>
      </c>
      <c r="B216" s="37">
        <v>1.7999999999999999E-2</v>
      </c>
      <c r="C216" s="38">
        <v>1.2999999999999999E-2</v>
      </c>
      <c r="D216" s="30">
        <v>8.2000000000000003E-2</v>
      </c>
      <c r="E216" s="37">
        <v>5.8999999999999997E-2</v>
      </c>
      <c r="F216" s="37">
        <f>D216/E216*G216</f>
        <v>2.9186440677966104E-2</v>
      </c>
      <c r="G216" s="37">
        <v>2.1000000000000001E-2</v>
      </c>
      <c r="H216" s="114" t="s">
        <v>836</v>
      </c>
    </row>
    <row r="217" spans="1:8" ht="16.5" thickBot="1">
      <c r="A217" s="23" t="s">
        <v>28</v>
      </c>
      <c r="B217" s="37">
        <v>2.4060000000000001</v>
      </c>
      <c r="C217" s="38">
        <v>1.927</v>
      </c>
      <c r="D217" s="30">
        <v>1.153</v>
      </c>
      <c r="E217" s="37">
        <v>1.1200000000000001</v>
      </c>
      <c r="F217" s="37">
        <v>0.81799999999999995</v>
      </c>
      <c r="G217" s="37">
        <v>0.91600000000000004</v>
      </c>
      <c r="H217" s="114" t="s">
        <v>813</v>
      </c>
    </row>
    <row r="218" spans="1:8" ht="16.5" thickBot="1">
      <c r="A218" s="23" t="s">
        <v>29</v>
      </c>
      <c r="B218" s="37">
        <v>1.226</v>
      </c>
      <c r="C218" s="38">
        <v>1.702</v>
      </c>
      <c r="D218" s="30">
        <v>0</v>
      </c>
      <c r="E218" s="37">
        <v>0</v>
      </c>
      <c r="F218" s="37">
        <v>0.97799999999999998</v>
      </c>
      <c r="G218" s="37">
        <v>1.2450000000000001</v>
      </c>
      <c r="H218" s="114" t="s">
        <v>814</v>
      </c>
    </row>
    <row r="219" spans="1:8" ht="16.5" thickBot="1">
      <c r="A219" s="23" t="s">
        <v>30</v>
      </c>
      <c r="B219" s="37">
        <v>2.3490000000000002</v>
      </c>
      <c r="C219" s="38">
        <v>1.1910000000000001</v>
      </c>
      <c r="D219" s="30">
        <v>1.7450000000000001</v>
      </c>
      <c r="E219" s="37">
        <v>0.96599999999999997</v>
      </c>
      <c r="F219" s="37">
        <v>3.1160000000000001</v>
      </c>
      <c r="G219" s="37">
        <v>1.58</v>
      </c>
      <c r="H219" s="114" t="s">
        <v>815</v>
      </c>
    </row>
    <row r="220" spans="1:8" ht="16.5" thickBot="1">
      <c r="A220" s="23" t="s">
        <v>31</v>
      </c>
      <c r="B220" s="37">
        <v>0.28499999999999998</v>
      </c>
      <c r="C220" s="38">
        <v>0.14099999999999999</v>
      </c>
      <c r="D220" s="30">
        <v>0.04</v>
      </c>
      <c r="E220" s="37">
        <v>3.9E-2</v>
      </c>
      <c r="F220" s="37">
        <v>0.7</v>
      </c>
      <c r="G220" s="37">
        <v>0.35499999999999998</v>
      </c>
      <c r="H220" s="114" t="s">
        <v>838</v>
      </c>
    </row>
    <row r="221" spans="1:8" ht="16.5" thickBot="1">
      <c r="A221" s="23" t="s">
        <v>32</v>
      </c>
      <c r="B221" s="37">
        <v>0.27600000000000002</v>
      </c>
      <c r="C221" s="38">
        <v>0.184</v>
      </c>
      <c r="D221" s="30">
        <v>0.35299999999999998</v>
      </c>
      <c r="E221" s="37">
        <v>0.24299999999999999</v>
      </c>
      <c r="F221" s="37">
        <f>D221/E221*G221</f>
        <v>0.39222222222222225</v>
      </c>
      <c r="G221" s="37">
        <v>0.27</v>
      </c>
      <c r="H221" s="114" t="s">
        <v>816</v>
      </c>
    </row>
    <row r="222" spans="1:8" ht="16.5" thickBot="1">
      <c r="A222" s="23" t="s">
        <v>33</v>
      </c>
      <c r="B222" s="37">
        <v>0.11799999999999999</v>
      </c>
      <c r="C222" s="38">
        <v>0.122</v>
      </c>
      <c r="D222" s="30">
        <v>6.7000000000000004E-2</v>
      </c>
      <c r="E222" s="37">
        <v>0.11600000000000001</v>
      </c>
      <c r="F222" s="37">
        <v>0.08</v>
      </c>
      <c r="G222" s="37">
        <v>0.14599999999999999</v>
      </c>
      <c r="H222" s="114" t="s">
        <v>818</v>
      </c>
    </row>
    <row r="223" spans="1:8" ht="16.5" thickBot="1">
      <c r="A223" s="23" t="s">
        <v>34</v>
      </c>
      <c r="B223" s="39">
        <v>1.9950000000000001</v>
      </c>
      <c r="C223" s="40">
        <v>0.32800000000000001</v>
      </c>
      <c r="D223" s="30">
        <v>3.343</v>
      </c>
      <c r="E223" s="37">
        <v>1.1559999999999999</v>
      </c>
      <c r="F223" s="37">
        <v>3.363</v>
      </c>
      <c r="G223" s="37">
        <v>0.59599999999999997</v>
      </c>
      <c r="H223" s="114" t="s">
        <v>817</v>
      </c>
    </row>
    <row r="224" spans="1:8" ht="16.5" thickBot="1">
      <c r="A224" s="23" t="s">
        <v>35</v>
      </c>
      <c r="B224" s="39">
        <v>0.107</v>
      </c>
      <c r="C224" s="40">
        <v>0.41699999999999998</v>
      </c>
      <c r="D224" s="30">
        <v>0.94499999999999995</v>
      </c>
      <c r="E224" s="37">
        <v>0.26500000000000001</v>
      </c>
      <c r="F224" s="37">
        <v>0.215</v>
      </c>
      <c r="G224" s="37">
        <v>7.6999999999999999E-2</v>
      </c>
      <c r="H224" s="113" t="s">
        <v>36</v>
      </c>
    </row>
    <row r="225" spans="1:8" ht="16.5" thickBot="1">
      <c r="A225" s="95" t="s">
        <v>353</v>
      </c>
      <c r="B225" s="97">
        <f t="shared" ref="B225" si="92">SUM(B203:B224)</f>
        <v>28.314999999999998</v>
      </c>
      <c r="C225" s="97">
        <f t="shared" ref="C225" si="93">SUM(C203:C224)</f>
        <v>18.570999999999994</v>
      </c>
      <c r="D225" s="97">
        <f t="shared" ref="D225" si="94">SUM(D203:D224)</f>
        <v>39.579000000000001</v>
      </c>
      <c r="E225" s="97">
        <f t="shared" ref="E225:G225" si="95">SUM(E203:E224)</f>
        <v>20.100000000000001</v>
      </c>
      <c r="F225" s="97">
        <f t="shared" si="95"/>
        <v>39.028408662900198</v>
      </c>
      <c r="G225" s="97">
        <f t="shared" si="95"/>
        <v>23.059000000000005</v>
      </c>
      <c r="H225" s="123" t="s">
        <v>841</v>
      </c>
    </row>
    <row r="226" spans="1:8" ht="16.5" thickBot="1">
      <c r="A226" s="95" t="s">
        <v>350</v>
      </c>
      <c r="B226" s="97">
        <v>2609.4360000000001</v>
      </c>
      <c r="C226" s="97">
        <v>957.32899999999995</v>
      </c>
      <c r="D226" s="97">
        <v>1906.9839999999999</v>
      </c>
      <c r="E226" s="97">
        <v>1035.8520000000001</v>
      </c>
      <c r="F226" s="140">
        <v>1785.059</v>
      </c>
      <c r="G226" s="140">
        <v>1076.057</v>
      </c>
      <c r="H226" s="119" t="s">
        <v>354</v>
      </c>
    </row>
    <row r="227" spans="1:8">
      <c r="A227" s="75"/>
      <c r="B227" s="75"/>
      <c r="C227" s="75"/>
      <c r="D227" s="75"/>
      <c r="E227" s="75"/>
      <c r="F227" s="75"/>
      <c r="G227" s="75"/>
      <c r="H227" s="75"/>
    </row>
    <row r="228" spans="1:8">
      <c r="A228" s="77" t="s">
        <v>377</v>
      </c>
      <c r="B228" s="75"/>
      <c r="C228" s="75"/>
      <c r="D228" s="75"/>
      <c r="E228" s="75"/>
      <c r="F228" s="75"/>
      <c r="G228" s="75"/>
      <c r="H228" s="80" t="s">
        <v>855</v>
      </c>
    </row>
    <row r="229" spans="1:8">
      <c r="A229" s="77" t="s">
        <v>399</v>
      </c>
      <c r="B229" s="75"/>
      <c r="C229" s="75"/>
      <c r="D229" s="75"/>
      <c r="E229" s="75"/>
      <c r="F229" s="75"/>
      <c r="G229" s="75"/>
      <c r="H229" s="13" t="s">
        <v>398</v>
      </c>
    </row>
    <row r="230" spans="1:8" ht="16.5" customHeight="1" thickBot="1">
      <c r="A230" s="82" t="s">
        <v>39</v>
      </c>
      <c r="B230" s="75"/>
      <c r="C230" s="75"/>
      <c r="D230" s="75"/>
      <c r="E230" s="2"/>
      <c r="F230" s="75"/>
      <c r="G230" s="2" t="s">
        <v>40</v>
      </c>
      <c r="H230" s="2" t="s">
        <v>2</v>
      </c>
    </row>
    <row r="231" spans="1:8" ht="16.5" thickBot="1">
      <c r="A231" s="66" t="s">
        <v>7</v>
      </c>
      <c r="B231" s="203">
        <v>2016</v>
      </c>
      <c r="C231" s="204"/>
      <c r="D231" s="203">
        <v>2017</v>
      </c>
      <c r="E231" s="204"/>
      <c r="F231" s="203">
        <v>2018</v>
      </c>
      <c r="G231" s="204"/>
      <c r="H231" s="67" t="s">
        <v>3</v>
      </c>
    </row>
    <row r="232" spans="1:8">
      <c r="A232" s="68"/>
      <c r="B232" s="20" t="s">
        <v>43</v>
      </c>
      <c r="C232" s="111" t="s">
        <v>44</v>
      </c>
      <c r="D232" s="111" t="s">
        <v>43</v>
      </c>
      <c r="E232" s="16" t="s">
        <v>44</v>
      </c>
      <c r="F232" s="20" t="s">
        <v>43</v>
      </c>
      <c r="G232" s="9" t="s">
        <v>44</v>
      </c>
      <c r="H232" s="69"/>
    </row>
    <row r="233" spans="1:8" ht="16.5" thickBot="1">
      <c r="A233" s="70"/>
      <c r="B233" s="34" t="s">
        <v>45</v>
      </c>
      <c r="C233" s="11" t="s">
        <v>46</v>
      </c>
      <c r="D233" s="114" t="s">
        <v>45</v>
      </c>
      <c r="E233" s="36" t="s">
        <v>46</v>
      </c>
      <c r="F233" s="34" t="s">
        <v>45</v>
      </c>
      <c r="G233" s="34" t="s">
        <v>46</v>
      </c>
      <c r="H233" s="71"/>
    </row>
    <row r="234" spans="1:8" ht="17.25" thickTop="1" thickBot="1">
      <c r="A234" s="23" t="s">
        <v>12</v>
      </c>
      <c r="B234" s="35">
        <v>1014.45304</v>
      </c>
      <c r="C234" s="38">
        <v>198.94800000000001</v>
      </c>
      <c r="D234" s="30">
        <v>1065.17569</v>
      </c>
      <c r="E234" s="37">
        <v>208.89500000000001</v>
      </c>
      <c r="F234" s="30">
        <v>863.57799999999997</v>
      </c>
      <c r="G234" s="30">
        <v>200.18700000000001</v>
      </c>
      <c r="H234" s="114" t="s">
        <v>809</v>
      </c>
    </row>
    <row r="235" spans="1:8" ht="16.5" thickBot="1">
      <c r="A235" s="23" t="s">
        <v>13</v>
      </c>
      <c r="B235" s="37">
        <v>467.19100000000003</v>
      </c>
      <c r="C235" s="38">
        <v>103.574</v>
      </c>
      <c r="D235" s="30">
        <v>424.78899999999999</v>
      </c>
      <c r="E235" s="37">
        <v>89.673000000000002</v>
      </c>
      <c r="F235" s="30">
        <v>365.79399999999998</v>
      </c>
      <c r="G235" s="30">
        <v>82.433999999999997</v>
      </c>
      <c r="H235" s="114" t="s">
        <v>810</v>
      </c>
    </row>
    <row r="236" spans="1:8" ht="16.5" thickBot="1">
      <c r="A236" s="23" t="s">
        <v>14</v>
      </c>
      <c r="B236" s="37">
        <v>1.43</v>
      </c>
      <c r="C236" s="38">
        <v>0.496</v>
      </c>
      <c r="D236" s="30">
        <v>1.264</v>
      </c>
      <c r="E236" s="37">
        <v>0.35199999999999998</v>
      </c>
      <c r="F236" s="30">
        <v>1.68</v>
      </c>
      <c r="G236" s="30">
        <v>0.52200000000000002</v>
      </c>
      <c r="H236" s="114" t="s">
        <v>806</v>
      </c>
    </row>
    <row r="237" spans="1:8" ht="16.5" thickBot="1">
      <c r="A237" s="23" t="s">
        <v>15</v>
      </c>
      <c r="B237" s="37">
        <v>638.69336899999996</v>
      </c>
      <c r="C237" s="38">
        <v>99.874950609999999</v>
      </c>
      <c r="D237" s="30">
        <v>493.33699999999999</v>
      </c>
      <c r="E237" s="37">
        <v>87.771000000000001</v>
      </c>
      <c r="F237" s="30">
        <v>646.98800000000006</v>
      </c>
      <c r="G237" s="30">
        <v>153.09800000000001</v>
      </c>
      <c r="H237" s="114" t="s">
        <v>820</v>
      </c>
    </row>
    <row r="238" spans="1:8" ht="16.5" thickBot="1">
      <c r="A238" s="23" t="s">
        <v>16</v>
      </c>
      <c r="B238" s="37">
        <v>879.21545900000001</v>
      </c>
      <c r="C238" s="38">
        <v>153.38688723999999</v>
      </c>
      <c r="D238" s="30">
        <v>541.55837699999995</v>
      </c>
      <c r="E238" s="37">
        <v>100.38727809801001</v>
      </c>
      <c r="F238" s="30">
        <v>356.37299999999999</v>
      </c>
      <c r="G238" s="30">
        <v>82</v>
      </c>
      <c r="H238" s="114" t="s">
        <v>819</v>
      </c>
    </row>
    <row r="239" spans="1:8" ht="16.5" thickBot="1">
      <c r="A239" s="23" t="s">
        <v>17</v>
      </c>
      <c r="B239" s="37">
        <v>0</v>
      </c>
      <c r="C239" s="38">
        <v>0</v>
      </c>
      <c r="D239" s="30">
        <v>0</v>
      </c>
      <c r="E239" s="37">
        <v>0</v>
      </c>
      <c r="F239" s="30">
        <v>0</v>
      </c>
      <c r="G239" s="30">
        <v>0</v>
      </c>
      <c r="H239" s="114" t="s">
        <v>807</v>
      </c>
    </row>
    <row r="240" spans="1:8" ht="16.5" thickBot="1">
      <c r="A240" s="23" t="s">
        <v>18</v>
      </c>
      <c r="B240" s="37">
        <v>12</v>
      </c>
      <c r="C240" s="38">
        <v>2.65</v>
      </c>
      <c r="D240" s="30">
        <v>0</v>
      </c>
      <c r="E240" s="37">
        <v>0</v>
      </c>
      <c r="F240" s="30">
        <v>0</v>
      </c>
      <c r="G240" s="30">
        <v>0</v>
      </c>
      <c r="H240" s="114" t="s">
        <v>19</v>
      </c>
    </row>
    <row r="241" spans="1:8" ht="16.5" thickBot="1">
      <c r="A241" s="23" t="s">
        <v>20</v>
      </c>
      <c r="B241" s="37">
        <v>3667.4589999999998</v>
      </c>
      <c r="C241" s="38">
        <v>713.21600000000001</v>
      </c>
      <c r="D241" s="30">
        <v>4187.0990000000002</v>
      </c>
      <c r="E241" s="37">
        <v>800.25900000000001</v>
      </c>
      <c r="F241" s="30">
        <v>4389.8329999999996</v>
      </c>
      <c r="G241" s="30">
        <v>1032.636</v>
      </c>
      <c r="H241" s="114" t="s">
        <v>808</v>
      </c>
    </row>
    <row r="242" spans="1:8" ht="16.5" thickBot="1">
      <c r="A242" s="23" t="s">
        <v>21</v>
      </c>
      <c r="B242" s="37">
        <v>0.26033000000000001</v>
      </c>
      <c r="C242" s="38">
        <v>8.9282899999999998E-2</v>
      </c>
      <c r="D242" s="30">
        <v>0.11799999999999999</v>
      </c>
      <c r="E242" s="37">
        <v>0.04</v>
      </c>
      <c r="F242" s="30">
        <v>5.015E-2</v>
      </c>
      <c r="G242" s="30">
        <v>1.7000000000000001E-2</v>
      </c>
      <c r="H242" s="114" t="s">
        <v>811</v>
      </c>
    </row>
    <row r="243" spans="1:8" ht="16.5" thickBot="1">
      <c r="A243" s="23" t="s">
        <v>22</v>
      </c>
      <c r="B243" s="37">
        <v>70.180000000000007</v>
      </c>
      <c r="C243" s="38">
        <v>11.299000000000001</v>
      </c>
      <c r="D243" s="30">
        <v>174.20599999999999</v>
      </c>
      <c r="E243" s="37">
        <v>28.623000000000001</v>
      </c>
      <c r="F243" s="30">
        <v>68.361000000000004</v>
      </c>
      <c r="G243" s="30">
        <v>11.888999999999999</v>
      </c>
      <c r="H243" s="114" t="s">
        <v>840</v>
      </c>
    </row>
    <row r="244" spans="1:8" ht="16.5" thickBot="1">
      <c r="A244" s="23" t="s">
        <v>23</v>
      </c>
      <c r="B244" s="37">
        <v>4.3999999999999997E-2</v>
      </c>
      <c r="C244" s="38">
        <v>3.1E-2</v>
      </c>
      <c r="D244" s="30">
        <v>0</v>
      </c>
      <c r="E244" s="37">
        <v>1E-3</v>
      </c>
      <c r="F244" s="30">
        <v>0</v>
      </c>
      <c r="G244" s="30">
        <v>0</v>
      </c>
      <c r="H244" s="114" t="s">
        <v>805</v>
      </c>
    </row>
    <row r="245" spans="1:8" ht="16.5" thickBot="1">
      <c r="A245" s="23" t="s">
        <v>24</v>
      </c>
      <c r="B245" s="37">
        <v>0.70500000000000007</v>
      </c>
      <c r="C245" s="38">
        <v>0.24500000000000002</v>
      </c>
      <c r="D245" s="30">
        <v>0.45800000000000002</v>
      </c>
      <c r="E245" s="37">
        <v>8.1000000000000003E-2</v>
      </c>
      <c r="F245" s="30">
        <v>49.722999999999999</v>
      </c>
      <c r="G245" s="30">
        <v>8.9830000000000005</v>
      </c>
      <c r="H245" s="114" t="s">
        <v>25</v>
      </c>
    </row>
    <row r="246" spans="1:8" ht="16.5" thickBot="1">
      <c r="A246" s="23" t="s">
        <v>26</v>
      </c>
      <c r="B246" s="30">
        <v>103.21643400000001</v>
      </c>
      <c r="C246" s="28">
        <v>28.581407400000003</v>
      </c>
      <c r="D246" s="30">
        <v>131.25022799999999</v>
      </c>
      <c r="E246" s="37">
        <v>28.347214999999998</v>
      </c>
      <c r="F246" s="30">
        <v>94.844999999999999</v>
      </c>
      <c r="G246" s="30">
        <v>22.108000000000001</v>
      </c>
      <c r="H246" s="114" t="s">
        <v>812</v>
      </c>
    </row>
    <row r="247" spans="1:8" ht="16.5" thickBot="1">
      <c r="A247" s="23" t="s">
        <v>27</v>
      </c>
      <c r="B247" s="37">
        <v>60.369</v>
      </c>
      <c r="C247" s="38">
        <v>13.683</v>
      </c>
      <c r="D247" s="30">
        <v>0</v>
      </c>
      <c r="E247" s="37">
        <v>0</v>
      </c>
      <c r="F247" s="30">
        <v>0</v>
      </c>
      <c r="G247" s="30">
        <v>6.633</v>
      </c>
      <c r="H247" s="114" t="s">
        <v>836</v>
      </c>
    </row>
    <row r="248" spans="1:8" ht="16.5" thickBot="1">
      <c r="A248" s="23" t="s">
        <v>28</v>
      </c>
      <c r="B248" s="37">
        <v>85.620503999999997</v>
      </c>
      <c r="C248" s="38">
        <v>17.491201652000001</v>
      </c>
      <c r="D248" s="30">
        <v>261.76600000000002</v>
      </c>
      <c r="E248" s="37">
        <v>41.92</v>
      </c>
      <c r="F248" s="30">
        <v>331.94076879770989</v>
      </c>
      <c r="G248" s="30">
        <v>53.158000000000001</v>
      </c>
      <c r="H248" s="114" t="s">
        <v>813</v>
      </c>
    </row>
    <row r="249" spans="1:8" ht="16.5" thickBot="1">
      <c r="A249" s="23" t="s">
        <v>29</v>
      </c>
      <c r="B249" s="37">
        <v>384.505</v>
      </c>
      <c r="C249" s="38">
        <v>84.058000000000007</v>
      </c>
      <c r="D249" s="30">
        <v>0</v>
      </c>
      <c r="E249" s="37">
        <v>0</v>
      </c>
      <c r="F249" s="30">
        <v>592.875</v>
      </c>
      <c r="G249" s="30">
        <v>139.47900000000001</v>
      </c>
      <c r="H249" s="114" t="s">
        <v>814</v>
      </c>
    </row>
    <row r="250" spans="1:8" ht="16.5" thickBot="1">
      <c r="A250" s="23" t="s">
        <v>30</v>
      </c>
      <c r="B250" s="37">
        <v>156.99799999999999</v>
      </c>
      <c r="C250" s="38">
        <v>27.018000000000001</v>
      </c>
      <c r="D250" s="30">
        <v>219.86</v>
      </c>
      <c r="E250" s="37">
        <v>41.863999999999997</v>
      </c>
      <c r="F250" s="30">
        <v>81.097999999999999</v>
      </c>
      <c r="G250" s="30">
        <v>17.888999999999999</v>
      </c>
      <c r="H250" s="114" t="s">
        <v>815</v>
      </c>
    </row>
    <row r="251" spans="1:8" ht="16.5" thickBot="1">
      <c r="A251" s="23" t="s">
        <v>31</v>
      </c>
      <c r="B251" s="37">
        <v>1129.4540500000001</v>
      </c>
      <c r="C251" s="38">
        <v>638.90202099999999</v>
      </c>
      <c r="D251" s="30">
        <v>861.33799999999997</v>
      </c>
      <c r="E251" s="37">
        <v>140.31800000000001</v>
      </c>
      <c r="F251" s="30">
        <v>706.64499999999998</v>
      </c>
      <c r="G251" s="30">
        <v>149.09899999999999</v>
      </c>
      <c r="H251" s="114" t="s">
        <v>838</v>
      </c>
    </row>
    <row r="252" spans="1:8" ht="16.5" thickBot="1">
      <c r="A252" s="23" t="s">
        <v>32</v>
      </c>
      <c r="B252" s="37">
        <v>34.561999999999998</v>
      </c>
      <c r="C252" s="38">
        <v>5.7691612255148161</v>
      </c>
      <c r="D252" s="30">
        <v>25.387</v>
      </c>
      <c r="E252" s="37">
        <v>5.2883452832841273</v>
      </c>
      <c r="F252" s="30">
        <v>9.2919999999999998</v>
      </c>
      <c r="G252" s="30">
        <v>2.3220000000000001</v>
      </c>
      <c r="H252" s="114" t="s">
        <v>816</v>
      </c>
    </row>
    <row r="253" spans="1:8" ht="16.5" thickBot="1">
      <c r="A253" s="23" t="s">
        <v>33</v>
      </c>
      <c r="B253" s="37">
        <v>988.68500000000006</v>
      </c>
      <c r="C253" s="38">
        <v>184.91300000000001</v>
      </c>
      <c r="D253" s="30">
        <v>415.39100000000002</v>
      </c>
      <c r="E253" s="37">
        <v>78.311000000000007</v>
      </c>
      <c r="F253" s="30">
        <v>240.53399999999999</v>
      </c>
      <c r="G253" s="30">
        <v>53.098999999999997</v>
      </c>
      <c r="H253" s="114" t="s">
        <v>818</v>
      </c>
    </row>
    <row r="254" spans="1:8" ht="16.5" thickBot="1">
      <c r="A254" s="23" t="s">
        <v>34</v>
      </c>
      <c r="B254" s="39">
        <v>2E-3</v>
      </c>
      <c r="C254" s="40">
        <v>1E-3</v>
      </c>
      <c r="D254" s="30">
        <v>3.0000000000000001E-3</v>
      </c>
      <c r="E254" s="37">
        <v>2E-3</v>
      </c>
      <c r="F254" s="30">
        <v>0</v>
      </c>
      <c r="G254" s="30">
        <v>0</v>
      </c>
      <c r="H254" s="114" t="s">
        <v>817</v>
      </c>
    </row>
    <row r="255" spans="1:8" ht="16.5" thickBot="1">
      <c r="A255" s="23" t="s">
        <v>35</v>
      </c>
      <c r="B255" s="39">
        <v>0.20200000000000001</v>
      </c>
      <c r="C255" s="40">
        <v>0.06</v>
      </c>
      <c r="D255" s="30">
        <v>0</v>
      </c>
      <c r="E255" s="37">
        <v>0</v>
      </c>
      <c r="F255" s="30">
        <v>0</v>
      </c>
      <c r="G255" s="30">
        <v>0</v>
      </c>
      <c r="H255" s="113" t="s">
        <v>36</v>
      </c>
    </row>
    <row r="256" spans="1:8" ht="16.5" thickBot="1">
      <c r="A256" s="95" t="s">
        <v>353</v>
      </c>
      <c r="B256" s="97">
        <f t="shared" ref="B256" si="96">SUM(B234:B255)</f>
        <v>9695.2451859999983</v>
      </c>
      <c r="C256" s="97">
        <f t="shared" ref="C256" si="97">SUM(C234:C255)</f>
        <v>2284.2869120275145</v>
      </c>
      <c r="D256" s="97">
        <f t="shared" ref="D256" si="98">SUM(D234:D255)</f>
        <v>8803.0002949999998</v>
      </c>
      <c r="E256" s="97">
        <f t="shared" ref="E256" si="99">SUM(E234:E255)</f>
        <v>1652.1328383812941</v>
      </c>
      <c r="F256" s="97">
        <v>8813.2689187977085</v>
      </c>
      <c r="G256" s="97">
        <v>2001.9619999999995</v>
      </c>
      <c r="H256" s="112" t="s">
        <v>841</v>
      </c>
    </row>
    <row r="257" spans="1:8" ht="16.5" thickBot="1">
      <c r="A257" s="95" t="s">
        <v>350</v>
      </c>
      <c r="B257" s="97">
        <v>28976.052</v>
      </c>
      <c r="C257" s="97">
        <v>5913.0450000000001</v>
      </c>
      <c r="D257" s="97">
        <v>33907.963000000003</v>
      </c>
      <c r="E257" s="97">
        <v>6757.473</v>
      </c>
      <c r="F257" s="97">
        <v>31225.364000000001</v>
      </c>
      <c r="G257" s="97">
        <v>7443.8490000000002</v>
      </c>
      <c r="H257" s="119" t="s">
        <v>354</v>
      </c>
    </row>
    <row r="258" spans="1:8">
      <c r="A258" s="16"/>
      <c r="B258" s="62"/>
      <c r="C258" s="62"/>
      <c r="D258" s="62"/>
      <c r="E258" s="62"/>
      <c r="F258" s="62"/>
      <c r="G258" s="62"/>
      <c r="H258" s="75"/>
    </row>
    <row r="259" spans="1:8">
      <c r="A259" s="16"/>
      <c r="B259" s="62"/>
      <c r="C259" s="62"/>
      <c r="D259" s="62"/>
      <c r="E259" s="62"/>
      <c r="F259" s="62"/>
      <c r="G259" s="62"/>
      <c r="H259" s="75"/>
    </row>
    <row r="260" spans="1:8">
      <c r="A260" s="16"/>
      <c r="B260" s="62"/>
      <c r="C260" s="62"/>
      <c r="D260" s="62"/>
      <c r="E260" s="62"/>
      <c r="F260" s="62"/>
      <c r="G260" s="62"/>
      <c r="H260" s="75"/>
    </row>
    <row r="261" spans="1:8">
      <c r="A261" s="75"/>
      <c r="B261" s="75"/>
      <c r="C261" s="75"/>
      <c r="D261" s="75"/>
      <c r="E261" s="75"/>
      <c r="F261" s="75"/>
      <c r="G261" s="75"/>
      <c r="H261" s="75"/>
    </row>
    <row r="262" spans="1:8">
      <c r="A262" s="77" t="s">
        <v>378</v>
      </c>
      <c r="B262" s="13"/>
      <c r="C262" s="13"/>
      <c r="D262" s="13"/>
      <c r="E262" s="13"/>
      <c r="F262" s="13"/>
      <c r="G262" s="13"/>
      <c r="H262" s="80" t="s">
        <v>856</v>
      </c>
    </row>
    <row r="263" spans="1:8">
      <c r="A263" s="77" t="s">
        <v>401</v>
      </c>
      <c r="B263" s="13"/>
      <c r="C263" s="13"/>
      <c r="D263" s="13"/>
      <c r="E263" s="13"/>
      <c r="F263" s="13"/>
      <c r="G263" s="13"/>
      <c r="H263" s="13" t="s">
        <v>402</v>
      </c>
    </row>
    <row r="264" spans="1:8" ht="24.75" customHeight="1" thickBot="1">
      <c r="A264" s="76" t="s">
        <v>39</v>
      </c>
      <c r="B264" s="13"/>
      <c r="C264" s="13"/>
      <c r="D264" s="13"/>
      <c r="E264" s="2"/>
      <c r="F264" s="13"/>
      <c r="G264" s="2" t="s">
        <v>40</v>
      </c>
      <c r="H264" s="2" t="s">
        <v>2</v>
      </c>
    </row>
    <row r="265" spans="1:8" ht="16.5" thickBot="1">
      <c r="A265" s="66" t="s">
        <v>7</v>
      </c>
      <c r="B265" s="203">
        <v>2016</v>
      </c>
      <c r="C265" s="204"/>
      <c r="D265" s="203">
        <v>2017</v>
      </c>
      <c r="E265" s="204"/>
      <c r="F265" s="203">
        <v>2018</v>
      </c>
      <c r="G265" s="204"/>
      <c r="H265" s="67" t="s">
        <v>3</v>
      </c>
    </row>
    <row r="266" spans="1:8">
      <c r="A266" s="68"/>
      <c r="B266" s="20" t="s">
        <v>43</v>
      </c>
      <c r="C266" s="111" t="s">
        <v>44</v>
      </c>
      <c r="D266" s="111" t="s">
        <v>43</v>
      </c>
      <c r="E266" s="16" t="s">
        <v>44</v>
      </c>
      <c r="F266" s="20" t="s">
        <v>43</v>
      </c>
      <c r="G266" s="9" t="s">
        <v>44</v>
      </c>
      <c r="H266" s="69"/>
    </row>
    <row r="267" spans="1:8" ht="16.5" thickBot="1">
      <c r="A267" s="70"/>
      <c r="B267" s="34" t="s">
        <v>45</v>
      </c>
      <c r="C267" s="11" t="s">
        <v>46</v>
      </c>
      <c r="D267" s="114" t="s">
        <v>45</v>
      </c>
      <c r="E267" s="36" t="s">
        <v>46</v>
      </c>
      <c r="F267" s="34" t="s">
        <v>45</v>
      </c>
      <c r="G267" s="34" t="s">
        <v>46</v>
      </c>
      <c r="H267" s="71"/>
    </row>
    <row r="268" spans="1:8" ht="17.25" thickTop="1" thickBot="1">
      <c r="A268" s="23" t="s">
        <v>12</v>
      </c>
      <c r="B268" s="35">
        <v>800.2509</v>
      </c>
      <c r="C268" s="38">
        <v>171.39364319999999</v>
      </c>
      <c r="D268" s="30">
        <v>941.19200000000001</v>
      </c>
      <c r="E268" s="37">
        <v>195.78700000000001</v>
      </c>
      <c r="F268" s="30">
        <v>811.42700000000002</v>
      </c>
      <c r="G268" s="30">
        <v>184.74199999999999</v>
      </c>
      <c r="H268" s="114" t="s">
        <v>809</v>
      </c>
    </row>
    <row r="269" spans="1:8" ht="16.5" thickBot="1">
      <c r="A269" s="23" t="s">
        <v>13</v>
      </c>
      <c r="B269" s="37">
        <v>535.06100000000004</v>
      </c>
      <c r="C269" s="38">
        <v>140.63</v>
      </c>
      <c r="D269" s="30">
        <v>635.29200000000003</v>
      </c>
      <c r="E269" s="37">
        <v>143.113</v>
      </c>
      <c r="F269" s="30">
        <v>414.666</v>
      </c>
      <c r="G269" s="30">
        <v>110.592</v>
      </c>
      <c r="H269" s="114" t="s">
        <v>810</v>
      </c>
    </row>
    <row r="270" spans="1:8" ht="16.5" thickBot="1">
      <c r="A270" s="23" t="s">
        <v>14</v>
      </c>
      <c r="B270" s="37">
        <v>10.050000000000001</v>
      </c>
      <c r="C270" s="38">
        <v>3.0179999999999998</v>
      </c>
      <c r="D270" s="30">
        <v>16.422000000000001</v>
      </c>
      <c r="E270" s="37">
        <v>3.68</v>
      </c>
      <c r="F270" s="30">
        <v>24.928000000000001</v>
      </c>
      <c r="G270" s="30">
        <v>5.7329999999999997</v>
      </c>
      <c r="H270" s="114" t="s">
        <v>806</v>
      </c>
    </row>
    <row r="271" spans="1:8" ht="16.5" thickBot="1">
      <c r="A271" s="23" t="s">
        <v>15</v>
      </c>
      <c r="B271" s="37">
        <v>1133.2909999999999</v>
      </c>
      <c r="C271" s="38">
        <v>198.94300000000001</v>
      </c>
      <c r="D271" s="30">
        <v>1217.1590000000001</v>
      </c>
      <c r="E271" s="37">
        <v>215.02699999999999</v>
      </c>
      <c r="F271" s="30">
        <v>915.65700000000004</v>
      </c>
      <c r="G271" s="30">
        <v>165.578</v>
      </c>
      <c r="H271" s="114" t="s">
        <v>820</v>
      </c>
    </row>
    <row r="272" spans="1:8" ht="16.5" thickBot="1">
      <c r="A272" s="23" t="s">
        <v>16</v>
      </c>
      <c r="B272" s="37">
        <v>4115.5506359999999</v>
      </c>
      <c r="C272" s="38">
        <v>769.10607140000013</v>
      </c>
      <c r="D272" s="30">
        <v>4141.4269800000002</v>
      </c>
      <c r="E272" s="37">
        <v>776.49110241838014</v>
      </c>
      <c r="F272" s="30">
        <v>9156.57</v>
      </c>
      <c r="G272" s="30">
        <v>796</v>
      </c>
      <c r="H272" s="114" t="s">
        <v>819</v>
      </c>
    </row>
    <row r="273" spans="1:8" ht="16.5" thickBot="1">
      <c r="A273" s="23" t="s">
        <v>17</v>
      </c>
      <c r="B273" s="37">
        <v>2.3E-2</v>
      </c>
      <c r="C273" s="38">
        <v>7.0000000000000001E-3</v>
      </c>
      <c r="D273" s="30">
        <v>8.1000000000000003E-2</v>
      </c>
      <c r="E273" s="37">
        <v>2.7E-2</v>
      </c>
      <c r="F273" s="30">
        <v>1.7841000000000003E-2</v>
      </c>
      <c r="G273" s="30">
        <v>1.2999999999999999E-2</v>
      </c>
      <c r="H273" s="114" t="s">
        <v>807</v>
      </c>
    </row>
    <row r="274" spans="1:8" ht="16.5" thickBot="1">
      <c r="A274" s="23" t="s">
        <v>18</v>
      </c>
      <c r="B274" s="37">
        <v>2.2930000000000001</v>
      </c>
      <c r="C274" s="38">
        <v>1.3640000000000001</v>
      </c>
      <c r="D274" s="30">
        <v>1.357</v>
      </c>
      <c r="E274" s="37">
        <v>0.88800000000000001</v>
      </c>
      <c r="F274" s="30">
        <v>3.02</v>
      </c>
      <c r="G274" s="30">
        <v>1.575</v>
      </c>
      <c r="H274" s="114" t="s">
        <v>19</v>
      </c>
    </row>
    <row r="275" spans="1:8" ht="16.5" thickBot="1">
      <c r="A275" s="23" t="s">
        <v>20</v>
      </c>
      <c r="B275" s="37">
        <v>1488.5840000000001</v>
      </c>
      <c r="C275" s="38">
        <v>319.226</v>
      </c>
      <c r="D275" s="30">
        <v>2633.02</v>
      </c>
      <c r="E275" s="37">
        <v>525.66</v>
      </c>
      <c r="F275" s="30">
        <v>3010.0320000000002</v>
      </c>
      <c r="G275" s="30">
        <v>640.88900000000001</v>
      </c>
      <c r="H275" s="114" t="s">
        <v>808</v>
      </c>
    </row>
    <row r="276" spans="1:8" ht="16.5" thickBot="1">
      <c r="A276" s="23" t="s">
        <v>21</v>
      </c>
      <c r="B276" s="37">
        <v>21.455880000000001</v>
      </c>
      <c r="C276" s="38">
        <v>3.3042060000000002</v>
      </c>
      <c r="D276" s="30">
        <v>2.968</v>
      </c>
      <c r="E276" s="37">
        <v>1.355</v>
      </c>
      <c r="F276" s="30">
        <v>0.443</v>
      </c>
      <c r="G276" s="30">
        <v>0.47699999999999998</v>
      </c>
      <c r="H276" s="114" t="s">
        <v>811</v>
      </c>
    </row>
    <row r="277" spans="1:8" ht="16.5" thickBot="1">
      <c r="A277" s="23" t="s">
        <v>22</v>
      </c>
      <c r="B277" s="37">
        <v>233.62100000000001</v>
      </c>
      <c r="C277" s="38">
        <v>39.905000000000001</v>
      </c>
      <c r="D277" s="30">
        <v>133.584</v>
      </c>
      <c r="E277" s="37">
        <v>24.111000000000001</v>
      </c>
      <c r="F277" s="30">
        <v>141.92400000000001</v>
      </c>
      <c r="G277" s="30">
        <v>30.28</v>
      </c>
      <c r="H277" s="114" t="s">
        <v>840</v>
      </c>
    </row>
    <row r="278" spans="1:8" ht="16.5" thickBot="1">
      <c r="A278" s="23" t="s">
        <v>23</v>
      </c>
      <c r="B278" s="37">
        <v>0.17299999999999999</v>
      </c>
      <c r="C278" s="38">
        <v>0.13300000000000001</v>
      </c>
      <c r="D278" s="30">
        <v>4.3070000000000004</v>
      </c>
      <c r="E278" s="37">
        <v>1.1879999999999999</v>
      </c>
      <c r="F278" s="30">
        <v>2.0089999999999999</v>
      </c>
      <c r="G278" s="30">
        <v>1.1990000000000001</v>
      </c>
      <c r="H278" s="114" t="s">
        <v>805</v>
      </c>
    </row>
    <row r="279" spans="1:8" ht="16.5" thickBot="1">
      <c r="A279" s="23" t="s">
        <v>24</v>
      </c>
      <c r="B279" s="37">
        <v>278.51</v>
      </c>
      <c r="C279" s="38">
        <v>53.094000000000001</v>
      </c>
      <c r="D279" s="30">
        <v>254.958</v>
      </c>
      <c r="E279" s="37">
        <v>46.323</v>
      </c>
      <c r="F279" s="30">
        <v>301.22399999999999</v>
      </c>
      <c r="G279" s="30">
        <v>58.161000000000001</v>
      </c>
      <c r="H279" s="114" t="s">
        <v>25</v>
      </c>
    </row>
    <row r="280" spans="1:8" ht="16.5" thickBot="1">
      <c r="A280" s="23" t="s">
        <v>26</v>
      </c>
      <c r="B280" s="30">
        <v>184.01425</v>
      </c>
      <c r="C280" s="28">
        <v>64.704125200000007</v>
      </c>
      <c r="D280" s="30">
        <v>187.24114499999999</v>
      </c>
      <c r="E280" s="37">
        <v>35.936942600000002</v>
      </c>
      <c r="F280" s="30">
        <v>206.18600000000001</v>
      </c>
      <c r="G280" s="30">
        <v>45.497999999999998</v>
      </c>
      <c r="H280" s="114" t="s">
        <v>812</v>
      </c>
    </row>
    <row r="281" spans="1:8" ht="16.5" thickBot="1">
      <c r="A281" s="23" t="s">
        <v>27</v>
      </c>
      <c r="B281" s="37">
        <v>46.013168336074152</v>
      </c>
      <c r="C281" s="38">
        <v>15.239000000000001</v>
      </c>
      <c r="D281" s="30">
        <v>1.4E-2</v>
      </c>
      <c r="E281" s="37">
        <v>1.2E-2</v>
      </c>
      <c r="F281" s="30">
        <v>7.6965000000000012</v>
      </c>
      <c r="G281" s="30">
        <v>6.5970000000000004</v>
      </c>
      <c r="H281" s="114" t="s">
        <v>836</v>
      </c>
    </row>
    <row r="282" spans="1:8" ht="16.5" thickBot="1">
      <c r="A282" s="23" t="s">
        <v>28</v>
      </c>
      <c r="B282" s="37">
        <v>16.521999999999998</v>
      </c>
      <c r="C282" s="38">
        <v>8.1989999999999998</v>
      </c>
      <c r="D282" s="30">
        <v>6.266</v>
      </c>
      <c r="E282" s="37">
        <v>1.9219999999999999</v>
      </c>
      <c r="F282" s="30">
        <v>41.39</v>
      </c>
      <c r="G282" s="30">
        <v>11.212</v>
      </c>
      <c r="H282" s="114" t="s">
        <v>813</v>
      </c>
    </row>
    <row r="283" spans="1:8" ht="16.5" thickBot="1">
      <c r="A283" s="23" t="s">
        <v>29</v>
      </c>
      <c r="B283" s="37">
        <v>172.589</v>
      </c>
      <c r="C283" s="38">
        <v>37.835000000000001</v>
      </c>
      <c r="D283" s="30">
        <v>0</v>
      </c>
      <c r="E283" s="37">
        <v>0</v>
      </c>
      <c r="F283" s="30">
        <v>132.71299999999999</v>
      </c>
      <c r="G283" s="30">
        <v>45.174999999999997</v>
      </c>
      <c r="H283" s="114" t="s">
        <v>814</v>
      </c>
    </row>
    <row r="284" spans="1:8" ht="16.5" thickBot="1">
      <c r="A284" s="23" t="s">
        <v>30</v>
      </c>
      <c r="B284" s="37">
        <v>533.529</v>
      </c>
      <c r="C284" s="38">
        <v>103.31399999999999</v>
      </c>
      <c r="D284" s="30">
        <v>567.0619999999999</v>
      </c>
      <c r="E284" s="37">
        <v>108.70299999999999</v>
      </c>
      <c r="F284" s="30">
        <v>565.89599999999996</v>
      </c>
      <c r="G284" s="30">
        <v>117.15</v>
      </c>
      <c r="H284" s="114" t="s">
        <v>815</v>
      </c>
    </row>
    <row r="285" spans="1:8" ht="16.5" thickBot="1">
      <c r="A285" s="23" t="s">
        <v>31</v>
      </c>
      <c r="B285" s="37">
        <v>638.90202099999999</v>
      </c>
      <c r="C285" s="38">
        <v>148.00003599999999</v>
      </c>
      <c r="D285" s="30">
        <v>533.05399999999997</v>
      </c>
      <c r="E285" s="37">
        <v>83.070999999999998</v>
      </c>
      <c r="F285" s="30">
        <v>749.87300000000005</v>
      </c>
      <c r="G285" s="30">
        <v>123.28700000000001</v>
      </c>
      <c r="H285" s="114" t="s">
        <v>838</v>
      </c>
    </row>
    <row r="286" spans="1:8" ht="16.5" thickBot="1">
      <c r="A286" s="23" t="s">
        <v>32</v>
      </c>
      <c r="B286" s="37">
        <v>6041.6040000000003</v>
      </c>
      <c r="C286" s="38">
        <v>186.65775991963838</v>
      </c>
      <c r="D286" s="30">
        <v>8727.2649999999994</v>
      </c>
      <c r="E286" s="37">
        <v>1974.0250808379024</v>
      </c>
      <c r="F286" s="30">
        <v>8414.3919999999998</v>
      </c>
      <c r="G286" s="30">
        <v>1772.3462</v>
      </c>
      <c r="H286" s="114" t="s">
        <v>816</v>
      </c>
    </row>
    <row r="287" spans="1:8" ht="16.5" thickBot="1">
      <c r="A287" s="23" t="s">
        <v>33</v>
      </c>
      <c r="B287" s="37">
        <v>2029.1790000000001</v>
      </c>
      <c r="C287" s="38">
        <v>398.78899999999999</v>
      </c>
      <c r="D287" s="30">
        <v>2380.0419999999999</v>
      </c>
      <c r="E287" s="37">
        <v>456.30399999999997</v>
      </c>
      <c r="F287" s="30">
        <v>2359.6170000000002</v>
      </c>
      <c r="G287" s="30">
        <v>495.08699999999999</v>
      </c>
      <c r="H287" s="114" t="s">
        <v>818</v>
      </c>
    </row>
    <row r="288" spans="1:8" ht="16.5" thickBot="1">
      <c r="A288" s="23" t="s">
        <v>34</v>
      </c>
      <c r="B288" s="39">
        <v>0.28499999999999998</v>
      </c>
      <c r="C288" s="40">
        <v>4.1000000000000002E-2</v>
      </c>
      <c r="D288" s="30">
        <v>0.80900000000000005</v>
      </c>
      <c r="E288" s="37">
        <v>8.2000000000000003E-2</v>
      </c>
      <c r="F288" s="30">
        <v>19.856000000000002</v>
      </c>
      <c r="G288" s="30">
        <v>2.7909999999999999</v>
      </c>
      <c r="H288" s="114" t="s">
        <v>817</v>
      </c>
    </row>
    <row r="289" spans="1:8" ht="16.5" thickBot="1">
      <c r="A289" s="23" t="s">
        <v>35</v>
      </c>
      <c r="B289" s="39">
        <v>636.43100000000004</v>
      </c>
      <c r="C289" s="40">
        <v>108.262</v>
      </c>
      <c r="D289" s="30">
        <v>604.37</v>
      </c>
      <c r="E289" s="37">
        <v>98.093000000000004</v>
      </c>
      <c r="F289" s="30">
        <v>618.28300000000002</v>
      </c>
      <c r="G289" s="30">
        <v>113.249</v>
      </c>
      <c r="H289" s="113" t="s">
        <v>36</v>
      </c>
    </row>
    <row r="290" spans="1:8" ht="16.5" thickBot="1">
      <c r="A290" s="95" t="s">
        <v>353</v>
      </c>
      <c r="B290" s="97">
        <f t="shared" ref="B290" si="100">SUM(B268:B289)</f>
        <v>18917.931855336075</v>
      </c>
      <c r="C290" s="97">
        <f t="shared" ref="C290" si="101">SUM(C268:C289)</f>
        <v>2771.1648417196388</v>
      </c>
      <c r="D290" s="97">
        <f t="shared" ref="D290" si="102">SUM(D268:D289)</f>
        <v>22987.890125000002</v>
      </c>
      <c r="E290" s="97">
        <f t="shared" ref="E290:G290" si="103">SUM(E268:E289)</f>
        <v>4691.7991258562824</v>
      </c>
      <c r="F290" s="97">
        <f>SUM(F268:F289)</f>
        <v>27897.820341000002</v>
      </c>
      <c r="G290" s="97">
        <f t="shared" si="103"/>
        <v>4727.6312000000007</v>
      </c>
      <c r="H290" s="112" t="s">
        <v>841</v>
      </c>
    </row>
    <row r="291" spans="1:8" ht="16.5" thickBot="1">
      <c r="A291" s="95" t="s">
        <v>350</v>
      </c>
      <c r="B291" s="97">
        <v>138772.66099999999</v>
      </c>
      <c r="C291" s="97">
        <v>31700.803</v>
      </c>
      <c r="D291" s="97">
        <v>144373.33119385599</v>
      </c>
      <c r="E291" s="97">
        <v>32980.203000000001</v>
      </c>
      <c r="F291" s="97">
        <v>164535.54690083649</v>
      </c>
      <c r="G291" s="97">
        <v>37585.998</v>
      </c>
      <c r="H291" s="119" t="s">
        <v>354</v>
      </c>
    </row>
    <row r="292" spans="1:8">
      <c r="A292" s="13"/>
      <c r="B292" s="13"/>
      <c r="C292" s="13"/>
      <c r="D292" s="13"/>
      <c r="E292" s="13"/>
      <c r="F292" s="13"/>
      <c r="G292" s="13"/>
      <c r="H292" s="13"/>
    </row>
    <row r="293" spans="1:8">
      <c r="A293" s="13"/>
      <c r="B293" s="13"/>
      <c r="C293" s="13"/>
      <c r="D293" s="13"/>
      <c r="E293" s="13"/>
      <c r="F293" s="13"/>
      <c r="G293" s="13"/>
      <c r="H293" s="75"/>
    </row>
    <row r="294" spans="1:8">
      <c r="A294" s="77" t="s">
        <v>379</v>
      </c>
      <c r="B294" s="13"/>
      <c r="C294" s="13"/>
      <c r="D294" s="13"/>
      <c r="E294" s="13"/>
      <c r="F294" s="13"/>
      <c r="G294" s="13"/>
      <c r="H294" s="80" t="s">
        <v>380</v>
      </c>
    </row>
    <row r="295" spans="1:8">
      <c r="A295" s="77" t="s">
        <v>405</v>
      </c>
      <c r="B295" s="13"/>
      <c r="C295" s="13"/>
      <c r="D295" s="13"/>
      <c r="E295" s="13"/>
      <c r="F295" s="13"/>
      <c r="G295" s="13"/>
      <c r="H295" s="48" t="s">
        <v>404</v>
      </c>
    </row>
    <row r="296" spans="1:8" ht="25.5" customHeight="1" thickBot="1">
      <c r="A296" s="76" t="s">
        <v>39</v>
      </c>
      <c r="B296" s="13"/>
      <c r="C296" s="13"/>
      <c r="D296" s="13"/>
      <c r="E296" s="2"/>
      <c r="F296" s="13"/>
      <c r="G296" s="2" t="s">
        <v>40</v>
      </c>
      <c r="H296" s="2" t="s">
        <v>2</v>
      </c>
    </row>
    <row r="297" spans="1:8" ht="16.5" thickBot="1">
      <c r="A297" s="66" t="s">
        <v>7</v>
      </c>
      <c r="B297" s="203">
        <v>2016</v>
      </c>
      <c r="C297" s="204"/>
      <c r="D297" s="203">
        <v>2017</v>
      </c>
      <c r="E297" s="204"/>
      <c r="F297" s="203">
        <v>2018</v>
      </c>
      <c r="G297" s="204"/>
      <c r="H297" s="67" t="s">
        <v>3</v>
      </c>
    </row>
    <row r="298" spans="1:8">
      <c r="A298" s="68"/>
      <c r="B298" s="20" t="s">
        <v>43</v>
      </c>
      <c r="C298" s="111" t="s">
        <v>44</v>
      </c>
      <c r="D298" s="111" t="s">
        <v>43</v>
      </c>
      <c r="E298" s="16" t="s">
        <v>44</v>
      </c>
      <c r="F298" s="20" t="s">
        <v>43</v>
      </c>
      <c r="G298" s="9" t="s">
        <v>44</v>
      </c>
      <c r="H298" s="69"/>
    </row>
    <row r="299" spans="1:8" ht="16.5" thickBot="1">
      <c r="A299" s="70"/>
      <c r="B299" s="34" t="s">
        <v>45</v>
      </c>
      <c r="C299" s="11" t="s">
        <v>46</v>
      </c>
      <c r="D299" s="114" t="s">
        <v>45</v>
      </c>
      <c r="E299" s="36" t="s">
        <v>46</v>
      </c>
      <c r="F299" s="34" t="s">
        <v>45</v>
      </c>
      <c r="G299" s="34" t="s">
        <v>46</v>
      </c>
      <c r="H299" s="71"/>
    </row>
    <row r="300" spans="1:8" ht="17.25" thickTop="1" thickBot="1">
      <c r="A300" s="23" t="s">
        <v>12</v>
      </c>
      <c r="B300" s="35">
        <v>1.5840000000000001</v>
      </c>
      <c r="C300" s="38">
        <v>0.56499999999999995</v>
      </c>
      <c r="D300" s="30">
        <v>3.0649999999999999</v>
      </c>
      <c r="E300" s="30">
        <v>0.874</v>
      </c>
      <c r="F300" s="30">
        <v>5.3789999999999996</v>
      </c>
      <c r="G300" s="30">
        <v>0.188</v>
      </c>
      <c r="H300" s="114" t="s">
        <v>809</v>
      </c>
    </row>
    <row r="301" spans="1:8" ht="16.5" thickBot="1">
      <c r="A301" s="23" t="s">
        <v>13</v>
      </c>
      <c r="B301" s="37">
        <v>24.589999999999996</v>
      </c>
      <c r="C301" s="38">
        <v>7.3030000000000008</v>
      </c>
      <c r="D301" s="30">
        <v>28.5</v>
      </c>
      <c r="E301" s="30">
        <v>7.3380000000000001</v>
      </c>
      <c r="F301" s="30">
        <v>10.124000000000001</v>
      </c>
      <c r="G301" s="30">
        <v>2.7210000000000001</v>
      </c>
      <c r="H301" s="114" t="s">
        <v>810</v>
      </c>
    </row>
    <row r="302" spans="1:8" ht="16.5" thickBot="1">
      <c r="A302" s="23" t="s">
        <v>14</v>
      </c>
      <c r="B302" s="37">
        <v>1.9929999999999999</v>
      </c>
      <c r="C302" s="38">
        <v>0.66199999999999992</v>
      </c>
      <c r="D302" s="30">
        <v>1.8540000000000001</v>
      </c>
      <c r="E302" s="30">
        <v>0.64400000000000002</v>
      </c>
      <c r="F302" s="30">
        <v>0.78800000000000003</v>
      </c>
      <c r="G302" s="30">
        <v>0.27300000000000002</v>
      </c>
      <c r="H302" s="114" t="s">
        <v>806</v>
      </c>
    </row>
    <row r="303" spans="1:8" ht="16.5" thickBot="1">
      <c r="A303" s="23" t="s">
        <v>15</v>
      </c>
      <c r="B303" s="37">
        <v>9.9</v>
      </c>
      <c r="C303" s="38">
        <v>18.59</v>
      </c>
      <c r="D303" s="30">
        <v>4.7889999999999997</v>
      </c>
      <c r="E303" s="30">
        <v>1.296</v>
      </c>
      <c r="F303" s="30">
        <v>5.3789999999999996</v>
      </c>
      <c r="G303" s="30">
        <v>1.569</v>
      </c>
      <c r="H303" s="114" t="s">
        <v>820</v>
      </c>
    </row>
    <row r="304" spans="1:8" ht="16.5" thickBot="1">
      <c r="A304" s="23" t="s">
        <v>16</v>
      </c>
      <c r="B304" s="37">
        <v>0.67797499999999999</v>
      </c>
      <c r="C304" s="38">
        <v>0.76424572000000002</v>
      </c>
      <c r="D304" s="30">
        <v>0.74050000000000005</v>
      </c>
      <c r="E304" s="30">
        <v>0.77229151572999999</v>
      </c>
      <c r="F304" s="30">
        <v>0.42199999999999999</v>
      </c>
      <c r="G304" s="30">
        <v>5.33E-2</v>
      </c>
      <c r="H304" s="114" t="s">
        <v>819</v>
      </c>
    </row>
    <row r="305" spans="1:8" ht="16.5" thickBot="1">
      <c r="A305" s="23" t="s">
        <v>17</v>
      </c>
      <c r="B305" s="37">
        <v>0</v>
      </c>
      <c r="C305" s="38">
        <v>0</v>
      </c>
      <c r="D305" s="30">
        <v>0</v>
      </c>
      <c r="E305" s="30">
        <v>0</v>
      </c>
      <c r="F305" s="30">
        <v>0</v>
      </c>
      <c r="G305" s="30">
        <v>0</v>
      </c>
      <c r="H305" s="114" t="s">
        <v>807</v>
      </c>
    </row>
    <row r="306" spans="1:8" ht="16.5" thickBot="1">
      <c r="A306" s="23" t="s">
        <v>18</v>
      </c>
      <c r="B306" s="37">
        <v>61</v>
      </c>
      <c r="C306" s="38">
        <v>10.782999999999999</v>
      </c>
      <c r="D306" s="30">
        <v>134.745</v>
      </c>
      <c r="E306" s="30">
        <v>22.776</v>
      </c>
      <c r="F306" s="30">
        <v>59.420999999999999</v>
      </c>
      <c r="G306" s="30">
        <v>11.664</v>
      </c>
      <c r="H306" s="114" t="s">
        <v>19</v>
      </c>
    </row>
    <row r="307" spans="1:8" ht="16.5" thickBot="1">
      <c r="A307" s="23" t="s">
        <v>20</v>
      </c>
      <c r="B307" s="37">
        <v>13.061</v>
      </c>
      <c r="C307" s="38">
        <v>4.0889999999999995</v>
      </c>
      <c r="D307" s="30">
        <v>14.881</v>
      </c>
      <c r="E307" s="30">
        <v>4.5890000000000004</v>
      </c>
      <c r="F307" s="30">
        <v>1.4999999999999999E-2</v>
      </c>
      <c r="G307" s="30">
        <v>3.3000000000000002E-2</v>
      </c>
      <c r="H307" s="114" t="s">
        <v>808</v>
      </c>
    </row>
    <row r="308" spans="1:8" ht="16.5" thickBot="1">
      <c r="A308" s="23" t="s">
        <v>21</v>
      </c>
      <c r="B308" s="37">
        <v>6.9489999999999998</v>
      </c>
      <c r="C308" s="38">
        <v>24.730999999999998</v>
      </c>
      <c r="D308" s="30">
        <v>10.602</v>
      </c>
      <c r="E308" s="30">
        <v>15.095000000000001</v>
      </c>
      <c r="F308" s="30">
        <v>104.405</v>
      </c>
      <c r="G308" s="30">
        <v>22.481000000000002</v>
      </c>
      <c r="H308" s="114" t="s">
        <v>811</v>
      </c>
    </row>
    <row r="309" spans="1:8" ht="16.5" thickBot="1">
      <c r="A309" s="23" t="s">
        <v>22</v>
      </c>
      <c r="B309" s="37">
        <v>0.55300000000000005</v>
      </c>
      <c r="C309" s="38">
        <v>0.26800000000000002</v>
      </c>
      <c r="D309" s="30">
        <v>0.66100000000000003</v>
      </c>
      <c r="E309" s="30">
        <v>0.14399999999999999</v>
      </c>
      <c r="F309" s="30">
        <v>0</v>
      </c>
      <c r="G309" s="30">
        <v>0</v>
      </c>
      <c r="H309" s="114" t="s">
        <v>840</v>
      </c>
    </row>
    <row r="310" spans="1:8" ht="16.5" thickBot="1">
      <c r="A310" s="23" t="s">
        <v>23</v>
      </c>
      <c r="B310" s="37">
        <v>5.8000000000000003E-2</v>
      </c>
      <c r="C310" s="38">
        <v>11.212999999999999</v>
      </c>
      <c r="D310" s="30">
        <v>109.202</v>
      </c>
      <c r="E310" s="30">
        <v>22.106999999999999</v>
      </c>
      <c r="F310" s="30">
        <v>81.212000000000003</v>
      </c>
      <c r="G310" s="30">
        <v>15.958</v>
      </c>
      <c r="H310" s="114" t="s">
        <v>805</v>
      </c>
    </row>
    <row r="311" spans="1:8" ht="16.5" thickBot="1">
      <c r="A311" s="23" t="s">
        <v>24</v>
      </c>
      <c r="B311" s="37">
        <v>0.64</v>
      </c>
      <c r="C311" s="38">
        <v>0.27700000000000002</v>
      </c>
      <c r="D311" s="30">
        <v>1.1659999999999999</v>
      </c>
      <c r="E311" s="30">
        <v>0.21199999999999999</v>
      </c>
      <c r="F311" s="30">
        <v>3.5939999999999999</v>
      </c>
      <c r="G311" s="30">
        <v>0.63200000000000001</v>
      </c>
      <c r="H311" s="114" t="s">
        <v>25</v>
      </c>
    </row>
    <row r="312" spans="1:8" ht="16.5" thickBot="1">
      <c r="A312" s="23" t="s">
        <v>26</v>
      </c>
      <c r="B312" s="30">
        <v>4.5284589999999998</v>
      </c>
      <c r="C312" s="28">
        <v>1.5577328000000001</v>
      </c>
      <c r="D312" s="30">
        <v>5.1336019999999998</v>
      </c>
      <c r="E312" s="30">
        <v>1.5053428</v>
      </c>
      <c r="F312" s="30">
        <v>0.73</v>
      </c>
      <c r="G312" s="30">
        <v>0.185</v>
      </c>
      <c r="H312" s="114" t="s">
        <v>812</v>
      </c>
    </row>
    <row r="313" spans="1:8" ht="16.5" thickBot="1">
      <c r="A313" s="23" t="s">
        <v>27</v>
      </c>
      <c r="B313" s="37">
        <v>2.7027671943333149</v>
      </c>
      <c r="C313" s="38">
        <v>1.1140000000000001</v>
      </c>
      <c r="D313" s="30">
        <v>0</v>
      </c>
      <c r="E313" s="30">
        <v>0</v>
      </c>
      <c r="F313" s="30">
        <v>0</v>
      </c>
      <c r="G313" s="30">
        <v>4.0000000000000001E-3</v>
      </c>
      <c r="H313" s="114" t="s">
        <v>836</v>
      </c>
    </row>
    <row r="314" spans="1:8" ht="16.5" thickBot="1">
      <c r="A314" s="23" t="s">
        <v>28</v>
      </c>
      <c r="B314" s="37">
        <v>1.207265</v>
      </c>
      <c r="C314" s="38">
        <v>0.35103106559999997</v>
      </c>
      <c r="D314" s="30">
        <v>3.8889999999999998</v>
      </c>
      <c r="E314" s="30">
        <v>0.93899999999999995</v>
      </c>
      <c r="F314" s="30">
        <v>0.80700000000000005</v>
      </c>
      <c r="G314" s="30">
        <v>0.19900000000000001</v>
      </c>
      <c r="H314" s="114" t="s">
        <v>813</v>
      </c>
    </row>
    <row r="315" spans="1:8" ht="16.5" thickBot="1">
      <c r="A315" s="23" t="s">
        <v>29</v>
      </c>
      <c r="B315" s="37">
        <v>0.48</v>
      </c>
      <c r="C315" s="38">
        <v>0.214</v>
      </c>
      <c r="D315" s="30">
        <v>0</v>
      </c>
      <c r="E315" s="30">
        <v>0</v>
      </c>
      <c r="F315" s="30">
        <v>0</v>
      </c>
      <c r="G315" s="30">
        <v>0</v>
      </c>
      <c r="H315" s="114" t="s">
        <v>814</v>
      </c>
    </row>
    <row r="316" spans="1:8" ht="16.5" thickBot="1">
      <c r="A316" s="23" t="s">
        <v>30</v>
      </c>
      <c r="B316" s="37">
        <v>0.02</v>
      </c>
      <c r="C316" s="38">
        <v>0.27900000000000003</v>
      </c>
      <c r="D316" s="30">
        <v>0.89500000000000002</v>
      </c>
      <c r="E316" s="30">
        <v>0.25</v>
      </c>
      <c r="F316" s="30">
        <v>1.329</v>
      </c>
      <c r="G316" s="30">
        <v>0.46200000000000002</v>
      </c>
      <c r="H316" s="114" t="s">
        <v>815</v>
      </c>
    </row>
    <row r="317" spans="1:8" ht="16.5" thickBot="1">
      <c r="A317" s="23" t="s">
        <v>31</v>
      </c>
      <c r="B317" s="37">
        <v>0.45729999999999998</v>
      </c>
      <c r="C317" s="38">
        <v>23.213000000000001</v>
      </c>
      <c r="D317" s="30">
        <v>5.81</v>
      </c>
      <c r="E317" s="30">
        <v>1.629</v>
      </c>
      <c r="F317" s="30">
        <v>9.6000000000000002E-2</v>
      </c>
      <c r="G317" s="30">
        <v>1.9E-2</v>
      </c>
      <c r="H317" s="114" t="s">
        <v>838</v>
      </c>
    </row>
    <row r="318" spans="1:8" ht="16.5" thickBot="1">
      <c r="A318" s="23" t="s">
        <v>32</v>
      </c>
      <c r="B318" s="37">
        <v>0.22800000000000001</v>
      </c>
      <c r="C318" s="38">
        <v>9.7137117026619785E-2</v>
      </c>
      <c r="D318" s="30">
        <v>5.0000000000000001E-3</v>
      </c>
      <c r="E318" s="30">
        <v>1E-3</v>
      </c>
      <c r="F318" s="30">
        <v>1.446</v>
      </c>
      <c r="G318" s="30">
        <v>1.1990000000000001</v>
      </c>
      <c r="H318" s="114" t="s">
        <v>816</v>
      </c>
    </row>
    <row r="319" spans="1:8" ht="16.5" thickBot="1">
      <c r="A319" s="23" t="s">
        <v>33</v>
      </c>
      <c r="B319" s="37">
        <v>4.1189999999999998</v>
      </c>
      <c r="C319" s="38">
        <v>1.5449999999999999</v>
      </c>
      <c r="D319" s="30">
        <v>3.9460000000000002</v>
      </c>
      <c r="E319" s="30">
        <v>1.4450000000000001</v>
      </c>
      <c r="F319" s="30">
        <v>0.45800000000000002</v>
      </c>
      <c r="G319" s="30">
        <v>0.32</v>
      </c>
      <c r="H319" s="114" t="s">
        <v>818</v>
      </c>
    </row>
    <row r="320" spans="1:8" ht="16.5" thickBot="1">
      <c r="A320" s="23" t="s">
        <v>34</v>
      </c>
      <c r="B320" s="39">
        <v>0</v>
      </c>
      <c r="C320" s="40">
        <v>0</v>
      </c>
      <c r="D320" s="30">
        <v>0</v>
      </c>
      <c r="E320" s="30">
        <v>0</v>
      </c>
      <c r="F320" s="30">
        <v>0</v>
      </c>
      <c r="G320" s="30">
        <v>0</v>
      </c>
      <c r="H320" s="114" t="s">
        <v>817</v>
      </c>
    </row>
    <row r="321" spans="1:8" ht="16.5" thickBot="1">
      <c r="A321" s="23" t="s">
        <v>35</v>
      </c>
      <c r="B321" s="39">
        <v>7.2570000000000006</v>
      </c>
      <c r="C321" s="40">
        <v>2.0670000000000002</v>
      </c>
      <c r="D321" s="30">
        <v>6.8949999999999996</v>
      </c>
      <c r="E321" s="30">
        <v>1.7430000000000001</v>
      </c>
      <c r="F321" s="30">
        <v>0.34799999999999998</v>
      </c>
      <c r="G321" s="30">
        <v>9.8000000000000004E-2</v>
      </c>
      <c r="H321" s="113" t="s">
        <v>36</v>
      </c>
    </row>
    <row r="322" spans="1:8" ht="16.5" thickBot="1">
      <c r="A322" s="95" t="s">
        <v>353</v>
      </c>
      <c r="B322" s="97">
        <f t="shared" ref="B322" si="104">SUM(B300:B321)</f>
        <v>142.00576619433332</v>
      </c>
      <c r="C322" s="97">
        <f t="shared" ref="C322" si="105">SUM(C300:C321)</f>
        <v>109.6831467026266</v>
      </c>
      <c r="D322" s="97">
        <f t="shared" ref="D322" si="106">SUM(D300:D321)</f>
        <v>336.77910199999997</v>
      </c>
      <c r="E322" s="97">
        <f t="shared" ref="E322:G322" si="107">SUM(E300:E321)</f>
        <v>83.359634315729977</v>
      </c>
      <c r="F322" s="97">
        <f t="shared" si="107"/>
        <v>275.95300000000009</v>
      </c>
      <c r="G322" s="97">
        <f t="shared" si="107"/>
        <v>58.058299999999996</v>
      </c>
      <c r="H322" s="112" t="s">
        <v>841</v>
      </c>
    </row>
    <row r="323" spans="1:8" ht="16.5" thickBot="1">
      <c r="A323" s="95" t="s">
        <v>350</v>
      </c>
      <c r="B323" s="97">
        <v>9543.1849999999995</v>
      </c>
      <c r="C323" s="97">
        <v>2219.2809999999999</v>
      </c>
      <c r="D323" s="97">
        <v>7797.1795754233008</v>
      </c>
      <c r="E323" s="97">
        <v>1813.2449999999999</v>
      </c>
      <c r="F323" s="97">
        <v>6418.98</v>
      </c>
      <c r="G323" s="142">
        <v>1572.85</v>
      </c>
      <c r="H323" s="119" t="s">
        <v>354</v>
      </c>
    </row>
    <row r="324" spans="1:8">
      <c r="A324" s="13"/>
      <c r="B324" s="13"/>
      <c r="C324" s="13"/>
      <c r="D324" s="13"/>
      <c r="E324" s="13"/>
      <c r="F324" s="13"/>
      <c r="G324" s="13"/>
      <c r="H324" s="13"/>
    </row>
    <row r="325" spans="1:8">
      <c r="A325" s="13"/>
      <c r="B325" s="13"/>
      <c r="C325" s="13"/>
      <c r="D325" s="13"/>
      <c r="E325" s="13"/>
      <c r="F325" s="13"/>
      <c r="G325" s="13"/>
      <c r="H325" s="13"/>
    </row>
    <row r="326" spans="1:8">
      <c r="A326" s="13"/>
      <c r="B326" s="13"/>
      <c r="C326" s="13"/>
      <c r="D326" s="13"/>
      <c r="E326" s="13"/>
      <c r="F326" s="13"/>
      <c r="G326" s="13"/>
      <c r="H326" s="13"/>
    </row>
    <row r="327" spans="1:8">
      <c r="A327" s="13"/>
      <c r="B327" s="13"/>
      <c r="C327" s="13"/>
      <c r="D327" s="13"/>
      <c r="E327" s="13"/>
      <c r="F327" s="13"/>
      <c r="G327" s="13"/>
      <c r="H327" s="13"/>
    </row>
    <row r="328" spans="1:8">
      <c r="A328" s="13"/>
      <c r="B328" s="13"/>
      <c r="C328" s="13"/>
      <c r="D328" s="13"/>
      <c r="E328" s="13"/>
      <c r="F328" s="13"/>
      <c r="G328" s="13"/>
      <c r="H328" s="13"/>
    </row>
    <row r="329" spans="1:8">
      <c r="A329" s="77" t="s">
        <v>381</v>
      </c>
      <c r="B329" s="13"/>
      <c r="C329" s="13"/>
      <c r="D329" s="13"/>
      <c r="E329" s="13"/>
      <c r="F329" s="13"/>
      <c r="G329" s="13"/>
      <c r="H329" s="80" t="s">
        <v>382</v>
      </c>
    </row>
    <row r="330" spans="1:8">
      <c r="A330" s="77" t="s">
        <v>406</v>
      </c>
      <c r="B330" s="13"/>
      <c r="C330" s="13"/>
      <c r="D330" s="13"/>
      <c r="E330" s="13"/>
      <c r="F330" s="13"/>
      <c r="G330" s="13"/>
      <c r="H330" s="13" t="s">
        <v>407</v>
      </c>
    </row>
    <row r="331" spans="1:8" ht="21.75" customHeight="1" thickBot="1">
      <c r="A331" s="76" t="s">
        <v>39</v>
      </c>
      <c r="B331" s="13"/>
      <c r="C331" s="13"/>
      <c r="D331" s="13"/>
      <c r="E331" s="2"/>
      <c r="F331" s="13"/>
      <c r="G331" s="2" t="s">
        <v>40</v>
      </c>
      <c r="H331" s="2" t="s">
        <v>2</v>
      </c>
    </row>
    <row r="332" spans="1:8" ht="16.5" thickBot="1">
      <c r="A332" s="66" t="s">
        <v>7</v>
      </c>
      <c r="B332" s="203">
        <v>2016</v>
      </c>
      <c r="C332" s="204"/>
      <c r="D332" s="203">
        <v>2017</v>
      </c>
      <c r="E332" s="204"/>
      <c r="F332" s="203">
        <v>2018</v>
      </c>
      <c r="G332" s="204"/>
      <c r="H332" s="67" t="s">
        <v>3</v>
      </c>
    </row>
    <row r="333" spans="1:8">
      <c r="A333" s="68"/>
      <c r="B333" s="20" t="s">
        <v>43</v>
      </c>
      <c r="C333" s="111" t="s">
        <v>44</v>
      </c>
      <c r="D333" s="111" t="s">
        <v>43</v>
      </c>
      <c r="E333" s="16" t="s">
        <v>44</v>
      </c>
      <c r="F333" s="20" t="s">
        <v>43</v>
      </c>
      <c r="G333" s="9" t="s">
        <v>44</v>
      </c>
      <c r="H333" s="69"/>
    </row>
    <row r="334" spans="1:8" ht="16.5" thickBot="1">
      <c r="A334" s="70"/>
      <c r="B334" s="34" t="s">
        <v>45</v>
      </c>
      <c r="C334" s="11" t="s">
        <v>46</v>
      </c>
      <c r="D334" s="114" t="s">
        <v>45</v>
      </c>
      <c r="E334" s="36" t="s">
        <v>46</v>
      </c>
      <c r="F334" s="34" t="s">
        <v>45</v>
      </c>
      <c r="G334" s="34" t="s">
        <v>46</v>
      </c>
      <c r="H334" s="71"/>
    </row>
    <row r="335" spans="1:8" ht="17.25" thickTop="1" thickBot="1">
      <c r="A335" s="23" t="s">
        <v>12</v>
      </c>
      <c r="B335" s="35">
        <v>181.0146</v>
      </c>
      <c r="C335" s="38">
        <v>144.14345520000001</v>
      </c>
      <c r="D335" s="30">
        <v>195.48400000000001</v>
      </c>
      <c r="E335" s="37">
        <v>161.97300000000001</v>
      </c>
      <c r="F335" s="30">
        <v>184.47300000000001</v>
      </c>
      <c r="G335" s="30">
        <v>173.87100000000001</v>
      </c>
      <c r="H335" s="114" t="s">
        <v>809</v>
      </c>
    </row>
    <row r="336" spans="1:8" ht="16.5" thickBot="1">
      <c r="A336" s="23" t="s">
        <v>13</v>
      </c>
      <c r="B336" s="37">
        <v>1208.8309999999999</v>
      </c>
      <c r="C336" s="38">
        <v>844.76199999999994</v>
      </c>
      <c r="D336" s="30">
        <v>975.75800000000004</v>
      </c>
      <c r="E336" s="37">
        <v>760.77</v>
      </c>
      <c r="F336" s="30">
        <v>848.98400000000004</v>
      </c>
      <c r="G336" s="30">
        <v>700.20899999999995</v>
      </c>
      <c r="H336" s="114" t="s">
        <v>810</v>
      </c>
    </row>
    <row r="337" spans="1:8" ht="16.5" thickBot="1">
      <c r="A337" s="23" t="s">
        <v>14</v>
      </c>
      <c r="B337" s="37">
        <v>69.349999999999994</v>
      </c>
      <c r="C337" s="38">
        <v>52.5</v>
      </c>
      <c r="D337" s="30">
        <v>75.858999999999995</v>
      </c>
      <c r="E337" s="37">
        <v>66.378</v>
      </c>
      <c r="F337" s="30">
        <v>79.98</v>
      </c>
      <c r="G337" s="30">
        <v>74.137</v>
      </c>
      <c r="H337" s="114" t="s">
        <v>806</v>
      </c>
    </row>
    <row r="338" spans="1:8" ht="16.5" thickBot="1">
      <c r="A338" s="23" t="s">
        <v>15</v>
      </c>
      <c r="B338" s="37">
        <v>22.189812999999997</v>
      </c>
      <c r="C338" s="38">
        <v>7.6664919299999994</v>
      </c>
      <c r="D338" s="30">
        <v>32.764000000000003</v>
      </c>
      <c r="E338" s="37">
        <v>14.728</v>
      </c>
      <c r="F338" s="30">
        <v>27.367000000000001</v>
      </c>
      <c r="G338" s="30">
        <v>14.064</v>
      </c>
      <c r="H338" s="114" t="s">
        <v>820</v>
      </c>
    </row>
    <row r="339" spans="1:8" ht="16.5" thickBot="1">
      <c r="A339" s="23" t="s">
        <v>16</v>
      </c>
      <c r="B339" s="37">
        <v>110.546678</v>
      </c>
      <c r="C339" s="38">
        <v>60.08858221000002</v>
      </c>
      <c r="D339" s="30">
        <v>129.77274400000002</v>
      </c>
      <c r="E339" s="37">
        <v>79.961678164989976</v>
      </c>
      <c r="F339" s="30">
        <v>189.14</v>
      </c>
      <c r="G339" s="30">
        <v>87</v>
      </c>
      <c r="H339" s="114" t="s">
        <v>819</v>
      </c>
    </row>
    <row r="340" spans="1:8" ht="16.5" thickBot="1">
      <c r="A340" s="23" t="s">
        <v>17</v>
      </c>
      <c r="B340" s="37">
        <v>30.881</v>
      </c>
      <c r="C340" s="38">
        <v>10.677</v>
      </c>
      <c r="D340" s="30">
        <v>48.237000000000002</v>
      </c>
      <c r="E340" s="37">
        <v>19.172000000000001</v>
      </c>
      <c r="F340" s="30">
        <v>53.65361</v>
      </c>
      <c r="G340" s="30">
        <v>28.419</v>
      </c>
      <c r="H340" s="114" t="s">
        <v>807</v>
      </c>
    </row>
    <row r="341" spans="1:8" ht="16.5" thickBot="1">
      <c r="A341" s="23" t="s">
        <v>18</v>
      </c>
      <c r="B341" s="37">
        <v>9.33</v>
      </c>
      <c r="C341" s="38">
        <v>93.995999999999995</v>
      </c>
      <c r="D341" s="30">
        <v>280.80900000000003</v>
      </c>
      <c r="E341" s="37">
        <v>105.315</v>
      </c>
      <c r="F341" s="30">
        <v>241.45400000000001</v>
      </c>
      <c r="G341" s="30">
        <v>88.44</v>
      </c>
      <c r="H341" s="114" t="s">
        <v>19</v>
      </c>
    </row>
    <row r="342" spans="1:8" ht="16.5" thickBot="1">
      <c r="A342" s="23" t="s">
        <v>20</v>
      </c>
      <c r="B342" s="37">
        <v>1143.69</v>
      </c>
      <c r="C342" s="38">
        <v>917.30399999999997</v>
      </c>
      <c r="D342" s="30">
        <v>1117.421</v>
      </c>
      <c r="E342" s="37">
        <v>1021.0309999999999</v>
      </c>
      <c r="F342" s="30">
        <v>1293.365</v>
      </c>
      <c r="G342" s="30">
        <v>1314.68</v>
      </c>
      <c r="H342" s="114" t="s">
        <v>808</v>
      </c>
    </row>
    <row r="343" spans="1:8" ht="16.5" thickBot="1">
      <c r="A343" s="23" t="s">
        <v>21</v>
      </c>
      <c r="B343" s="37">
        <v>71.837710000000001</v>
      </c>
      <c r="C343" s="38">
        <v>30.100000499999997</v>
      </c>
      <c r="D343" s="30">
        <v>57.326000000000001</v>
      </c>
      <c r="E343" s="37">
        <v>39.970999999999997</v>
      </c>
      <c r="F343" s="30">
        <v>59.817999999999998</v>
      </c>
      <c r="G343" s="30">
        <v>43.610999999999997</v>
      </c>
      <c r="H343" s="114" t="s">
        <v>811</v>
      </c>
    </row>
    <row r="344" spans="1:8" ht="16.5" thickBot="1">
      <c r="A344" s="23" t="s">
        <v>22</v>
      </c>
      <c r="B344" s="37">
        <v>85.295000000000002</v>
      </c>
      <c r="C344" s="38">
        <v>46.975000000000001</v>
      </c>
      <c r="D344" s="30">
        <v>88.650999999999996</v>
      </c>
      <c r="E344" s="37">
        <v>56.564999999999998</v>
      </c>
      <c r="F344" s="30">
        <v>106.60599999999999</v>
      </c>
      <c r="G344" s="30">
        <v>67.12</v>
      </c>
      <c r="H344" s="114" t="s">
        <v>840</v>
      </c>
    </row>
    <row r="345" spans="1:8" ht="16.5" thickBot="1">
      <c r="A345" s="23" t="s">
        <v>23</v>
      </c>
      <c r="B345" s="37">
        <v>356.65600000000001</v>
      </c>
      <c r="C345" s="38">
        <v>128.45599999999999</v>
      </c>
      <c r="D345" s="30">
        <v>411.98899999999998</v>
      </c>
      <c r="E345" s="37">
        <v>168.94</v>
      </c>
      <c r="F345" s="30">
        <v>372.53800000000001</v>
      </c>
      <c r="G345" s="30">
        <v>158.13800000000001</v>
      </c>
      <c r="H345" s="114" t="s">
        <v>805</v>
      </c>
    </row>
    <row r="346" spans="1:8" ht="16.5" thickBot="1">
      <c r="A346" s="23" t="s">
        <v>24</v>
      </c>
      <c r="B346" s="37">
        <v>887.42200000000003</v>
      </c>
      <c r="C346" s="38">
        <v>520.16099999999994</v>
      </c>
      <c r="D346" s="30">
        <v>1200.1687290934924</v>
      </c>
      <c r="E346" s="37">
        <v>703.47699999999998</v>
      </c>
      <c r="F346" s="30">
        <v>1114.6659999999999</v>
      </c>
      <c r="G346" s="30">
        <v>845.70500000000004</v>
      </c>
      <c r="H346" s="114" t="s">
        <v>25</v>
      </c>
    </row>
    <row r="347" spans="1:8" ht="16.5" thickBot="1">
      <c r="A347" s="23" t="s">
        <v>26</v>
      </c>
      <c r="B347" s="30">
        <v>191.80629400000001</v>
      </c>
      <c r="C347" s="28">
        <v>148.5736382</v>
      </c>
      <c r="D347" s="30">
        <v>225.89253099999999</v>
      </c>
      <c r="E347" s="37">
        <v>204.89357720000001</v>
      </c>
      <c r="F347" s="30">
        <v>254.99</v>
      </c>
      <c r="G347" s="30">
        <v>237.09800000000001</v>
      </c>
      <c r="H347" s="114" t="s">
        <v>812</v>
      </c>
    </row>
    <row r="348" spans="1:8" ht="16.5" thickBot="1">
      <c r="A348" s="23" t="s">
        <v>27</v>
      </c>
      <c r="B348" s="37">
        <v>64.38</v>
      </c>
      <c r="C348" s="38">
        <v>54.981000000000002</v>
      </c>
      <c r="D348" s="30">
        <v>6.0650000000000004</v>
      </c>
      <c r="E348" s="37">
        <v>2.8839999999999999</v>
      </c>
      <c r="F348" s="30">
        <v>127.59632801664355</v>
      </c>
      <c r="G348" s="30">
        <v>60.673999999999999</v>
      </c>
      <c r="H348" s="114" t="s">
        <v>836</v>
      </c>
    </row>
    <row r="349" spans="1:8" ht="16.5" thickBot="1">
      <c r="A349" s="23" t="s">
        <v>28</v>
      </c>
      <c r="B349" s="37">
        <v>193.071</v>
      </c>
      <c r="C349" s="38">
        <v>138.32599999999999</v>
      </c>
      <c r="D349" s="30">
        <f>B349/C349*E349</f>
        <v>236.37888852421096</v>
      </c>
      <c r="E349" s="37">
        <v>169.35400000000001</v>
      </c>
      <c r="F349" s="30">
        <v>195.05199999999999</v>
      </c>
      <c r="G349" s="30">
        <v>155.483</v>
      </c>
      <c r="H349" s="114" t="s">
        <v>813</v>
      </c>
    </row>
    <row r="350" spans="1:8" ht="16.5" thickBot="1">
      <c r="A350" s="23" t="s">
        <v>29</v>
      </c>
      <c r="B350" s="37">
        <v>204.751</v>
      </c>
      <c r="C350" s="38">
        <v>236.55</v>
      </c>
      <c r="D350" s="30">
        <v>239.601</v>
      </c>
      <c r="E350" s="37">
        <v>297.08300000000003</v>
      </c>
      <c r="F350" s="30">
        <v>239.601</v>
      </c>
      <c r="G350" s="30">
        <v>297.08300000000003</v>
      </c>
      <c r="H350" s="114" t="s">
        <v>814</v>
      </c>
    </row>
    <row r="351" spans="1:8" ht="16.5" thickBot="1">
      <c r="A351" s="23" t="s">
        <v>30</v>
      </c>
      <c r="B351" s="37">
        <v>69.792000000000002</v>
      </c>
      <c r="C351" s="38">
        <v>50.466000000000001</v>
      </c>
      <c r="D351" s="30">
        <v>120.767</v>
      </c>
      <c r="E351" s="37">
        <v>80.491</v>
      </c>
      <c r="F351" s="30">
        <v>71.489000000000004</v>
      </c>
      <c r="G351" s="30">
        <v>55.122999999999998</v>
      </c>
      <c r="H351" s="114" t="s">
        <v>815</v>
      </c>
    </row>
    <row r="352" spans="1:8" ht="16.5" thickBot="1">
      <c r="A352" s="23" t="s">
        <v>31</v>
      </c>
      <c r="B352" s="37">
        <v>124.43727671807622</v>
      </c>
      <c r="C352" s="38">
        <v>70.251999999999995</v>
      </c>
      <c r="D352" s="30">
        <v>182.78899999999999</v>
      </c>
      <c r="E352" s="37">
        <v>86.738</v>
      </c>
      <c r="F352" s="30">
        <v>128.57900000000001</v>
      </c>
      <c r="G352" s="30">
        <v>56.793999999999997</v>
      </c>
      <c r="H352" s="114" t="s">
        <v>838</v>
      </c>
    </row>
    <row r="353" spans="1:8" ht="16.5" thickBot="1">
      <c r="A353" s="23" t="s">
        <v>32</v>
      </c>
      <c r="B353" s="37">
        <v>54.427999999999997</v>
      </c>
      <c r="C353" s="38">
        <v>45.839879457559014</v>
      </c>
      <c r="D353" s="30">
        <v>291.54500000000002</v>
      </c>
      <c r="E353" s="37">
        <v>50.079291438211726</v>
      </c>
      <c r="F353" s="30">
        <v>143.69</v>
      </c>
      <c r="G353" s="30">
        <v>63.275967999999999</v>
      </c>
      <c r="H353" s="114" t="s">
        <v>816</v>
      </c>
    </row>
    <row r="354" spans="1:8" ht="16.5" thickBot="1">
      <c r="A354" s="23" t="s">
        <v>33</v>
      </c>
      <c r="B354" s="37">
        <v>4.4850000000000003</v>
      </c>
      <c r="C354" s="38">
        <v>3.2890000000000001</v>
      </c>
      <c r="D354" s="30">
        <v>13.106999999999999</v>
      </c>
      <c r="E354" s="37">
        <v>7.7240000000000002</v>
      </c>
      <c r="F354" s="30">
        <v>42.316000000000003</v>
      </c>
      <c r="G354" s="30">
        <v>22.971</v>
      </c>
      <c r="H354" s="114" t="s">
        <v>818</v>
      </c>
    </row>
    <row r="355" spans="1:8" ht="16.5" thickBot="1">
      <c r="A355" s="23" t="s">
        <v>34</v>
      </c>
      <c r="B355" s="39">
        <v>54.935000000000002</v>
      </c>
      <c r="C355" s="40">
        <v>31.556999999999999</v>
      </c>
      <c r="D355" s="30">
        <v>48.808</v>
      </c>
      <c r="E355" s="37">
        <v>26.167999999999999</v>
      </c>
      <c r="F355" s="30">
        <v>69.688000000000002</v>
      </c>
      <c r="G355" s="30">
        <v>38.823999999999998</v>
      </c>
      <c r="H355" s="114" t="s">
        <v>817</v>
      </c>
    </row>
    <row r="356" spans="1:8" ht="16.5" thickBot="1">
      <c r="A356" s="23" t="s">
        <v>35</v>
      </c>
      <c r="B356" s="39">
        <v>341.72699999999998</v>
      </c>
      <c r="C356" s="40">
        <v>233.02600000000001</v>
      </c>
      <c r="D356" s="30">
        <v>421.226</v>
      </c>
      <c r="E356" s="37">
        <v>275.69200000000001</v>
      </c>
      <c r="F356" s="30">
        <v>525.41</v>
      </c>
      <c r="G356" s="30">
        <v>366.10500000000002</v>
      </c>
      <c r="H356" s="113" t="s">
        <v>36</v>
      </c>
    </row>
    <row r="357" spans="1:8" ht="16.5" thickBot="1">
      <c r="A357" s="95" t="s">
        <v>353</v>
      </c>
      <c r="B357" s="97">
        <f t="shared" ref="B357" si="108">SUM(B335:B356)</f>
        <v>5480.8563717180768</v>
      </c>
      <c r="C357" s="97">
        <f t="shared" ref="C357" si="109">SUM(C335:C356)</f>
        <v>3869.6900474975591</v>
      </c>
      <c r="D357" s="97">
        <f t="shared" ref="D357" si="110">SUM(D335:D356)</f>
        <v>6400.4188926177021</v>
      </c>
      <c r="E357" s="97">
        <f t="shared" ref="E357:G357" si="111">SUM(E335:E356)</f>
        <v>4399.3885468032013</v>
      </c>
      <c r="F357" s="97">
        <f t="shared" si="111"/>
        <v>6370.4559380166411</v>
      </c>
      <c r="G357" s="97">
        <f t="shared" si="111"/>
        <v>4948.824967999999</v>
      </c>
      <c r="H357" s="112" t="s">
        <v>841</v>
      </c>
    </row>
    <row r="358" spans="1:8" ht="16.5" thickBot="1">
      <c r="A358" s="95" t="s">
        <v>350</v>
      </c>
      <c r="B358" s="97">
        <v>41465.894999999997</v>
      </c>
      <c r="C358" s="97">
        <v>20002.012999999999</v>
      </c>
      <c r="D358" s="97">
        <v>48162.477208598699</v>
      </c>
      <c r="E358" s="97">
        <v>23232.260999999999</v>
      </c>
      <c r="F358" s="97">
        <v>55545.460295968704</v>
      </c>
      <c r="G358" s="97">
        <v>26793.61</v>
      </c>
      <c r="H358" s="119" t="s">
        <v>354</v>
      </c>
    </row>
    <row r="359" spans="1:8">
      <c r="A359" s="13"/>
      <c r="B359" s="13"/>
      <c r="C359" s="13"/>
      <c r="D359" s="13"/>
      <c r="E359" s="13"/>
      <c r="F359" s="13"/>
      <c r="G359" s="13"/>
      <c r="H359" s="13"/>
    </row>
    <row r="360" spans="1:8">
      <c r="A360" s="13"/>
      <c r="B360" s="13"/>
      <c r="C360" s="13"/>
      <c r="D360" s="13"/>
      <c r="E360" s="13"/>
      <c r="F360" s="13"/>
      <c r="G360" s="13"/>
      <c r="H360" s="13"/>
    </row>
    <row r="361" spans="1:8">
      <c r="A361" s="77" t="s">
        <v>389</v>
      </c>
      <c r="B361" s="13"/>
      <c r="C361" s="13"/>
      <c r="D361" s="13"/>
      <c r="E361" s="13"/>
      <c r="F361" s="13"/>
      <c r="G361" s="13"/>
      <c r="H361" s="80" t="s">
        <v>390</v>
      </c>
    </row>
    <row r="362" spans="1:8">
      <c r="A362" s="77" t="s">
        <v>409</v>
      </c>
      <c r="B362" s="13"/>
      <c r="C362" s="13"/>
      <c r="D362" s="13"/>
      <c r="E362" s="13"/>
      <c r="F362" s="13"/>
      <c r="G362" s="13"/>
      <c r="H362" s="83" t="s">
        <v>408</v>
      </c>
    </row>
    <row r="363" spans="1:8" ht="19.5" customHeight="1" thickBot="1">
      <c r="A363" s="76" t="s">
        <v>39</v>
      </c>
      <c r="B363" s="13"/>
      <c r="C363" s="13"/>
      <c r="D363" s="13"/>
      <c r="E363" s="2"/>
      <c r="F363" s="13"/>
      <c r="G363" s="2" t="s">
        <v>40</v>
      </c>
      <c r="H363" s="2" t="s">
        <v>2</v>
      </c>
    </row>
    <row r="364" spans="1:8" ht="16.5" thickBot="1">
      <c r="A364" s="66" t="s">
        <v>7</v>
      </c>
      <c r="B364" s="203">
        <v>2016</v>
      </c>
      <c r="C364" s="204"/>
      <c r="D364" s="203">
        <v>2017</v>
      </c>
      <c r="E364" s="204"/>
      <c r="F364" s="203">
        <v>2018</v>
      </c>
      <c r="G364" s="204"/>
      <c r="H364" s="67" t="s">
        <v>3</v>
      </c>
    </row>
    <row r="365" spans="1:8">
      <c r="A365" s="68"/>
      <c r="B365" s="20" t="s">
        <v>43</v>
      </c>
      <c r="C365" s="111" t="s">
        <v>44</v>
      </c>
      <c r="D365" s="111" t="s">
        <v>43</v>
      </c>
      <c r="E365" s="16" t="s">
        <v>44</v>
      </c>
      <c r="F365" s="20" t="s">
        <v>43</v>
      </c>
      <c r="G365" s="9" t="s">
        <v>44</v>
      </c>
      <c r="H365" s="69"/>
    </row>
    <row r="366" spans="1:8" ht="16.5" thickBot="1">
      <c r="A366" s="70"/>
      <c r="B366" s="34" t="s">
        <v>45</v>
      </c>
      <c r="C366" s="11" t="s">
        <v>46</v>
      </c>
      <c r="D366" s="114" t="s">
        <v>45</v>
      </c>
      <c r="E366" s="36" t="s">
        <v>46</v>
      </c>
      <c r="F366" s="34" t="s">
        <v>45</v>
      </c>
      <c r="G366" s="34" t="s">
        <v>46</v>
      </c>
      <c r="H366" s="71"/>
    </row>
    <row r="367" spans="1:8" ht="17.25" thickTop="1" thickBot="1">
      <c r="A367" s="23" t="s">
        <v>12</v>
      </c>
      <c r="B367" s="35">
        <v>0.29699999999999999</v>
      </c>
      <c r="C367" s="38">
        <v>0.158</v>
      </c>
      <c r="D367" s="30">
        <v>3.1E-2</v>
      </c>
      <c r="E367" s="37">
        <v>5.7000000000000002E-2</v>
      </c>
      <c r="F367" s="30">
        <v>4.9000000000000002E-2</v>
      </c>
      <c r="G367" s="30">
        <v>0.12</v>
      </c>
      <c r="H367" s="114" t="s">
        <v>809</v>
      </c>
    </row>
    <row r="368" spans="1:8" ht="16.5" thickBot="1">
      <c r="A368" s="23" t="s">
        <v>13</v>
      </c>
      <c r="B368" s="37">
        <v>33.645000000000003</v>
      </c>
      <c r="C368" s="38">
        <v>10.113</v>
      </c>
      <c r="D368" s="30">
        <v>23.861000000000001</v>
      </c>
      <c r="E368" s="37">
        <v>5.7439999999999998</v>
      </c>
      <c r="F368" s="30">
        <v>42.139000000000003</v>
      </c>
      <c r="G368" s="30">
        <v>10.739000000000001</v>
      </c>
      <c r="H368" s="114" t="s">
        <v>810</v>
      </c>
    </row>
    <row r="369" spans="1:8" ht="16.5" thickBot="1">
      <c r="A369" s="23" t="s">
        <v>14</v>
      </c>
      <c r="B369" s="37">
        <v>0.222</v>
      </c>
      <c r="C369" s="38">
        <v>0.121</v>
      </c>
      <c r="D369" s="30">
        <v>0.255</v>
      </c>
      <c r="E369" s="37">
        <v>0.27400000000000002</v>
      </c>
      <c r="F369" s="30">
        <v>0.38200000000000001</v>
      </c>
      <c r="G369" s="30">
        <v>0.44500000000000001</v>
      </c>
      <c r="H369" s="114" t="s">
        <v>806</v>
      </c>
    </row>
    <row r="370" spans="1:8" ht="16.5" thickBot="1">
      <c r="A370" s="23" t="s">
        <v>15</v>
      </c>
      <c r="B370" s="37">
        <v>4.0000000000000001E-3</v>
      </c>
      <c r="C370" s="38">
        <v>6.0000000000000001E-3</v>
      </c>
      <c r="D370" s="30">
        <v>4.0000000000000001E-3</v>
      </c>
      <c r="E370" s="37">
        <v>6.0000000000000001E-3</v>
      </c>
      <c r="F370" s="30">
        <v>2E-3</v>
      </c>
      <c r="G370" s="30">
        <v>3.0000000000000001E-3</v>
      </c>
      <c r="H370" s="114" t="s">
        <v>820</v>
      </c>
    </row>
    <row r="371" spans="1:8" ht="16.5" thickBot="1">
      <c r="A371" s="23" t="s">
        <v>16</v>
      </c>
      <c r="B371" s="37">
        <v>23.381</v>
      </c>
      <c r="C371" s="38">
        <v>6.3860000000000001</v>
      </c>
      <c r="D371" s="30">
        <v>6.9790000000000001</v>
      </c>
      <c r="E371" s="37">
        <v>1.768</v>
      </c>
      <c r="F371" s="30">
        <v>0.36399999999999999</v>
      </c>
      <c r="G371" s="30">
        <v>0.16200000000000001</v>
      </c>
      <c r="H371" s="114" t="s">
        <v>819</v>
      </c>
    </row>
    <row r="372" spans="1:8" ht="16.5" thickBot="1">
      <c r="A372" s="23" t="s">
        <v>17</v>
      </c>
      <c r="B372" s="37">
        <v>0</v>
      </c>
      <c r="C372" s="38">
        <v>0</v>
      </c>
      <c r="D372" s="38">
        <v>0</v>
      </c>
      <c r="E372" s="38">
        <v>0</v>
      </c>
      <c r="F372" s="30">
        <v>0</v>
      </c>
      <c r="G372" s="30">
        <v>0</v>
      </c>
      <c r="H372" s="114" t="s">
        <v>807</v>
      </c>
    </row>
    <row r="373" spans="1:8" ht="16.5" thickBot="1">
      <c r="A373" s="23" t="s">
        <v>18</v>
      </c>
      <c r="B373" s="37">
        <v>8.4000000000000005E-2</v>
      </c>
      <c r="C373" s="38">
        <v>0.05</v>
      </c>
      <c r="D373" s="30">
        <v>7.6999999999999999E-2</v>
      </c>
      <c r="E373" s="37">
        <v>4.3999999999999997E-2</v>
      </c>
      <c r="F373" s="30">
        <v>0.14499999999999999</v>
      </c>
      <c r="G373" s="30">
        <v>0.17100000000000001</v>
      </c>
      <c r="H373" s="114" t="s">
        <v>19</v>
      </c>
    </row>
    <row r="374" spans="1:8" ht="16.5" thickBot="1">
      <c r="A374" s="23" t="s">
        <v>20</v>
      </c>
      <c r="B374" s="37">
        <v>3.415</v>
      </c>
      <c r="C374" s="38">
        <v>3.4689999999999999</v>
      </c>
      <c r="D374" s="30">
        <v>4.5949999999999998</v>
      </c>
      <c r="E374" s="37">
        <v>6.4180000000000001</v>
      </c>
      <c r="F374" s="30">
        <v>1.704</v>
      </c>
      <c r="G374" s="30">
        <v>1.7949999999999999</v>
      </c>
      <c r="H374" s="114" t="s">
        <v>808</v>
      </c>
    </row>
    <row r="375" spans="1:8" ht="16.5" thickBot="1">
      <c r="A375" s="23" t="s">
        <v>21</v>
      </c>
      <c r="B375" s="37">
        <v>0</v>
      </c>
      <c r="C375" s="38">
        <v>0</v>
      </c>
      <c r="D375" s="30">
        <v>0.17100000000000001</v>
      </c>
      <c r="E375" s="37">
        <v>4.2999999999999997E-2</v>
      </c>
      <c r="F375" s="30">
        <v>4.0000000000000001E-3</v>
      </c>
      <c r="G375" s="30">
        <v>1.2E-2</v>
      </c>
      <c r="H375" s="114" t="s">
        <v>811</v>
      </c>
    </row>
    <row r="376" spans="1:8" ht="16.5" thickBot="1">
      <c r="A376" s="23" t="s">
        <v>22</v>
      </c>
      <c r="B376" s="37">
        <v>0</v>
      </c>
      <c r="C376" s="38">
        <v>0</v>
      </c>
      <c r="D376" s="30">
        <v>0</v>
      </c>
      <c r="E376" s="37">
        <v>0</v>
      </c>
      <c r="F376" s="30">
        <v>0</v>
      </c>
      <c r="G376" s="30">
        <v>0</v>
      </c>
      <c r="H376" s="114" t="s">
        <v>840</v>
      </c>
    </row>
    <row r="377" spans="1:8" ht="16.5" thickBot="1">
      <c r="A377" s="23" t="s">
        <v>23</v>
      </c>
      <c r="B377" s="37">
        <v>0</v>
      </c>
      <c r="C377" s="38">
        <v>0</v>
      </c>
      <c r="D377" s="30">
        <v>3.0000000000000001E-3</v>
      </c>
      <c r="E377" s="37">
        <v>7.0000000000000001E-3</v>
      </c>
      <c r="F377" s="30">
        <v>0.03</v>
      </c>
      <c r="G377" s="30">
        <v>5.7000000000000002E-2</v>
      </c>
      <c r="H377" s="114" t="s">
        <v>805</v>
      </c>
    </row>
    <row r="378" spans="1:8" ht="16.5" thickBot="1">
      <c r="A378" s="23" t="s">
        <v>24</v>
      </c>
      <c r="B378" s="37">
        <v>0.01</v>
      </c>
      <c r="C378" s="38">
        <v>6.0000000000000001E-3</v>
      </c>
      <c r="D378" s="30">
        <v>3.9E-2</v>
      </c>
      <c r="E378" s="37">
        <v>2.5999999999999999E-2</v>
      </c>
      <c r="F378" s="30">
        <v>0.111</v>
      </c>
      <c r="G378" s="30">
        <v>0.158</v>
      </c>
      <c r="H378" s="114" t="s">
        <v>25</v>
      </c>
    </row>
    <row r="379" spans="1:8" ht="16.5" thickBot="1">
      <c r="A379" s="23" t="s">
        <v>26</v>
      </c>
      <c r="B379" s="30">
        <v>0.48399999999999999</v>
      </c>
      <c r="C379" s="28">
        <v>0.16900000000000001</v>
      </c>
      <c r="D379" s="30">
        <v>0.123</v>
      </c>
      <c r="E379" s="37">
        <v>8.5000000000000006E-2</v>
      </c>
      <c r="F379" s="30">
        <v>0.69</v>
      </c>
      <c r="G379" s="30">
        <v>0.71899999999999997</v>
      </c>
      <c r="H379" s="114" t="s">
        <v>812</v>
      </c>
    </row>
    <row r="380" spans="1:8" ht="16.5" thickBot="1">
      <c r="A380" s="23" t="s">
        <v>27</v>
      </c>
      <c r="B380" s="37">
        <v>2.1000000000000001E-2</v>
      </c>
      <c r="C380" s="38">
        <v>6.0000000000000001E-3</v>
      </c>
      <c r="D380" s="30">
        <v>0</v>
      </c>
      <c r="E380" s="37">
        <v>0</v>
      </c>
      <c r="F380" s="30">
        <v>0</v>
      </c>
      <c r="G380" s="30">
        <v>0.28299999999999997</v>
      </c>
      <c r="H380" s="114" t="s">
        <v>836</v>
      </c>
    </row>
    <row r="381" spans="1:8" ht="16.5" thickBot="1">
      <c r="A381" s="23" t="s">
        <v>28</v>
      </c>
      <c r="B381" s="37">
        <v>1.7030000000000001</v>
      </c>
      <c r="C381" s="38">
        <v>0.52500000000000002</v>
      </c>
      <c r="D381" s="30">
        <v>1.056</v>
      </c>
      <c r="E381" s="37">
        <v>0.24099999999999999</v>
      </c>
      <c r="F381" s="30">
        <v>0.66602489626556016</v>
      </c>
      <c r="G381" s="30">
        <v>0.152</v>
      </c>
      <c r="H381" s="114" t="s">
        <v>813</v>
      </c>
    </row>
    <row r="382" spans="1:8" ht="16.5" thickBot="1">
      <c r="A382" s="23" t="s">
        <v>29</v>
      </c>
      <c r="B382" s="37">
        <v>0.35399999999999998</v>
      </c>
      <c r="C382" s="38">
        <v>0.92700000000000005</v>
      </c>
      <c r="D382" s="30">
        <v>0</v>
      </c>
      <c r="E382" s="37">
        <v>0</v>
      </c>
      <c r="F382" s="30">
        <v>0.62</v>
      </c>
      <c r="G382" s="30">
        <v>1.383</v>
      </c>
      <c r="H382" s="114" t="s">
        <v>814</v>
      </c>
    </row>
    <row r="383" spans="1:8" ht="16.5" thickBot="1">
      <c r="A383" s="23" t="s">
        <v>30</v>
      </c>
      <c r="B383" s="37">
        <v>8.5999999999999993E-2</v>
      </c>
      <c r="C383" s="38">
        <v>3.6999999999999998E-2</v>
      </c>
      <c r="D383" s="30">
        <v>8.5999999999999993E-2</v>
      </c>
      <c r="E383" s="37">
        <v>5.1999999999999998E-2</v>
      </c>
      <c r="F383" s="30">
        <v>9.5000000000000001E-2</v>
      </c>
      <c r="G383" s="30">
        <v>4.5999999999999999E-2</v>
      </c>
      <c r="H383" s="114" t="s">
        <v>815</v>
      </c>
    </row>
    <row r="384" spans="1:8" ht="16.5" thickBot="1">
      <c r="A384" s="23" t="s">
        <v>31</v>
      </c>
      <c r="B384" s="37">
        <v>0</v>
      </c>
      <c r="C384" s="38">
        <v>0</v>
      </c>
      <c r="D384" s="30">
        <v>0.91100000000000003</v>
      </c>
      <c r="E384" s="37">
        <v>0.29199999999999998</v>
      </c>
      <c r="F384" s="30">
        <v>0.64900000000000002</v>
      </c>
      <c r="G384" s="30">
        <v>0.35599999999999998</v>
      </c>
      <c r="H384" s="114" t="s">
        <v>838</v>
      </c>
    </row>
    <row r="385" spans="1:8" ht="16.5" thickBot="1">
      <c r="A385" s="23" t="s">
        <v>32</v>
      </c>
      <c r="B385" s="37">
        <v>0.41799999999999998</v>
      </c>
      <c r="C385" s="38">
        <v>0.11</v>
      </c>
      <c r="D385" s="30">
        <v>0.83299999999999996</v>
      </c>
      <c r="E385" s="37">
        <v>0.20300000000000001</v>
      </c>
      <c r="F385" s="30">
        <v>2.7E-2</v>
      </c>
      <c r="G385" s="30">
        <v>0.02</v>
      </c>
      <c r="H385" s="114" t="s">
        <v>816</v>
      </c>
    </row>
    <row r="386" spans="1:8" ht="16.5" thickBot="1">
      <c r="A386" s="23" t="s">
        <v>33</v>
      </c>
      <c r="B386" s="37">
        <v>3.2160000000000002</v>
      </c>
      <c r="C386" s="38">
        <v>0.81499999999999995</v>
      </c>
      <c r="D386" s="30">
        <v>1.3580000000000001</v>
      </c>
      <c r="E386" s="37">
        <v>0.48599999999999999</v>
      </c>
      <c r="F386" s="30">
        <v>0.67400000000000004</v>
      </c>
      <c r="G386" s="30">
        <v>0.33</v>
      </c>
      <c r="H386" s="114" t="s">
        <v>818</v>
      </c>
    </row>
    <row r="387" spans="1:8" ht="16.5" thickBot="1">
      <c r="A387" s="23" t="s">
        <v>34</v>
      </c>
      <c r="B387" s="39">
        <v>3.0000000000000001E-3</v>
      </c>
      <c r="C387" s="40">
        <v>1E-3</v>
      </c>
      <c r="D387" s="30">
        <v>0</v>
      </c>
      <c r="E387" s="37">
        <v>0</v>
      </c>
      <c r="F387" s="30">
        <v>0</v>
      </c>
      <c r="G387" s="30">
        <v>0</v>
      </c>
      <c r="H387" s="114" t="s">
        <v>817</v>
      </c>
    </row>
    <row r="388" spans="1:8" ht="16.5" thickBot="1">
      <c r="A388" s="23" t="s">
        <v>35</v>
      </c>
      <c r="B388" s="39">
        <v>0</v>
      </c>
      <c r="C388" s="40">
        <v>0</v>
      </c>
      <c r="D388" s="30">
        <v>1.0999999999999999E-2</v>
      </c>
      <c r="E388" s="37">
        <v>2.4E-2</v>
      </c>
      <c r="F388" s="30">
        <v>1.27</v>
      </c>
      <c r="G388" s="30">
        <v>2.5659999999999998</v>
      </c>
      <c r="H388" s="113" t="s">
        <v>36</v>
      </c>
    </row>
    <row r="389" spans="1:8" ht="16.5" thickBot="1">
      <c r="A389" s="95" t="s">
        <v>353</v>
      </c>
      <c r="B389" s="97">
        <f t="shared" ref="B389" si="112">SUM(B367:B388)</f>
        <v>67.343000000000004</v>
      </c>
      <c r="C389" s="97">
        <f t="shared" ref="C389" si="113">SUM(C367:C388)</f>
        <v>22.899000000000001</v>
      </c>
      <c r="D389" s="97">
        <f t="shared" ref="D389" si="114">SUM(D367:D388)</f>
        <v>40.392999999999994</v>
      </c>
      <c r="E389" s="97">
        <f t="shared" ref="E389" si="115">SUM(E367:E388)</f>
        <v>15.769999999999998</v>
      </c>
      <c r="F389" s="97">
        <v>49.62102489626556</v>
      </c>
      <c r="G389" s="97">
        <v>19.516999999999996</v>
      </c>
      <c r="H389" s="112" t="s">
        <v>841</v>
      </c>
    </row>
    <row r="390" spans="1:8" ht="16.5" thickBot="1">
      <c r="A390" s="95" t="s">
        <v>350</v>
      </c>
      <c r="B390" s="97">
        <v>3231.1390000000001</v>
      </c>
      <c r="C390" s="97">
        <v>781.39800000000002</v>
      </c>
      <c r="D390" s="97">
        <v>3555.973</v>
      </c>
      <c r="E390" s="97">
        <v>837.01099999999997</v>
      </c>
      <c r="F390" s="97">
        <v>3520.6950000000002</v>
      </c>
      <c r="G390" s="97">
        <v>859.88599999999997</v>
      </c>
      <c r="H390" s="119" t="s">
        <v>354</v>
      </c>
    </row>
    <row r="391" spans="1:8">
      <c r="A391" s="98"/>
      <c r="B391" s="99"/>
      <c r="C391" s="99"/>
      <c r="D391" s="99"/>
      <c r="E391" s="99"/>
      <c r="F391" s="99"/>
      <c r="G391" s="99"/>
      <c r="H391" s="121"/>
    </row>
    <row r="392" spans="1:8">
      <c r="A392" s="78" t="s">
        <v>393</v>
      </c>
      <c r="B392" s="13"/>
      <c r="C392" s="13"/>
      <c r="D392" s="13"/>
      <c r="E392" s="13"/>
      <c r="F392" s="13"/>
      <c r="G392" s="13"/>
      <c r="H392" s="80" t="s">
        <v>394</v>
      </c>
    </row>
    <row r="393" spans="1:8" ht="46.5" customHeight="1">
      <c r="A393" s="74" t="s">
        <v>410</v>
      </c>
      <c r="B393" s="13"/>
      <c r="C393" s="13"/>
      <c r="D393" s="13"/>
      <c r="E393" s="13"/>
      <c r="F393" s="13"/>
      <c r="G393" s="13"/>
      <c r="H393" s="8" t="s">
        <v>411</v>
      </c>
    </row>
    <row r="394" spans="1:8" ht="15" customHeight="1" thickBot="1">
      <c r="A394" s="76" t="s">
        <v>39</v>
      </c>
      <c r="B394" s="13"/>
      <c r="C394" s="13"/>
      <c r="D394" s="13"/>
      <c r="E394" s="2"/>
      <c r="F394" s="13"/>
      <c r="G394" s="2" t="s">
        <v>40</v>
      </c>
      <c r="H394" s="2" t="s">
        <v>2</v>
      </c>
    </row>
    <row r="395" spans="1:8" ht="16.5" thickBot="1">
      <c r="A395" s="66" t="s">
        <v>7</v>
      </c>
      <c r="B395" s="203">
        <v>2016</v>
      </c>
      <c r="C395" s="204"/>
      <c r="D395" s="203">
        <v>2017</v>
      </c>
      <c r="E395" s="204"/>
      <c r="F395" s="208">
        <v>2018</v>
      </c>
      <c r="G395" s="209"/>
      <c r="H395" s="157" t="s">
        <v>3</v>
      </c>
    </row>
    <row r="396" spans="1:8">
      <c r="A396" s="68"/>
      <c r="B396" s="20" t="s">
        <v>43</v>
      </c>
      <c r="C396" s="111" t="s">
        <v>44</v>
      </c>
      <c r="D396" s="111" t="s">
        <v>43</v>
      </c>
      <c r="E396" s="16" t="s">
        <v>44</v>
      </c>
      <c r="F396" s="158" t="s">
        <v>43</v>
      </c>
      <c r="G396" s="159" t="s">
        <v>44</v>
      </c>
      <c r="H396" s="160"/>
    </row>
    <row r="397" spans="1:8" ht="16.5" thickBot="1">
      <c r="A397" s="70"/>
      <c r="B397" s="34" t="s">
        <v>45</v>
      </c>
      <c r="C397" s="11" t="s">
        <v>46</v>
      </c>
      <c r="D397" s="114" t="s">
        <v>45</v>
      </c>
      <c r="E397" s="36" t="s">
        <v>46</v>
      </c>
      <c r="F397" s="161" t="s">
        <v>45</v>
      </c>
      <c r="G397" s="161" t="s">
        <v>46</v>
      </c>
      <c r="H397" s="162"/>
    </row>
    <row r="398" spans="1:8" ht="17.25" thickTop="1" thickBot="1">
      <c r="A398" s="23" t="s">
        <v>12</v>
      </c>
      <c r="B398" s="35">
        <v>35.619</v>
      </c>
      <c r="C398" s="38">
        <v>18.57</v>
      </c>
      <c r="D398" s="30">
        <v>37.484999999999999</v>
      </c>
      <c r="E398" s="37">
        <v>19.638999999999999</v>
      </c>
      <c r="F398" s="163">
        <v>32.799999999999997</v>
      </c>
      <c r="G398" s="163">
        <v>18.518999999999998</v>
      </c>
      <c r="H398" s="164" t="s">
        <v>809</v>
      </c>
    </row>
    <row r="399" spans="1:8" ht="16.5" thickBot="1">
      <c r="A399" s="23" t="s">
        <v>13</v>
      </c>
      <c r="B399" s="37">
        <v>235.52</v>
      </c>
      <c r="C399" s="38">
        <v>72.334000000000003</v>
      </c>
      <c r="D399" s="30">
        <v>192.68</v>
      </c>
      <c r="E399" s="37">
        <v>83.119</v>
      </c>
      <c r="F399" s="163">
        <v>216.786</v>
      </c>
      <c r="G399" s="163">
        <v>91.465999999999994</v>
      </c>
      <c r="H399" s="164" t="s">
        <v>810</v>
      </c>
    </row>
    <row r="400" spans="1:8" ht="16.5" thickBot="1">
      <c r="A400" s="23" t="s">
        <v>14</v>
      </c>
      <c r="B400" s="37">
        <v>3.9940000000000002</v>
      </c>
      <c r="C400" s="38">
        <v>4.2449999999999992</v>
      </c>
      <c r="D400" s="30">
        <v>8.1210000000000004</v>
      </c>
      <c r="E400" s="37">
        <v>8.4920000000000009</v>
      </c>
      <c r="F400" s="163">
        <v>6.508</v>
      </c>
      <c r="G400" s="163">
        <v>7.4109999999999996</v>
      </c>
      <c r="H400" s="164" t="s">
        <v>806</v>
      </c>
    </row>
    <row r="401" spans="1:8" ht="16.5" thickBot="1">
      <c r="A401" s="23" t="s">
        <v>15</v>
      </c>
      <c r="B401" s="37">
        <v>19.467616999999997</v>
      </c>
      <c r="C401" s="38">
        <v>5.6484972000000004</v>
      </c>
      <c r="D401" s="30">
        <v>28.108000000000001</v>
      </c>
      <c r="E401" s="37">
        <v>12.66</v>
      </c>
      <c r="F401" s="163">
        <v>32.548000000000002</v>
      </c>
      <c r="G401" s="163">
        <v>16.274999999999999</v>
      </c>
      <c r="H401" s="164" t="s">
        <v>820</v>
      </c>
    </row>
    <row r="402" spans="1:8" ht="16.5" thickBot="1">
      <c r="A402" s="23" t="s">
        <v>16</v>
      </c>
      <c r="B402" s="37">
        <v>27.751779999999329</v>
      </c>
      <c r="C402" s="38">
        <v>9.0675017099961224</v>
      </c>
      <c r="D402" s="30">
        <v>12.482661999999999</v>
      </c>
      <c r="E402" s="37">
        <v>4.8922784675000006</v>
      </c>
      <c r="F402" s="163">
        <v>41.677999999999997</v>
      </c>
      <c r="G402" s="163">
        <v>27.524999999999999</v>
      </c>
      <c r="H402" s="164" t="s">
        <v>819</v>
      </c>
    </row>
    <row r="403" spans="1:8" ht="16.5" thickBot="1">
      <c r="A403" s="23" t="s">
        <v>17</v>
      </c>
      <c r="B403" s="37">
        <v>3.8000000000000006E-2</v>
      </c>
      <c r="C403" s="38">
        <v>3.6999999999999998E-2</v>
      </c>
      <c r="D403" s="30">
        <v>2.9000000000000001E-2</v>
      </c>
      <c r="E403" s="37">
        <v>6.0000000000000001E-3</v>
      </c>
      <c r="F403" s="163">
        <v>4.3999999999999997E-2</v>
      </c>
      <c r="G403" s="163">
        <v>2.4E-2</v>
      </c>
      <c r="H403" s="164" t="s">
        <v>807</v>
      </c>
    </row>
    <row r="404" spans="1:8" ht="16.5" thickBot="1">
      <c r="A404" s="23" t="s">
        <v>18</v>
      </c>
      <c r="B404" s="37">
        <v>9.988999999999999</v>
      </c>
      <c r="C404" s="38">
        <v>6.4773999999999994</v>
      </c>
      <c r="D404" s="30">
        <v>9.1219999999999999</v>
      </c>
      <c r="E404" s="37">
        <v>4.5880000000000001</v>
      </c>
      <c r="F404" s="163">
        <v>9.0050000000000008</v>
      </c>
      <c r="G404" s="163">
        <v>4.782</v>
      </c>
      <c r="H404" s="164" t="s">
        <v>19</v>
      </c>
    </row>
    <row r="405" spans="1:8" ht="16.5" thickBot="1">
      <c r="A405" s="23" t="s">
        <v>20</v>
      </c>
      <c r="B405" s="37">
        <v>203.35599999999999</v>
      </c>
      <c r="C405" s="38">
        <v>137.917</v>
      </c>
      <c r="D405" s="30">
        <v>212.809</v>
      </c>
      <c r="E405" s="37">
        <v>149.26499999999999</v>
      </c>
      <c r="F405" s="163">
        <v>216.238</v>
      </c>
      <c r="G405" s="163">
        <v>148.88</v>
      </c>
      <c r="H405" s="164" t="s">
        <v>808</v>
      </c>
    </row>
    <row r="406" spans="1:8" ht="16.5" thickBot="1">
      <c r="A406" s="23" t="s">
        <v>21</v>
      </c>
      <c r="B406" s="37">
        <v>17.616999999999997</v>
      </c>
      <c r="C406" s="38">
        <v>6.0259999999999998</v>
      </c>
      <c r="D406" s="30">
        <f>B406/C406*E406</f>
        <v>30.495009459010948</v>
      </c>
      <c r="E406" s="37">
        <v>10.430999999999999</v>
      </c>
      <c r="F406" s="163">
        <v>24.417056754065712</v>
      </c>
      <c r="G406" s="163">
        <v>8.3520000000000003</v>
      </c>
      <c r="H406" s="164" t="s">
        <v>811</v>
      </c>
    </row>
    <row r="407" spans="1:8" ht="16.5" thickBot="1">
      <c r="A407" s="23" t="s">
        <v>22</v>
      </c>
      <c r="B407" s="37">
        <v>20.160999999999998</v>
      </c>
      <c r="C407" s="38">
        <v>8.370000000000001</v>
      </c>
      <c r="D407" s="30">
        <v>34.670999999999999</v>
      </c>
      <c r="E407" s="37">
        <v>11.613</v>
      </c>
      <c r="F407" s="163">
        <v>102.483</v>
      </c>
      <c r="G407" s="163">
        <v>24.606000000000002</v>
      </c>
      <c r="H407" s="164" t="s">
        <v>840</v>
      </c>
    </row>
    <row r="408" spans="1:8" ht="16.5" thickBot="1">
      <c r="A408" s="23" t="s">
        <v>23</v>
      </c>
      <c r="B408" s="37">
        <v>18.832999999999998</v>
      </c>
      <c r="C408" s="38">
        <v>7.1740000000000004</v>
      </c>
      <c r="D408" s="30">
        <v>3.51</v>
      </c>
      <c r="E408" s="37">
        <v>2.5009999999999999</v>
      </c>
      <c r="F408" s="163">
        <v>19.399000000000001</v>
      </c>
      <c r="G408" s="163">
        <v>7.8890000000000002</v>
      </c>
      <c r="H408" s="164" t="s">
        <v>805</v>
      </c>
    </row>
    <row r="409" spans="1:8" ht="16.5" thickBot="1">
      <c r="A409" s="23" t="s">
        <v>24</v>
      </c>
      <c r="B409" s="37">
        <v>160.834</v>
      </c>
      <c r="C409" s="38">
        <v>56.242999999999995</v>
      </c>
      <c r="D409" s="30">
        <v>210.202</v>
      </c>
      <c r="E409" s="37">
        <v>73.846999999999994</v>
      </c>
      <c r="F409" s="163">
        <v>281.05500000000001</v>
      </c>
      <c r="G409" s="163">
        <v>81.536000000000001</v>
      </c>
      <c r="H409" s="164" t="s">
        <v>25</v>
      </c>
    </row>
    <row r="410" spans="1:8" ht="16.5" thickBot="1">
      <c r="A410" s="23" t="s">
        <v>26</v>
      </c>
      <c r="B410" s="30">
        <v>22.298772</v>
      </c>
      <c r="C410" s="28">
        <v>18.931814199999998</v>
      </c>
      <c r="D410" s="30">
        <v>29.001260000000002</v>
      </c>
      <c r="E410" s="37">
        <v>24.111107799999999</v>
      </c>
      <c r="F410" s="163">
        <v>27.052</v>
      </c>
      <c r="G410" s="163">
        <v>25.361000000000001</v>
      </c>
      <c r="H410" s="164" t="s">
        <v>812</v>
      </c>
    </row>
    <row r="411" spans="1:8" ht="16.5" thickBot="1">
      <c r="A411" s="23" t="s">
        <v>27</v>
      </c>
      <c r="B411" s="37">
        <v>47.149317073170735</v>
      </c>
      <c r="C411" s="38">
        <v>49.595999999999997</v>
      </c>
      <c r="D411" s="30">
        <v>3.8759999999999999</v>
      </c>
      <c r="E411" s="37">
        <v>2.113</v>
      </c>
      <c r="F411" s="163">
        <v>17.707064836725035</v>
      </c>
      <c r="G411" s="163">
        <v>9.6530000000000005</v>
      </c>
      <c r="H411" s="164" t="s">
        <v>836</v>
      </c>
    </row>
    <row r="412" spans="1:8" ht="16.5" thickBot="1">
      <c r="A412" s="23" t="s">
        <v>28</v>
      </c>
      <c r="B412" s="37">
        <v>18.242000000000001</v>
      </c>
      <c r="C412" s="38">
        <v>10.513</v>
      </c>
      <c r="D412" s="30">
        <v>16.297000000000001</v>
      </c>
      <c r="E412" s="37">
        <v>10.624000000000001</v>
      </c>
      <c r="F412" s="163">
        <v>8.827</v>
      </c>
      <c r="G412" s="163">
        <v>11.202</v>
      </c>
      <c r="H412" s="164" t="s">
        <v>813</v>
      </c>
    </row>
    <row r="413" spans="1:8" ht="16.5" thickBot="1">
      <c r="A413" s="23" t="s">
        <v>29</v>
      </c>
      <c r="B413" s="37">
        <v>15.956</v>
      </c>
      <c r="C413" s="38">
        <v>20.713999999999999</v>
      </c>
      <c r="D413" s="30">
        <v>15.388999999999999</v>
      </c>
      <c r="E413" s="37">
        <v>17.72</v>
      </c>
      <c r="F413" s="163">
        <v>15.388999999999999</v>
      </c>
      <c r="G413" s="163">
        <v>17.72</v>
      </c>
      <c r="H413" s="164" t="s">
        <v>814</v>
      </c>
    </row>
    <row r="414" spans="1:8" ht="16.5" thickBot="1">
      <c r="A414" s="23" t="s">
        <v>30</v>
      </c>
      <c r="B414" s="37">
        <v>26.676000000000002</v>
      </c>
      <c r="C414" s="38">
        <v>15.271199999999999</v>
      </c>
      <c r="D414" s="30">
        <v>32.718000000000004</v>
      </c>
      <c r="E414" s="37">
        <v>18.997</v>
      </c>
      <c r="F414" s="163">
        <v>39.101999999999997</v>
      </c>
      <c r="G414" s="163">
        <v>25.530999999999999</v>
      </c>
      <c r="H414" s="164" t="s">
        <v>815</v>
      </c>
    </row>
    <row r="415" spans="1:8" ht="16.5" thickBot="1">
      <c r="A415" s="23" t="s">
        <v>31</v>
      </c>
      <c r="B415" s="37">
        <v>3.6379999999999999</v>
      </c>
      <c r="C415" s="38">
        <v>2.052</v>
      </c>
      <c r="D415" s="30">
        <v>3.427</v>
      </c>
      <c r="E415" s="37">
        <v>1.8839999999999999</v>
      </c>
      <c r="F415" s="163">
        <v>10.183999999999999</v>
      </c>
      <c r="G415" s="163">
        <v>5.2539999999999996</v>
      </c>
      <c r="H415" s="164" t="s">
        <v>838</v>
      </c>
    </row>
    <row r="416" spans="1:8" ht="16.5" thickBot="1">
      <c r="A416" s="23" t="s">
        <v>32</v>
      </c>
      <c r="B416" s="37">
        <v>22.602</v>
      </c>
      <c r="C416" s="38">
        <v>16.779467</v>
      </c>
      <c r="D416" s="30">
        <v>158.85499999999999</v>
      </c>
      <c r="E416" s="37">
        <v>47.213777590327567</v>
      </c>
      <c r="F416" s="163">
        <v>67.92</v>
      </c>
      <c r="G416" s="163">
        <v>59.72</v>
      </c>
      <c r="H416" s="164" t="s">
        <v>816</v>
      </c>
    </row>
    <row r="417" spans="1:8" ht="16.5" thickBot="1">
      <c r="A417" s="23" t="s">
        <v>33</v>
      </c>
      <c r="B417" s="37">
        <v>20.835999999999999</v>
      </c>
      <c r="C417" s="38">
        <v>11.957000000000001</v>
      </c>
      <c r="D417" s="30">
        <v>24.54</v>
      </c>
      <c r="E417" s="37">
        <v>14.105</v>
      </c>
      <c r="F417" s="163">
        <v>22.12</v>
      </c>
      <c r="G417" s="163">
        <v>13.494</v>
      </c>
      <c r="H417" s="164" t="s">
        <v>818</v>
      </c>
    </row>
    <row r="418" spans="1:8" ht="16.5" thickBot="1">
      <c r="A418" s="23" t="s">
        <v>34</v>
      </c>
      <c r="B418" s="39">
        <v>7.4790000000000001</v>
      </c>
      <c r="C418" s="40">
        <v>3.1749999999999998</v>
      </c>
      <c r="D418" s="30">
        <v>2.8460000000000001</v>
      </c>
      <c r="E418" s="37">
        <v>0.98899999999999999</v>
      </c>
      <c r="F418" s="163">
        <v>4.3239999999999998</v>
      </c>
      <c r="G418" s="163">
        <v>1.3120000000000001</v>
      </c>
      <c r="H418" s="164" t="s">
        <v>817</v>
      </c>
    </row>
    <row r="419" spans="1:8" ht="16.5" thickBot="1">
      <c r="A419" s="23" t="s">
        <v>35</v>
      </c>
      <c r="B419" s="39">
        <v>25.515999999999998</v>
      </c>
      <c r="C419" s="40">
        <v>9.1579999999999995</v>
      </c>
      <c r="D419" s="30">
        <v>49.286000000000001</v>
      </c>
      <c r="E419" s="37">
        <v>13.381</v>
      </c>
      <c r="F419" s="163">
        <v>56.764000000000003</v>
      </c>
      <c r="G419" s="163">
        <v>16.689</v>
      </c>
      <c r="H419" s="165" t="s">
        <v>36</v>
      </c>
    </row>
    <row r="420" spans="1:8" ht="16.5" thickBot="1">
      <c r="A420" s="95" t="s">
        <v>353</v>
      </c>
      <c r="B420" s="97">
        <f t="shared" ref="B420" si="116">SUM(B398:B419)</f>
        <v>963.57348607316999</v>
      </c>
      <c r="C420" s="97">
        <f t="shared" ref="C420" si="117">SUM(C398:C419)</f>
        <v>490.25688010999619</v>
      </c>
      <c r="D420" s="97">
        <f t="shared" ref="D420" si="118">SUM(D398:D419)</f>
        <v>1115.9499314590109</v>
      </c>
      <c r="E420" s="97">
        <f t="shared" ref="E420" si="119">SUM(E398:E419)</f>
        <v>532.19116385782752</v>
      </c>
      <c r="F420" s="97">
        <v>1293.4226473456924</v>
      </c>
      <c r="G420" s="97">
        <v>595.875</v>
      </c>
      <c r="H420" s="166" t="s">
        <v>841</v>
      </c>
    </row>
    <row r="421" spans="1:8" ht="16.5" thickBot="1">
      <c r="A421" s="95" t="s">
        <v>350</v>
      </c>
      <c r="B421" s="97">
        <v>7768.0510208176083</v>
      </c>
      <c r="C421" s="97">
        <v>13655.084999999999</v>
      </c>
      <c r="D421" s="97">
        <v>8102.6531135526975</v>
      </c>
      <c r="E421" s="97">
        <v>14243.266</v>
      </c>
      <c r="F421" s="155">
        <v>8923.0509040505131</v>
      </c>
      <c r="G421" s="155">
        <v>15685.404</v>
      </c>
      <c r="H421" s="167" t="s">
        <v>354</v>
      </c>
    </row>
    <row r="422" spans="1:8">
      <c r="A422" s="98"/>
      <c r="B422" s="99"/>
      <c r="C422" s="99"/>
      <c r="D422" s="99"/>
      <c r="E422" s="99"/>
      <c r="F422" s="99"/>
      <c r="G422" s="99"/>
      <c r="H422" s="121"/>
    </row>
    <row r="423" spans="1:8">
      <c r="A423" s="77" t="s">
        <v>397</v>
      </c>
      <c r="B423" s="13"/>
      <c r="C423" s="13"/>
      <c r="D423" s="13"/>
      <c r="E423" s="13"/>
      <c r="F423" s="13"/>
      <c r="G423" s="13"/>
      <c r="H423" s="80" t="s">
        <v>330</v>
      </c>
    </row>
    <row r="424" spans="1:8" ht="20.25" customHeight="1">
      <c r="A424" s="77" t="s">
        <v>413</v>
      </c>
      <c r="B424" s="13"/>
      <c r="C424" s="13"/>
      <c r="D424" s="13"/>
      <c r="E424" s="13"/>
      <c r="F424" s="13"/>
      <c r="G424" s="13"/>
      <c r="H424" s="13" t="s">
        <v>412</v>
      </c>
    </row>
    <row r="425" spans="1:8" ht="20.25" customHeight="1" thickBot="1">
      <c r="A425" s="76" t="s">
        <v>39</v>
      </c>
      <c r="B425" s="13"/>
      <c r="C425" s="13"/>
      <c r="D425" s="13"/>
      <c r="E425" s="2"/>
      <c r="F425" s="13"/>
      <c r="G425" s="2" t="s">
        <v>40</v>
      </c>
      <c r="H425" s="2" t="s">
        <v>2</v>
      </c>
    </row>
    <row r="426" spans="1:8" ht="16.5" thickBot="1">
      <c r="A426" s="66" t="s">
        <v>7</v>
      </c>
      <c r="B426" s="203">
        <v>2016</v>
      </c>
      <c r="C426" s="204"/>
      <c r="D426" s="203">
        <v>2017</v>
      </c>
      <c r="E426" s="204"/>
      <c r="F426" s="203">
        <v>2018</v>
      </c>
      <c r="G426" s="204"/>
      <c r="H426" s="67" t="s">
        <v>3</v>
      </c>
    </row>
    <row r="427" spans="1:8">
      <c r="A427" s="68"/>
      <c r="B427" s="20" t="s">
        <v>43</v>
      </c>
      <c r="C427" s="111" t="s">
        <v>44</v>
      </c>
      <c r="D427" s="111" t="s">
        <v>43</v>
      </c>
      <c r="E427" s="16" t="s">
        <v>44</v>
      </c>
      <c r="F427" s="20" t="s">
        <v>43</v>
      </c>
      <c r="G427" s="9" t="s">
        <v>44</v>
      </c>
      <c r="H427" s="69"/>
    </row>
    <row r="428" spans="1:8" ht="16.5" thickBot="1">
      <c r="A428" s="70"/>
      <c r="B428" s="34" t="s">
        <v>45</v>
      </c>
      <c r="C428" s="11" t="s">
        <v>46</v>
      </c>
      <c r="D428" s="114" t="s">
        <v>45</v>
      </c>
      <c r="E428" s="36" t="s">
        <v>46</v>
      </c>
      <c r="F428" s="34" t="s">
        <v>45</v>
      </c>
      <c r="G428" s="34" t="s">
        <v>46</v>
      </c>
      <c r="H428" s="71"/>
    </row>
    <row r="429" spans="1:8" ht="17.25" thickTop="1" thickBot="1">
      <c r="A429" s="23" t="s">
        <v>12</v>
      </c>
      <c r="B429" s="30">
        <f t="shared" ref="B429:E450" si="120">B462+B494</f>
        <v>48.410349000000004</v>
      </c>
      <c r="C429" s="30">
        <f t="shared" si="120"/>
        <v>23.645056547999999</v>
      </c>
      <c r="D429" s="30">
        <f t="shared" si="120"/>
        <v>16.872150000000001</v>
      </c>
      <c r="E429" s="30">
        <f t="shared" si="120"/>
        <v>9.7890000000000015</v>
      </c>
      <c r="F429" s="30">
        <v>16.341999999999999</v>
      </c>
      <c r="G429" s="30">
        <v>10.084</v>
      </c>
      <c r="H429" s="150" t="s">
        <v>809</v>
      </c>
    </row>
    <row r="430" spans="1:8" ht="16.5" thickBot="1">
      <c r="A430" s="23" t="s">
        <v>13</v>
      </c>
      <c r="B430" s="30">
        <f t="shared" si="120"/>
        <v>60.933999999999997</v>
      </c>
      <c r="C430" s="30">
        <f t="shared" si="120"/>
        <v>24.529</v>
      </c>
      <c r="D430" s="30">
        <f t="shared" si="120"/>
        <v>271.887</v>
      </c>
      <c r="E430" s="30">
        <f t="shared" si="120"/>
        <v>88.561000000000007</v>
      </c>
      <c r="F430" s="30">
        <v>285.75</v>
      </c>
      <c r="G430" s="30">
        <v>80.468000000000004</v>
      </c>
      <c r="H430" s="150" t="s">
        <v>810</v>
      </c>
    </row>
    <row r="431" spans="1:8" ht="16.5" thickBot="1">
      <c r="A431" s="23" t="s">
        <v>14</v>
      </c>
      <c r="B431" s="30">
        <f t="shared" si="120"/>
        <v>42.295999999999999</v>
      </c>
      <c r="C431" s="30">
        <f t="shared" si="120"/>
        <v>56.730000000000004</v>
      </c>
      <c r="D431" s="30">
        <f t="shared" si="120"/>
        <v>33.664999999999999</v>
      </c>
      <c r="E431" s="30">
        <f t="shared" si="120"/>
        <v>13.235999999999999</v>
      </c>
      <c r="F431" s="30">
        <v>34.500999999999998</v>
      </c>
      <c r="G431" s="30">
        <v>13.87</v>
      </c>
      <c r="H431" s="150" t="s">
        <v>806</v>
      </c>
    </row>
    <row r="432" spans="1:8" ht="16.5" thickBot="1">
      <c r="A432" s="23" t="s">
        <v>15</v>
      </c>
      <c r="B432" s="30">
        <f t="shared" si="120"/>
        <v>39.948864999999998</v>
      </c>
      <c r="C432" s="30">
        <f t="shared" si="120"/>
        <v>16.882257340000002</v>
      </c>
      <c r="D432" s="30">
        <f t="shared" si="120"/>
        <v>32.932000000000002</v>
      </c>
      <c r="E432" s="30">
        <f t="shared" si="120"/>
        <v>18.023</v>
      </c>
      <c r="F432" s="30">
        <v>29.163</v>
      </c>
      <c r="G432" s="30">
        <v>16.715</v>
      </c>
      <c r="H432" s="150" t="s">
        <v>820</v>
      </c>
    </row>
    <row r="433" spans="1:8" ht="16.5" thickBot="1">
      <c r="A433" s="23" t="s">
        <v>16</v>
      </c>
      <c r="B433" s="30">
        <f t="shared" si="120"/>
        <v>87.183839000000006</v>
      </c>
      <c r="C433" s="30">
        <f t="shared" si="120"/>
        <v>53.748102330000002</v>
      </c>
      <c r="D433" s="30">
        <f t="shared" si="120"/>
        <v>141.696155</v>
      </c>
      <c r="E433" s="30">
        <f t="shared" si="120"/>
        <v>94.243214274850033</v>
      </c>
      <c r="F433" s="30">
        <v>110.446</v>
      </c>
      <c r="G433" s="30">
        <v>80.745999999999995</v>
      </c>
      <c r="H433" s="150" t="s">
        <v>819</v>
      </c>
    </row>
    <row r="434" spans="1:8" ht="16.5" thickBot="1">
      <c r="A434" s="23" t="s">
        <v>17</v>
      </c>
      <c r="B434" s="30">
        <f t="shared" si="120"/>
        <v>16.931000000000001</v>
      </c>
      <c r="C434" s="30">
        <f t="shared" si="120"/>
        <v>10.819000000000001</v>
      </c>
      <c r="D434" s="30">
        <f t="shared" si="120"/>
        <v>0.72500000000000009</v>
      </c>
      <c r="E434" s="30">
        <f t="shared" si="120"/>
        <v>0.16</v>
      </c>
      <c r="F434" s="30">
        <v>0.43099999999999999</v>
      </c>
      <c r="G434" s="30">
        <v>0.155</v>
      </c>
      <c r="H434" s="150" t="s">
        <v>807</v>
      </c>
    </row>
    <row r="435" spans="1:8" ht="16.5" thickBot="1">
      <c r="A435" s="23" t="s">
        <v>18</v>
      </c>
      <c r="B435" s="30">
        <f t="shared" si="120"/>
        <v>53.372999999999998</v>
      </c>
      <c r="C435" s="30">
        <f t="shared" si="120"/>
        <v>32.506</v>
      </c>
      <c r="D435" s="30">
        <f t="shared" si="120"/>
        <v>17.073</v>
      </c>
      <c r="E435" s="30">
        <f t="shared" si="120"/>
        <v>2.754</v>
      </c>
      <c r="F435" s="30">
        <v>16.844999999999999</v>
      </c>
      <c r="G435" s="30">
        <v>2.5449999999999999</v>
      </c>
      <c r="H435" s="150" t="s">
        <v>19</v>
      </c>
    </row>
    <row r="436" spans="1:8" ht="16.5" thickBot="1">
      <c r="A436" s="23" t="s">
        <v>20</v>
      </c>
      <c r="B436" s="30">
        <f t="shared" si="120"/>
        <v>62.6</v>
      </c>
      <c r="C436" s="30">
        <f t="shared" si="120"/>
        <v>13.54</v>
      </c>
      <c r="D436" s="30">
        <f t="shared" si="120"/>
        <v>69.504999999999995</v>
      </c>
      <c r="E436" s="30">
        <f t="shared" si="120"/>
        <v>40.259</v>
      </c>
      <c r="F436" s="30">
        <v>90.962000000000003</v>
      </c>
      <c r="G436" s="30">
        <v>51.442999999999998</v>
      </c>
      <c r="H436" s="150" t="s">
        <v>808</v>
      </c>
    </row>
    <row r="437" spans="1:8" ht="16.5" thickBot="1">
      <c r="A437" s="23" t="s">
        <v>21</v>
      </c>
      <c r="B437" s="30">
        <f t="shared" si="120"/>
        <v>156.54500000000002</v>
      </c>
      <c r="C437" s="30">
        <f t="shared" si="120"/>
        <v>38.024000000000001</v>
      </c>
      <c r="D437" s="30">
        <f t="shared" si="120"/>
        <v>13.893000000000001</v>
      </c>
      <c r="E437" s="30">
        <f t="shared" si="120"/>
        <v>6.8570000000000002</v>
      </c>
      <c r="F437" s="30">
        <v>4.3099999999999996</v>
      </c>
      <c r="G437" s="30">
        <v>3.363</v>
      </c>
      <c r="H437" s="150" t="s">
        <v>811</v>
      </c>
    </row>
    <row r="438" spans="1:8" ht="16.5" thickBot="1">
      <c r="A438" s="23" t="s">
        <v>22</v>
      </c>
      <c r="B438" s="30">
        <f t="shared" si="120"/>
        <v>60.66</v>
      </c>
      <c r="C438" s="30">
        <f t="shared" si="120"/>
        <v>17.474</v>
      </c>
      <c r="D438" s="30">
        <f t="shared" si="120"/>
        <v>94.656000000000006</v>
      </c>
      <c r="E438" s="30">
        <f t="shared" si="120"/>
        <v>23.800999999999998</v>
      </c>
      <c r="F438" s="30">
        <v>90.923000000000002</v>
      </c>
      <c r="G438" s="30">
        <v>16.283999999999999</v>
      </c>
      <c r="H438" s="150" t="s">
        <v>840</v>
      </c>
    </row>
    <row r="439" spans="1:8" ht="16.5" thickBot="1">
      <c r="A439" s="23" t="s">
        <v>23</v>
      </c>
      <c r="B439" s="30">
        <f t="shared" si="120"/>
        <v>435.34299999999996</v>
      </c>
      <c r="C439" s="30">
        <f t="shared" si="120"/>
        <v>79.396000000000001</v>
      </c>
      <c r="D439" s="30">
        <f t="shared" si="120"/>
        <v>74.012</v>
      </c>
      <c r="E439" s="30">
        <f t="shared" si="120"/>
        <v>22.501000000000001</v>
      </c>
      <c r="F439" s="30">
        <v>58.460999999999999</v>
      </c>
      <c r="G439" s="30">
        <v>16.760999999999999</v>
      </c>
      <c r="H439" s="150" t="s">
        <v>805</v>
      </c>
    </row>
    <row r="440" spans="1:8" ht="16.5" thickBot="1">
      <c r="A440" s="23" t="s">
        <v>24</v>
      </c>
      <c r="B440" s="30">
        <f t="shared" si="120"/>
        <v>443.18299999999999</v>
      </c>
      <c r="C440" s="30">
        <f t="shared" si="120"/>
        <v>81.937999999999988</v>
      </c>
      <c r="D440" s="30">
        <f t="shared" si="120"/>
        <v>391.63</v>
      </c>
      <c r="E440" s="30">
        <f t="shared" si="120"/>
        <v>103.89700000000001</v>
      </c>
      <c r="F440" s="30">
        <v>498.245</v>
      </c>
      <c r="G440" s="30">
        <v>157.40199999999999</v>
      </c>
      <c r="H440" s="150" t="s">
        <v>25</v>
      </c>
    </row>
    <row r="441" spans="1:8" ht="16.5" thickBot="1">
      <c r="A441" s="23" t="s">
        <v>26</v>
      </c>
      <c r="B441" s="30">
        <f t="shared" si="120"/>
        <v>74.822589999999991</v>
      </c>
      <c r="C441" s="30">
        <f t="shared" si="120"/>
        <v>24.5215958</v>
      </c>
      <c r="D441" s="30">
        <f t="shared" si="120"/>
        <v>105.964952</v>
      </c>
      <c r="E441" s="30">
        <f t="shared" si="120"/>
        <v>37.943934599999999</v>
      </c>
      <c r="F441" s="30">
        <v>104.28700000000001</v>
      </c>
      <c r="G441" s="30">
        <v>31.259</v>
      </c>
      <c r="H441" s="150" t="s">
        <v>812</v>
      </c>
    </row>
    <row r="442" spans="1:8" ht="16.5" thickBot="1">
      <c r="A442" s="23" t="s">
        <v>27</v>
      </c>
      <c r="B442" s="30">
        <f t="shared" si="120"/>
        <v>7.8100000000000005</v>
      </c>
      <c r="C442" s="30">
        <f t="shared" si="120"/>
        <v>3.7479999999999998</v>
      </c>
      <c r="D442" s="30">
        <f t="shared" si="120"/>
        <v>0.20399999999999999</v>
      </c>
      <c r="E442" s="30">
        <f t="shared" si="120"/>
        <v>9.6000000000000002E-2</v>
      </c>
      <c r="F442" s="30">
        <f>D442/E442*G442</f>
        <v>10.576125000000001</v>
      </c>
      <c r="G442" s="30">
        <v>4.9770000000000003</v>
      </c>
      <c r="H442" s="150" t="s">
        <v>836</v>
      </c>
    </row>
    <row r="443" spans="1:8" ht="16.5" thickBot="1">
      <c r="A443" s="23" t="s">
        <v>28</v>
      </c>
      <c r="B443" s="30">
        <f t="shared" si="120"/>
        <v>62.155999999999999</v>
      </c>
      <c r="C443" s="30">
        <f t="shared" si="120"/>
        <v>20.825999999999997</v>
      </c>
      <c r="D443" s="30">
        <f t="shared" si="120"/>
        <v>55.024999999999999</v>
      </c>
      <c r="E443" s="30">
        <f t="shared" si="120"/>
        <v>16.608000000000001</v>
      </c>
      <c r="F443" s="30">
        <f>D443/E443*G443</f>
        <v>66.448783718689782</v>
      </c>
      <c r="G443" s="30">
        <v>20.056000000000001</v>
      </c>
      <c r="H443" s="150" t="s">
        <v>813</v>
      </c>
    </row>
    <row r="444" spans="1:8" ht="16.5" thickBot="1">
      <c r="A444" s="23" t="s">
        <v>29</v>
      </c>
      <c r="B444" s="30">
        <f t="shared" si="120"/>
        <v>97.605999999999995</v>
      </c>
      <c r="C444" s="30">
        <f t="shared" si="120"/>
        <v>36.372</v>
      </c>
      <c r="D444" s="30">
        <f t="shared" si="120"/>
        <v>109.98599999999999</v>
      </c>
      <c r="E444" s="30">
        <f t="shared" si="120"/>
        <v>49.961999999999996</v>
      </c>
      <c r="F444" s="30">
        <v>106.164</v>
      </c>
      <c r="G444" s="30">
        <v>42.604999999999997</v>
      </c>
      <c r="H444" s="150" t="s">
        <v>814</v>
      </c>
    </row>
    <row r="445" spans="1:8" ht="16.5" thickBot="1">
      <c r="A445" s="23" t="s">
        <v>30</v>
      </c>
      <c r="B445" s="30">
        <f t="shared" si="120"/>
        <v>94.686000000000007</v>
      </c>
      <c r="C445" s="30">
        <f t="shared" si="120"/>
        <v>47.128</v>
      </c>
      <c r="D445" s="30">
        <f t="shared" si="120"/>
        <v>139.77699999999999</v>
      </c>
      <c r="E445" s="30">
        <f t="shared" si="120"/>
        <v>66.581000000000003</v>
      </c>
      <c r="F445" s="30">
        <v>78.185000000000002</v>
      </c>
      <c r="G445" s="30">
        <v>33.19</v>
      </c>
      <c r="H445" s="150" t="s">
        <v>815</v>
      </c>
    </row>
    <row r="446" spans="1:8" ht="16.5" thickBot="1">
      <c r="A446" s="23" t="s">
        <v>31</v>
      </c>
      <c r="B446" s="30">
        <f t="shared" si="120"/>
        <v>198.3</v>
      </c>
      <c r="C446" s="30">
        <f t="shared" si="120"/>
        <v>173.459</v>
      </c>
      <c r="D446" s="30">
        <f t="shared" si="120"/>
        <v>27.954000000000001</v>
      </c>
      <c r="E446" s="30">
        <f t="shared" si="120"/>
        <v>14.382999999999999</v>
      </c>
      <c r="F446" s="30">
        <v>22.292999999999999</v>
      </c>
      <c r="G446" s="30">
        <v>14.52</v>
      </c>
      <c r="H446" s="150" t="s">
        <v>838</v>
      </c>
    </row>
    <row r="447" spans="1:8" ht="16.5" thickBot="1">
      <c r="A447" s="23" t="s">
        <v>32</v>
      </c>
      <c r="B447" s="30">
        <f t="shared" si="120"/>
        <v>360.78599999999994</v>
      </c>
      <c r="C447" s="30">
        <f t="shared" si="120"/>
        <v>327.92596685082873</v>
      </c>
      <c r="D447" s="30">
        <f t="shared" si="120"/>
        <v>131.04599999999999</v>
      </c>
      <c r="E447" s="30">
        <f t="shared" si="120"/>
        <v>85.722030085758462</v>
      </c>
      <c r="F447" s="30">
        <v>100.73399999999999</v>
      </c>
      <c r="G447" s="30">
        <v>94.58</v>
      </c>
      <c r="H447" s="150" t="s">
        <v>816</v>
      </c>
    </row>
    <row r="448" spans="1:8" ht="16.5" thickBot="1">
      <c r="A448" s="23" t="s">
        <v>33</v>
      </c>
      <c r="B448" s="30">
        <f t="shared" si="120"/>
        <v>52.621000000000002</v>
      </c>
      <c r="C448" s="30">
        <f t="shared" si="120"/>
        <v>28.210999999999999</v>
      </c>
      <c r="D448" s="30">
        <f t="shared" si="120"/>
        <v>47.155000000000001</v>
      </c>
      <c r="E448" s="30">
        <f t="shared" si="120"/>
        <v>25.35</v>
      </c>
      <c r="F448" s="30">
        <v>45.110999999999997</v>
      </c>
      <c r="G448" s="30">
        <v>28.469000000000001</v>
      </c>
      <c r="H448" s="150" t="s">
        <v>818</v>
      </c>
    </row>
    <row r="449" spans="1:8" ht="16.5" thickBot="1">
      <c r="A449" s="23" t="s">
        <v>34</v>
      </c>
      <c r="B449" s="30">
        <f t="shared" si="120"/>
        <v>38.174999999999997</v>
      </c>
      <c r="C449" s="30">
        <f t="shared" si="120"/>
        <v>5.7590000000000003</v>
      </c>
      <c r="D449" s="30">
        <f t="shared" si="120"/>
        <v>40.993000000000002</v>
      </c>
      <c r="E449" s="30">
        <f t="shared" si="120"/>
        <v>8.1029999999999998</v>
      </c>
      <c r="F449" s="30">
        <v>43.923000000000002</v>
      </c>
      <c r="G449" s="30">
        <v>8.5389999999999997</v>
      </c>
      <c r="H449" s="150" t="s">
        <v>817</v>
      </c>
    </row>
    <row r="450" spans="1:8" ht="16.5" thickBot="1">
      <c r="A450" s="23" t="s">
        <v>35</v>
      </c>
      <c r="B450" s="30">
        <f t="shared" si="120"/>
        <v>5.4670000000000005</v>
      </c>
      <c r="C450" s="30">
        <f t="shared" si="120"/>
        <v>3.5350000000000001</v>
      </c>
      <c r="D450" s="30">
        <f t="shared" si="120"/>
        <v>3.0640000000000001</v>
      </c>
      <c r="E450" s="30">
        <f t="shared" si="120"/>
        <v>2.149</v>
      </c>
      <c r="F450" s="30">
        <v>1.64</v>
      </c>
      <c r="G450" s="30">
        <v>1.2210000000000001</v>
      </c>
      <c r="H450" s="149" t="s">
        <v>36</v>
      </c>
    </row>
    <row r="451" spans="1:8" ht="16.5" thickBot="1">
      <c r="A451" s="95" t="s">
        <v>353</v>
      </c>
      <c r="B451" s="97">
        <f t="shared" ref="B451" si="121">SUM(B429:B450)</f>
        <v>2499.8376429999998</v>
      </c>
      <c r="C451" s="97">
        <f t="shared" ref="C451" si="122">SUM(C429:C450)</f>
        <v>1120.7169788688288</v>
      </c>
      <c r="D451" s="97">
        <f t="shared" ref="D451" si="123">SUM(D429:D450)</f>
        <v>1819.7152569999998</v>
      </c>
      <c r="E451" s="97">
        <f t="shared" ref="E451:G451" si="124">SUM(E429:E450)</f>
        <v>730.97917896060846</v>
      </c>
      <c r="F451" s="97">
        <f t="shared" si="124"/>
        <v>1815.7409087186898</v>
      </c>
      <c r="G451" s="97">
        <f t="shared" si="124"/>
        <v>729.25200000000007</v>
      </c>
      <c r="H451" s="148" t="s">
        <v>841</v>
      </c>
    </row>
    <row r="452" spans="1:8" ht="16.5" thickBot="1">
      <c r="A452" s="95" t="s">
        <v>350</v>
      </c>
      <c r="B452" s="97">
        <f>B485+B517</f>
        <v>25219.440000000002</v>
      </c>
      <c r="C452" s="97">
        <f>C485+C517</f>
        <v>7306.9490000000005</v>
      </c>
      <c r="D452" s="97">
        <f>D485+D517</f>
        <v>26212.324735331462</v>
      </c>
      <c r="E452" s="97">
        <f>E485+E517</f>
        <v>7834.46</v>
      </c>
      <c r="F452" s="142">
        <v>23539.717000000001</v>
      </c>
      <c r="G452" s="142">
        <v>7536.2669999999998</v>
      </c>
      <c r="H452" s="119" t="s">
        <v>354</v>
      </c>
    </row>
    <row r="453" spans="1:8">
      <c r="A453" s="13"/>
      <c r="B453" s="13"/>
      <c r="C453" s="13"/>
      <c r="D453" s="13"/>
      <c r="E453" s="13"/>
      <c r="F453" s="13"/>
      <c r="G453" s="13"/>
      <c r="H453" s="13"/>
    </row>
    <row r="454" spans="1:8">
      <c r="A454" s="13"/>
      <c r="B454" s="13"/>
      <c r="C454" s="13"/>
      <c r="D454" s="13"/>
      <c r="E454" s="13"/>
      <c r="F454" s="13"/>
      <c r="G454" s="13"/>
      <c r="H454" s="13"/>
    </row>
    <row r="455" spans="1:8">
      <c r="A455" s="13"/>
      <c r="B455" s="13"/>
      <c r="C455" s="13"/>
      <c r="D455" s="13"/>
      <c r="E455" s="13"/>
      <c r="F455" s="13"/>
      <c r="G455" s="13"/>
      <c r="H455" s="13"/>
    </row>
    <row r="456" spans="1:8" ht="20.25" customHeight="1">
      <c r="A456" s="77" t="s">
        <v>331</v>
      </c>
      <c r="B456" s="13"/>
      <c r="C456" s="13"/>
      <c r="D456" s="13"/>
      <c r="E456" s="13"/>
      <c r="F456" s="13"/>
      <c r="G456" s="13"/>
      <c r="H456" s="80" t="s">
        <v>400</v>
      </c>
    </row>
    <row r="457" spans="1:8">
      <c r="A457" s="77" t="s">
        <v>414</v>
      </c>
      <c r="B457" s="13"/>
      <c r="C457" s="13"/>
      <c r="D457" s="13"/>
      <c r="E457" s="13"/>
      <c r="F457" s="13"/>
      <c r="G457" s="13"/>
      <c r="H457" s="13" t="s">
        <v>415</v>
      </c>
    </row>
    <row r="458" spans="1:8" ht="17.25" customHeight="1" thickBot="1">
      <c r="A458" s="76" t="s">
        <v>39</v>
      </c>
      <c r="B458" s="13"/>
      <c r="C458" s="13"/>
      <c r="D458" s="13"/>
      <c r="E458" s="2"/>
      <c r="F458" s="13"/>
      <c r="G458" s="2" t="s">
        <v>40</v>
      </c>
      <c r="H458" s="2" t="s">
        <v>2</v>
      </c>
    </row>
    <row r="459" spans="1:8" ht="16.5" thickBot="1">
      <c r="A459" s="66" t="s">
        <v>7</v>
      </c>
      <c r="B459" s="203">
        <v>2016</v>
      </c>
      <c r="C459" s="204"/>
      <c r="D459" s="203">
        <v>2017</v>
      </c>
      <c r="E459" s="204"/>
      <c r="F459" s="203">
        <v>2018</v>
      </c>
      <c r="G459" s="204"/>
      <c r="H459" s="67" t="s">
        <v>3</v>
      </c>
    </row>
    <row r="460" spans="1:8">
      <c r="A460" s="68"/>
      <c r="B460" s="20" t="s">
        <v>43</v>
      </c>
      <c r="C460" s="111" t="s">
        <v>44</v>
      </c>
      <c r="D460" s="111" t="s">
        <v>43</v>
      </c>
      <c r="E460" s="16" t="s">
        <v>44</v>
      </c>
      <c r="F460" s="20" t="s">
        <v>43</v>
      </c>
      <c r="G460" s="9" t="s">
        <v>44</v>
      </c>
      <c r="H460" s="69"/>
    </row>
    <row r="461" spans="1:8" ht="16.5" thickBot="1">
      <c r="A461" s="70"/>
      <c r="B461" s="34" t="s">
        <v>45</v>
      </c>
      <c r="C461" s="11" t="s">
        <v>46</v>
      </c>
      <c r="D461" s="114" t="s">
        <v>45</v>
      </c>
      <c r="E461" s="36" t="s">
        <v>46</v>
      </c>
      <c r="F461" s="30" t="s">
        <v>45</v>
      </c>
      <c r="G461" s="30" t="s">
        <v>46</v>
      </c>
      <c r="H461" s="71"/>
    </row>
    <row r="462" spans="1:8" ht="17.25" thickTop="1" thickBot="1">
      <c r="A462" s="23" t="s">
        <v>12</v>
      </c>
      <c r="B462" s="35">
        <v>48.381799000000001</v>
      </c>
      <c r="C462" s="38">
        <v>23.622</v>
      </c>
      <c r="D462" s="30">
        <v>16.852</v>
      </c>
      <c r="E462" s="37">
        <v>9.7710000000000008</v>
      </c>
      <c r="F462" s="30">
        <v>16.298999999999999</v>
      </c>
      <c r="G462" s="30">
        <v>10.048</v>
      </c>
      <c r="H462" s="114" t="s">
        <v>809</v>
      </c>
    </row>
    <row r="463" spans="1:8" ht="16.5" thickBot="1">
      <c r="A463" s="23" t="s">
        <v>13</v>
      </c>
      <c r="B463" s="37">
        <v>28.773999999999997</v>
      </c>
      <c r="C463" s="38">
        <v>10.664</v>
      </c>
      <c r="D463" s="30">
        <v>240.863</v>
      </c>
      <c r="E463" s="37">
        <v>73.994</v>
      </c>
      <c r="F463" s="30">
        <v>255.33099999999999</v>
      </c>
      <c r="G463" s="30">
        <v>64.632999999999996</v>
      </c>
      <c r="H463" s="114" t="s">
        <v>810</v>
      </c>
    </row>
    <row r="464" spans="1:8" ht="16.5" thickBot="1">
      <c r="A464" s="23" t="s">
        <v>14</v>
      </c>
      <c r="B464" s="37">
        <v>40.451000000000001</v>
      </c>
      <c r="C464" s="38">
        <v>55.301000000000002</v>
      </c>
      <c r="D464" s="30">
        <v>31.306999999999999</v>
      </c>
      <c r="E464" s="37">
        <v>11.558999999999999</v>
      </c>
      <c r="F464" s="30">
        <v>32.216000000000001</v>
      </c>
      <c r="G464" s="30">
        <v>12.065</v>
      </c>
      <c r="H464" s="114" t="s">
        <v>806</v>
      </c>
    </row>
    <row r="465" spans="1:8" ht="16.5" thickBot="1">
      <c r="A465" s="23" t="s">
        <v>15</v>
      </c>
      <c r="B465" s="37">
        <v>39.948864999999998</v>
      </c>
      <c r="C465" s="38">
        <v>16.881257340000001</v>
      </c>
      <c r="D465" s="30">
        <v>32.932000000000002</v>
      </c>
      <c r="E465" s="37">
        <v>18.023</v>
      </c>
      <c r="F465" s="30">
        <v>29.163</v>
      </c>
      <c r="G465" s="30">
        <v>16.715</v>
      </c>
      <c r="H465" s="114" t="s">
        <v>820</v>
      </c>
    </row>
    <row r="466" spans="1:8" ht="16.5" thickBot="1">
      <c r="A466" s="23" t="s">
        <v>16</v>
      </c>
      <c r="B466" s="37">
        <v>87.171839000000006</v>
      </c>
      <c r="C466" s="38">
        <v>53.723102330000003</v>
      </c>
      <c r="D466" s="30">
        <v>141.69415499999999</v>
      </c>
      <c r="E466" s="37">
        <v>94.231214274850032</v>
      </c>
      <c r="F466" s="30">
        <v>110.438</v>
      </c>
      <c r="G466" s="30">
        <v>80.721000000000004</v>
      </c>
      <c r="H466" s="114" t="s">
        <v>819</v>
      </c>
    </row>
    <row r="467" spans="1:8" ht="16.5" thickBot="1">
      <c r="A467" s="23" t="s">
        <v>17</v>
      </c>
      <c r="B467" s="37">
        <v>16.516999999999999</v>
      </c>
      <c r="C467" s="38">
        <v>10.753</v>
      </c>
      <c r="D467" s="30">
        <v>0.27300000000000002</v>
      </c>
      <c r="E467" s="37">
        <v>6.7000000000000004E-2</v>
      </c>
      <c r="F467" s="30">
        <v>214.68899999999999</v>
      </c>
      <c r="G467" s="30">
        <v>0.114</v>
      </c>
      <c r="H467" s="114" t="s">
        <v>807</v>
      </c>
    </row>
    <row r="468" spans="1:8" ht="16.5" thickBot="1">
      <c r="A468" s="23" t="s">
        <v>18</v>
      </c>
      <c r="B468" s="37">
        <v>53.231999999999999</v>
      </c>
      <c r="C468" s="38">
        <v>32.481000000000002</v>
      </c>
      <c r="D468" s="30">
        <v>16.952999999999999</v>
      </c>
      <c r="E468" s="37">
        <v>2.722</v>
      </c>
      <c r="F468" s="30">
        <v>16.672999999999998</v>
      </c>
      <c r="G468" s="30">
        <v>2.5409999999999999</v>
      </c>
      <c r="H468" s="114" t="s">
        <v>19</v>
      </c>
    </row>
    <row r="469" spans="1:8" ht="16.5" thickBot="1">
      <c r="A469" s="23" t="s">
        <v>20</v>
      </c>
      <c r="B469" s="37">
        <v>45.697000000000003</v>
      </c>
      <c r="C469" s="38">
        <v>2.1029999999999998</v>
      </c>
      <c r="D469" s="30">
        <v>41.365000000000002</v>
      </c>
      <c r="E469" s="37">
        <v>21.617999999999999</v>
      </c>
      <c r="F469" s="30">
        <v>60.859000000000002</v>
      </c>
      <c r="G469" s="30">
        <v>31.379000000000001</v>
      </c>
      <c r="H469" s="114" t="s">
        <v>808</v>
      </c>
    </row>
    <row r="470" spans="1:8" ht="16.5" thickBot="1">
      <c r="A470" s="23" t="s">
        <v>21</v>
      </c>
      <c r="B470" s="37">
        <v>156.46</v>
      </c>
      <c r="C470" s="38">
        <v>37.917000000000002</v>
      </c>
      <c r="D470" s="30">
        <v>13.893000000000001</v>
      </c>
      <c r="E470" s="37">
        <v>6.8570000000000002</v>
      </c>
      <c r="F470" s="30">
        <v>4.3099999999999996</v>
      </c>
      <c r="G470" s="30">
        <v>3.363</v>
      </c>
      <c r="H470" s="114" t="s">
        <v>811</v>
      </c>
    </row>
    <row r="471" spans="1:8" ht="16.5" thickBot="1">
      <c r="A471" s="23" t="s">
        <v>22</v>
      </c>
      <c r="B471" s="37">
        <v>60.66</v>
      </c>
      <c r="C471" s="38">
        <v>17.474</v>
      </c>
      <c r="D471" s="30">
        <v>94.656000000000006</v>
      </c>
      <c r="E471" s="37">
        <v>23.800999999999998</v>
      </c>
      <c r="F471" s="30">
        <v>90.912000000000006</v>
      </c>
      <c r="G471" s="30">
        <v>16.280999999999999</v>
      </c>
      <c r="H471" s="114" t="s">
        <v>840</v>
      </c>
    </row>
    <row r="472" spans="1:8" ht="16.5" thickBot="1">
      <c r="A472" s="23" t="s">
        <v>23</v>
      </c>
      <c r="B472" s="37">
        <v>435.34299999999996</v>
      </c>
      <c r="C472" s="38">
        <v>79.396000000000001</v>
      </c>
      <c r="D472" s="30">
        <v>73.972999999999999</v>
      </c>
      <c r="E472" s="37">
        <v>22.46</v>
      </c>
      <c r="F472" s="30">
        <v>12.984999999999999</v>
      </c>
      <c r="G472" s="30">
        <v>3.5920000000000001</v>
      </c>
      <c r="H472" s="114" t="s">
        <v>805</v>
      </c>
    </row>
    <row r="473" spans="1:8" ht="16.5" thickBot="1">
      <c r="A473" s="23" t="s">
        <v>24</v>
      </c>
      <c r="B473" s="37">
        <v>440.46100000000001</v>
      </c>
      <c r="C473" s="38">
        <v>81.456999999999994</v>
      </c>
      <c r="D473" s="30">
        <v>391.608</v>
      </c>
      <c r="E473" s="37">
        <v>103.875</v>
      </c>
      <c r="F473" s="30">
        <v>497.59500000000003</v>
      </c>
      <c r="G473" s="30">
        <v>157.07599999999999</v>
      </c>
      <c r="H473" s="114" t="s">
        <v>25</v>
      </c>
    </row>
    <row r="474" spans="1:8" ht="16.5" thickBot="1">
      <c r="A474" s="23" t="s">
        <v>26</v>
      </c>
      <c r="B474" s="30">
        <v>73.811325999999994</v>
      </c>
      <c r="C474" s="28">
        <v>23.669562800000001</v>
      </c>
      <c r="D474" s="30">
        <v>103.643248</v>
      </c>
      <c r="E474" s="37">
        <v>36.337288000000001</v>
      </c>
      <c r="F474" s="30">
        <v>100.148</v>
      </c>
      <c r="G474" s="30">
        <v>29.178000000000001</v>
      </c>
      <c r="H474" s="114" t="s">
        <v>812</v>
      </c>
    </row>
    <row r="475" spans="1:8" ht="16.5" thickBot="1">
      <c r="A475" s="23" t="s">
        <v>27</v>
      </c>
      <c r="B475" s="37">
        <v>7.3230000000000004</v>
      </c>
      <c r="C475" s="38">
        <v>3.0369999999999999</v>
      </c>
      <c r="D475" s="30">
        <v>0.20399999999999999</v>
      </c>
      <c r="E475" s="37">
        <v>9.6000000000000002E-2</v>
      </c>
      <c r="F475" s="30">
        <v>10.306249999999999</v>
      </c>
      <c r="G475" s="30">
        <v>4.8499999999999996</v>
      </c>
      <c r="H475" s="114" t="s">
        <v>836</v>
      </c>
    </row>
    <row r="476" spans="1:8" ht="16.5" thickBot="1">
      <c r="A476" s="23" t="s">
        <v>28</v>
      </c>
      <c r="B476" s="37">
        <v>60.472999999999999</v>
      </c>
      <c r="C476" s="38">
        <v>19.838999999999999</v>
      </c>
      <c r="D476" s="30">
        <v>52.713000000000001</v>
      </c>
      <c r="E476" s="37">
        <v>15.044</v>
      </c>
      <c r="F476" s="30">
        <v>66.460999999999999</v>
      </c>
      <c r="G476" s="30">
        <v>16.539000000000001</v>
      </c>
      <c r="H476" s="114" t="s">
        <v>813</v>
      </c>
    </row>
    <row r="477" spans="1:8" ht="16.5" thickBot="1">
      <c r="A477" s="23" t="s">
        <v>29</v>
      </c>
      <c r="B477" s="37">
        <v>93.768000000000001</v>
      </c>
      <c r="C477" s="38">
        <v>33.685000000000002</v>
      </c>
      <c r="D477" s="30">
        <v>105.184</v>
      </c>
      <c r="E477" s="37">
        <v>44.692999999999998</v>
      </c>
      <c r="F477" s="30">
        <v>101.557</v>
      </c>
      <c r="G477" s="30">
        <v>39.281999999999996</v>
      </c>
      <c r="H477" s="114" t="s">
        <v>814</v>
      </c>
    </row>
    <row r="478" spans="1:8" ht="16.5" thickBot="1">
      <c r="A478" s="23" t="s">
        <v>30</v>
      </c>
      <c r="B478" s="37">
        <v>84.361000000000004</v>
      </c>
      <c r="C478" s="38">
        <v>39.305</v>
      </c>
      <c r="D478" s="30">
        <v>94.844999999999999</v>
      </c>
      <c r="E478" s="37">
        <v>39.268999999999998</v>
      </c>
      <c r="F478" s="30">
        <v>73.534000000000006</v>
      </c>
      <c r="G478" s="30">
        <v>31.4</v>
      </c>
      <c r="H478" s="114" t="s">
        <v>815</v>
      </c>
    </row>
    <row r="479" spans="1:8" ht="16.5" thickBot="1">
      <c r="A479" s="23" t="s">
        <v>31</v>
      </c>
      <c r="B479" s="37">
        <v>198.3</v>
      </c>
      <c r="C479" s="38">
        <v>173.459</v>
      </c>
      <c r="D479" s="30">
        <v>27.952999999999999</v>
      </c>
      <c r="E479" s="37">
        <v>14.379</v>
      </c>
      <c r="F479" s="30">
        <v>22.291</v>
      </c>
      <c r="G479" s="30">
        <v>14.518000000000001</v>
      </c>
      <c r="H479" s="114" t="s">
        <v>838</v>
      </c>
    </row>
    <row r="480" spans="1:8" ht="16.5" thickBot="1">
      <c r="A480" s="23" t="s">
        <v>32</v>
      </c>
      <c r="B480" s="37">
        <v>180.39</v>
      </c>
      <c r="C480" s="38">
        <v>163.95891511803114</v>
      </c>
      <c r="D480" s="30">
        <v>131.04599999999999</v>
      </c>
      <c r="E480" s="37">
        <v>85.722030085758462</v>
      </c>
      <c r="F480" s="30">
        <v>100.706</v>
      </c>
      <c r="G480" s="30">
        <v>94.558000000000007</v>
      </c>
      <c r="H480" s="114" t="s">
        <v>816</v>
      </c>
    </row>
    <row r="481" spans="1:8" ht="16.5" thickBot="1">
      <c r="A481" s="23" t="s">
        <v>33</v>
      </c>
      <c r="B481" s="37">
        <v>52.591000000000001</v>
      </c>
      <c r="C481" s="38">
        <v>28.2</v>
      </c>
      <c r="D481" s="30">
        <v>47.15</v>
      </c>
      <c r="E481" s="37">
        <v>25.346</v>
      </c>
      <c r="F481" s="30">
        <v>45.104999999999997</v>
      </c>
      <c r="G481" s="30">
        <v>28.466999999999999</v>
      </c>
      <c r="H481" s="114" t="s">
        <v>818</v>
      </c>
    </row>
    <row r="482" spans="1:8" ht="16.5" thickBot="1">
      <c r="A482" s="23" t="s">
        <v>34</v>
      </c>
      <c r="B482" s="39">
        <v>37.14</v>
      </c>
      <c r="C482" s="40">
        <v>5.6440000000000001</v>
      </c>
      <c r="D482" s="30">
        <v>40.420999999999999</v>
      </c>
      <c r="E482" s="37">
        <v>7.9539999999999997</v>
      </c>
      <c r="F482" s="30">
        <v>40.878999999999998</v>
      </c>
      <c r="G482" s="30">
        <v>8.1419999999999995</v>
      </c>
      <c r="H482" s="114" t="s">
        <v>817</v>
      </c>
    </row>
    <row r="483" spans="1:8" ht="16.5" thickBot="1">
      <c r="A483" s="23" t="s">
        <v>35</v>
      </c>
      <c r="B483" s="39">
        <v>5.4130000000000003</v>
      </c>
      <c r="C483" s="40">
        <v>3.4980000000000002</v>
      </c>
      <c r="D483" s="30">
        <v>3.0640000000000001</v>
      </c>
      <c r="E483" s="37">
        <v>2.149</v>
      </c>
      <c r="F483" s="30">
        <v>1.63</v>
      </c>
      <c r="G483" s="30">
        <v>1.2190000000000001</v>
      </c>
      <c r="H483" s="113" t="s">
        <v>36</v>
      </c>
    </row>
    <row r="484" spans="1:8" ht="16.5" thickBot="1">
      <c r="A484" s="95" t="s">
        <v>353</v>
      </c>
      <c r="B484" s="97">
        <f t="shared" ref="B484" si="125">SUM(B462:B483)</f>
        <v>2246.667829</v>
      </c>
      <c r="C484" s="97">
        <f t="shared" ref="C484" si="126">SUM(C462:C483)</f>
        <v>916.06783758803135</v>
      </c>
      <c r="D484" s="97">
        <f t="shared" ref="D484" si="127">SUM(D462:D483)</f>
        <v>1702.5924030000001</v>
      </c>
      <c r="E484" s="97">
        <f t="shared" ref="E484:G484" si="128">SUM(E462:E483)</f>
        <v>659.9675323606084</v>
      </c>
      <c r="F484" s="97">
        <f t="shared" si="128"/>
        <v>1904.08725</v>
      </c>
      <c r="G484" s="97">
        <f t="shared" si="128"/>
        <v>666.68100000000015</v>
      </c>
      <c r="H484" s="112" t="s">
        <v>841</v>
      </c>
    </row>
    <row r="485" spans="1:8" ht="16.5" thickBot="1">
      <c r="A485" s="95" t="s">
        <v>350</v>
      </c>
      <c r="B485" s="97">
        <v>13480.678</v>
      </c>
      <c r="C485" s="97">
        <v>4265.3029999999999</v>
      </c>
      <c r="D485" s="97">
        <v>13503.223</v>
      </c>
      <c r="E485" s="97">
        <v>4541.3879999999999</v>
      </c>
      <c r="F485" s="97">
        <v>13788.598051387593</v>
      </c>
      <c r="G485" s="97">
        <v>4637.3649999999998</v>
      </c>
      <c r="H485" s="119" t="s">
        <v>354</v>
      </c>
    </row>
    <row r="486" spans="1:8">
      <c r="A486" s="13"/>
      <c r="B486" s="13"/>
      <c r="C486" s="13"/>
      <c r="D486" s="13"/>
      <c r="E486" s="13"/>
      <c r="F486" s="13"/>
      <c r="G486" s="13"/>
      <c r="H486" s="13"/>
    </row>
    <row r="487" spans="1:8">
      <c r="A487" s="13"/>
      <c r="B487" s="13"/>
      <c r="C487" s="13"/>
      <c r="D487" s="13"/>
      <c r="E487" s="13"/>
      <c r="F487" s="13"/>
      <c r="G487" s="13"/>
      <c r="H487" s="13"/>
    </row>
    <row r="488" spans="1:8">
      <c r="A488" s="77" t="s">
        <v>332</v>
      </c>
      <c r="B488" s="13"/>
      <c r="C488" s="13"/>
      <c r="D488" s="13"/>
      <c r="E488" s="13"/>
      <c r="F488" s="13"/>
      <c r="G488" s="13"/>
      <c r="H488" s="80" t="s">
        <v>403</v>
      </c>
    </row>
    <row r="489" spans="1:8" ht="19.5" customHeight="1">
      <c r="A489" s="74" t="s">
        <v>417</v>
      </c>
      <c r="B489" s="13"/>
      <c r="C489" s="13"/>
      <c r="D489" s="13"/>
      <c r="E489" s="13"/>
      <c r="F489" s="13"/>
      <c r="G489" s="13"/>
      <c r="H489" s="75" t="s">
        <v>416</v>
      </c>
    </row>
    <row r="490" spans="1:8" ht="21.75" customHeight="1" thickBot="1">
      <c r="A490" s="76" t="s">
        <v>39</v>
      </c>
      <c r="B490" s="13"/>
      <c r="C490" s="13"/>
      <c r="D490" s="13"/>
      <c r="E490" s="2"/>
      <c r="F490" s="13"/>
      <c r="G490" s="2" t="s">
        <v>40</v>
      </c>
      <c r="H490" s="2" t="s">
        <v>2</v>
      </c>
    </row>
    <row r="491" spans="1:8" ht="16.5" thickBot="1">
      <c r="A491" s="66" t="s">
        <v>7</v>
      </c>
      <c r="B491" s="203">
        <v>2016</v>
      </c>
      <c r="C491" s="204"/>
      <c r="D491" s="203">
        <v>2017</v>
      </c>
      <c r="E491" s="204"/>
      <c r="F491" s="203">
        <v>2018</v>
      </c>
      <c r="G491" s="204"/>
      <c r="H491" s="67" t="s">
        <v>3</v>
      </c>
    </row>
    <row r="492" spans="1:8">
      <c r="A492" s="68"/>
      <c r="B492" s="20" t="s">
        <v>43</v>
      </c>
      <c r="C492" s="111" t="s">
        <v>44</v>
      </c>
      <c r="D492" s="111" t="s">
        <v>43</v>
      </c>
      <c r="E492" s="16" t="s">
        <v>44</v>
      </c>
      <c r="F492" s="20" t="s">
        <v>43</v>
      </c>
      <c r="G492" s="9" t="s">
        <v>44</v>
      </c>
      <c r="H492" s="69"/>
    </row>
    <row r="493" spans="1:8" ht="16.5" thickBot="1">
      <c r="A493" s="70"/>
      <c r="B493" s="34" t="s">
        <v>45</v>
      </c>
      <c r="C493" s="11" t="s">
        <v>46</v>
      </c>
      <c r="D493" s="114" t="s">
        <v>45</v>
      </c>
      <c r="E493" s="36" t="s">
        <v>46</v>
      </c>
      <c r="F493" s="34" t="s">
        <v>45</v>
      </c>
      <c r="G493" s="34" t="s">
        <v>46</v>
      </c>
      <c r="H493" s="71"/>
    </row>
    <row r="494" spans="1:8" ht="17.25" thickTop="1" thickBot="1">
      <c r="A494" s="23" t="s">
        <v>12</v>
      </c>
      <c r="B494" s="35">
        <v>2.8549999999999999E-2</v>
      </c>
      <c r="C494" s="38">
        <v>2.3056548E-2</v>
      </c>
      <c r="D494" s="30">
        <v>2.0150000000000001E-2</v>
      </c>
      <c r="E494" s="37">
        <v>1.7999999999999999E-2</v>
      </c>
      <c r="F494" s="37">
        <v>4.2999999999999997E-2</v>
      </c>
      <c r="G494" s="37">
        <v>3.5999999999999997E-2</v>
      </c>
      <c r="H494" s="114" t="s">
        <v>809</v>
      </c>
    </row>
    <row r="495" spans="1:8" ht="16.5" thickBot="1">
      <c r="A495" s="23" t="s">
        <v>13</v>
      </c>
      <c r="B495" s="37">
        <v>32.159999999999997</v>
      </c>
      <c r="C495" s="38">
        <v>13.865</v>
      </c>
      <c r="D495" s="30">
        <v>31.024000000000001</v>
      </c>
      <c r="E495" s="37">
        <v>14.567</v>
      </c>
      <c r="F495" s="37">
        <v>30.419</v>
      </c>
      <c r="G495" s="37">
        <v>15.835000000000001</v>
      </c>
      <c r="H495" s="114" t="s">
        <v>810</v>
      </c>
    </row>
    <row r="496" spans="1:8" ht="16.5" thickBot="1">
      <c r="A496" s="23" t="s">
        <v>14</v>
      </c>
      <c r="B496" s="37">
        <v>1.845</v>
      </c>
      <c r="C496" s="38">
        <v>1.429</v>
      </c>
      <c r="D496" s="30">
        <v>2.3580000000000001</v>
      </c>
      <c r="E496" s="37">
        <v>1.677</v>
      </c>
      <c r="F496" s="37">
        <v>2.2850000000000001</v>
      </c>
      <c r="G496" s="37">
        <v>1.8049999999999999</v>
      </c>
      <c r="H496" s="114" t="s">
        <v>806</v>
      </c>
    </row>
    <row r="497" spans="1:8" ht="16.5" thickBot="1">
      <c r="A497" s="23" t="s">
        <v>15</v>
      </c>
      <c r="B497" s="37">
        <v>0</v>
      </c>
      <c r="C497" s="38">
        <v>1E-3</v>
      </c>
      <c r="D497" s="30">
        <v>0</v>
      </c>
      <c r="E497" s="37">
        <v>0</v>
      </c>
      <c r="F497" s="37">
        <v>0</v>
      </c>
      <c r="G497" s="37">
        <v>0</v>
      </c>
      <c r="H497" s="114" t="s">
        <v>820</v>
      </c>
    </row>
    <row r="498" spans="1:8" ht="16.5" thickBot="1">
      <c r="A498" s="23" t="s">
        <v>16</v>
      </c>
      <c r="B498" s="37">
        <v>1.2E-2</v>
      </c>
      <c r="C498" s="38">
        <v>2.5000000000000001E-2</v>
      </c>
      <c r="D498" s="30">
        <v>2E-3</v>
      </c>
      <c r="E498" s="37">
        <v>1.2E-2</v>
      </c>
      <c r="F498" s="37">
        <v>8.0000000000000002E-3</v>
      </c>
      <c r="G498" s="37">
        <v>2.5000000000000001E-2</v>
      </c>
      <c r="H498" s="114" t="s">
        <v>819</v>
      </c>
    </row>
    <row r="499" spans="1:8" ht="16.5" thickBot="1">
      <c r="A499" s="23" t="s">
        <v>17</v>
      </c>
      <c r="B499" s="37">
        <v>0.41399999999999998</v>
      </c>
      <c r="C499" s="38">
        <v>6.6000000000000003E-2</v>
      </c>
      <c r="D499" s="30">
        <v>0.45200000000000001</v>
      </c>
      <c r="E499" s="37">
        <v>9.2999999999999999E-2</v>
      </c>
      <c r="F499" s="37">
        <v>0.21631999999999998</v>
      </c>
      <c r="G499" s="37">
        <v>4.1000000000000002E-2</v>
      </c>
      <c r="H499" s="114" t="s">
        <v>807</v>
      </c>
    </row>
    <row r="500" spans="1:8" ht="16.5" thickBot="1">
      <c r="A500" s="23" t="s">
        <v>18</v>
      </c>
      <c r="B500" s="37">
        <v>0.14099999999999999</v>
      </c>
      <c r="C500" s="38">
        <v>2.5000000000000001E-2</v>
      </c>
      <c r="D500" s="30">
        <v>0.12</v>
      </c>
      <c r="E500" s="37">
        <v>3.2000000000000001E-2</v>
      </c>
      <c r="F500" s="37">
        <v>0.114</v>
      </c>
      <c r="G500" s="37">
        <v>2.3E-2</v>
      </c>
      <c r="H500" s="114" t="s">
        <v>19</v>
      </c>
    </row>
    <row r="501" spans="1:8" ht="16.5" thickBot="1">
      <c r="A501" s="23" t="s">
        <v>20</v>
      </c>
      <c r="B501" s="37">
        <v>16.902999999999999</v>
      </c>
      <c r="C501" s="38">
        <v>11.436999999999999</v>
      </c>
      <c r="D501" s="30">
        <v>28.14</v>
      </c>
      <c r="E501" s="37">
        <v>18.640999999999998</v>
      </c>
      <c r="F501" s="37">
        <v>30.103000000000002</v>
      </c>
      <c r="G501" s="37">
        <v>20.064</v>
      </c>
      <c r="H501" s="114" t="s">
        <v>808</v>
      </c>
    </row>
    <row r="502" spans="1:8" ht="16.5" thickBot="1">
      <c r="A502" s="23" t="s">
        <v>21</v>
      </c>
      <c r="B502" s="37">
        <v>8.5000000000000006E-2</v>
      </c>
      <c r="C502" s="38">
        <v>0.107</v>
      </c>
      <c r="D502" s="30">
        <v>0</v>
      </c>
      <c r="E502" s="37">
        <v>0</v>
      </c>
      <c r="F502" s="37">
        <v>0</v>
      </c>
      <c r="G502" s="37">
        <v>0</v>
      </c>
      <c r="H502" s="114" t="s">
        <v>811</v>
      </c>
    </row>
    <row r="503" spans="1:8" ht="16.5" thickBot="1">
      <c r="A503" s="23" t="s">
        <v>22</v>
      </c>
      <c r="B503" s="37">
        <v>0</v>
      </c>
      <c r="C503" s="38">
        <v>0</v>
      </c>
      <c r="D503" s="30">
        <v>0</v>
      </c>
      <c r="E503" s="37">
        <v>0</v>
      </c>
      <c r="F503" s="37">
        <v>1.0999999999999999E-2</v>
      </c>
      <c r="G503" s="37">
        <v>3.0000000000000001E-3</v>
      </c>
      <c r="H503" s="114" t="s">
        <v>840</v>
      </c>
    </row>
    <row r="504" spans="1:8" ht="16.5" thickBot="1">
      <c r="A504" s="23" t="s">
        <v>23</v>
      </c>
      <c r="B504" s="37">
        <v>0</v>
      </c>
      <c r="C504" s="38">
        <v>0</v>
      </c>
      <c r="D504" s="30">
        <v>3.9E-2</v>
      </c>
      <c r="E504" s="37">
        <v>4.1000000000000002E-2</v>
      </c>
      <c r="F504" s="37">
        <v>2.5000000000000001E-2</v>
      </c>
      <c r="G504" s="37">
        <v>2.5000000000000001E-2</v>
      </c>
      <c r="H504" s="114" t="s">
        <v>805</v>
      </c>
    </row>
    <row r="505" spans="1:8" ht="16.5" thickBot="1">
      <c r="A505" s="23" t="s">
        <v>24</v>
      </c>
      <c r="B505" s="37">
        <v>2.722</v>
      </c>
      <c r="C505" s="38">
        <v>0.48099999999999998</v>
      </c>
      <c r="D505" s="30">
        <v>2.1999999999999999E-2</v>
      </c>
      <c r="E505" s="37">
        <v>2.1999999999999999E-2</v>
      </c>
      <c r="F505" s="37">
        <v>0.65</v>
      </c>
      <c r="G505" s="37">
        <v>0.32600000000000001</v>
      </c>
      <c r="H505" s="114" t="s">
        <v>25</v>
      </c>
    </row>
    <row r="506" spans="1:8" ht="16.5" thickBot="1">
      <c r="A506" s="23" t="s">
        <v>26</v>
      </c>
      <c r="B506" s="30">
        <v>1.0112639999999999</v>
      </c>
      <c r="C506" s="28">
        <v>0.85203300000000004</v>
      </c>
      <c r="D506" s="30">
        <v>2.321704</v>
      </c>
      <c r="E506" s="37">
        <v>1.6066466000000001</v>
      </c>
      <c r="F506" s="37">
        <v>4.1390000000000002</v>
      </c>
      <c r="G506" s="37">
        <v>2.081</v>
      </c>
      <c r="H506" s="114" t="s">
        <v>812</v>
      </c>
    </row>
    <row r="507" spans="1:8" ht="16.5" thickBot="1">
      <c r="A507" s="23" t="s">
        <v>27</v>
      </c>
      <c r="B507" s="37">
        <v>0.48699999999999999</v>
      </c>
      <c r="C507" s="38">
        <v>0.71099999999999997</v>
      </c>
      <c r="D507" s="30">
        <v>0</v>
      </c>
      <c r="E507" s="37">
        <v>0</v>
      </c>
      <c r="F507" s="37">
        <v>0</v>
      </c>
      <c r="G507" s="37">
        <v>0.127</v>
      </c>
      <c r="H507" s="114" t="s">
        <v>836</v>
      </c>
    </row>
    <row r="508" spans="1:8" ht="16.5" thickBot="1">
      <c r="A508" s="23" t="s">
        <v>28</v>
      </c>
      <c r="B508" s="37">
        <v>1.6830000000000001</v>
      </c>
      <c r="C508" s="38">
        <v>0.98699999999999999</v>
      </c>
      <c r="D508" s="30">
        <v>2.3119999999999998</v>
      </c>
      <c r="E508" s="37">
        <v>1.5640000000000001</v>
      </c>
      <c r="F508" s="37">
        <v>5.1990434782608688</v>
      </c>
      <c r="G508" s="37">
        <v>3.5169999999999999</v>
      </c>
      <c r="H508" s="114" t="s">
        <v>813</v>
      </c>
    </row>
    <row r="509" spans="1:8" ht="16.5" thickBot="1">
      <c r="A509" s="23" t="s">
        <v>29</v>
      </c>
      <c r="B509" s="37">
        <v>3.8380000000000001</v>
      </c>
      <c r="C509" s="38">
        <v>2.6869999999999998</v>
      </c>
      <c r="D509" s="30">
        <v>4.8019999999999996</v>
      </c>
      <c r="E509" s="37">
        <v>5.2690000000000001</v>
      </c>
      <c r="F509" s="37">
        <v>4.6070000000000002</v>
      </c>
      <c r="G509" s="37">
        <v>3.323</v>
      </c>
      <c r="H509" s="114" t="s">
        <v>814</v>
      </c>
    </row>
    <row r="510" spans="1:8" ht="16.5" thickBot="1">
      <c r="A510" s="23" t="s">
        <v>30</v>
      </c>
      <c r="B510" s="37">
        <v>10.324999999999999</v>
      </c>
      <c r="C510" s="38">
        <v>7.8230000000000004</v>
      </c>
      <c r="D510" s="30">
        <v>44.932000000000002</v>
      </c>
      <c r="E510" s="37">
        <v>27.312000000000001</v>
      </c>
      <c r="F510" s="37">
        <v>4.6509999999999998</v>
      </c>
      <c r="G510" s="37">
        <v>1.79</v>
      </c>
      <c r="H510" s="114" t="s">
        <v>815</v>
      </c>
    </row>
    <row r="511" spans="1:8" ht="16.5" thickBot="1">
      <c r="A511" s="23" t="s">
        <v>31</v>
      </c>
      <c r="B511" s="37">
        <v>0</v>
      </c>
      <c r="C511" s="38">
        <v>0</v>
      </c>
      <c r="D511" s="30">
        <v>1E-3</v>
      </c>
      <c r="E511" s="37">
        <v>4.0000000000000001E-3</v>
      </c>
      <c r="F511" s="37">
        <v>2E-3</v>
      </c>
      <c r="G511" s="37">
        <v>2E-3</v>
      </c>
      <c r="H511" s="114" t="s">
        <v>838</v>
      </c>
    </row>
    <row r="512" spans="1:8" ht="16.5" thickBot="1">
      <c r="A512" s="23" t="s">
        <v>32</v>
      </c>
      <c r="B512" s="37">
        <v>180.39599999999999</v>
      </c>
      <c r="C512" s="38">
        <v>163.96705173279759</v>
      </c>
      <c r="D512" s="30">
        <v>0</v>
      </c>
      <c r="E512" s="37">
        <v>0</v>
      </c>
      <c r="F512" s="37">
        <v>2.8000000000000001E-2</v>
      </c>
      <c r="G512" s="37">
        <v>2.5468189999999998E-2</v>
      </c>
      <c r="H512" s="114" t="s">
        <v>816</v>
      </c>
    </row>
    <row r="513" spans="1:8" ht="16.5" thickBot="1">
      <c r="A513" s="23" t="s">
        <v>33</v>
      </c>
      <c r="B513" s="37">
        <v>0.03</v>
      </c>
      <c r="C513" s="38">
        <v>1.0999999999999999E-2</v>
      </c>
      <c r="D513" s="30">
        <v>5.0000000000000001E-3</v>
      </c>
      <c r="E513" s="37">
        <v>4.0000000000000001E-3</v>
      </c>
      <c r="F513" s="37">
        <v>6.0000000000000001E-3</v>
      </c>
      <c r="G513" s="37">
        <v>2E-3</v>
      </c>
      <c r="H513" s="114" t="s">
        <v>818</v>
      </c>
    </row>
    <row r="514" spans="1:8" ht="16.5" thickBot="1">
      <c r="A514" s="23" t="s">
        <v>34</v>
      </c>
      <c r="B514" s="39">
        <v>1.0349999999999999</v>
      </c>
      <c r="C514" s="40">
        <v>0.115</v>
      </c>
      <c r="D514" s="30">
        <v>0.57199999999999995</v>
      </c>
      <c r="E514" s="37">
        <v>0.14899999999999999</v>
      </c>
      <c r="F514" s="37">
        <v>3.044</v>
      </c>
      <c r="G514" s="37">
        <v>0.39700000000000002</v>
      </c>
      <c r="H514" s="114" t="s">
        <v>817</v>
      </c>
    </row>
    <row r="515" spans="1:8" ht="16.5" thickBot="1">
      <c r="A515" s="23" t="s">
        <v>35</v>
      </c>
      <c r="B515" s="39">
        <v>5.3999999999999999E-2</v>
      </c>
      <c r="C515" s="40">
        <v>3.6999999999999998E-2</v>
      </c>
      <c r="D515" s="30">
        <v>0</v>
      </c>
      <c r="E515" s="37">
        <v>0</v>
      </c>
      <c r="F515" s="37">
        <v>0.01</v>
      </c>
      <c r="G515" s="37">
        <v>2E-3</v>
      </c>
      <c r="H515" s="113" t="s">
        <v>36</v>
      </c>
    </row>
    <row r="516" spans="1:8" ht="16.5" thickBot="1">
      <c r="A516" s="95" t="s">
        <v>353</v>
      </c>
      <c r="B516" s="97">
        <f t="shared" ref="B516" si="129">SUM(B494:B515)</f>
        <v>253.169814</v>
      </c>
      <c r="C516" s="97">
        <f t="shared" ref="C516" si="130">SUM(C494:C515)</f>
        <v>204.64914128079761</v>
      </c>
      <c r="D516" s="97">
        <f t="shared" ref="D516" si="131">SUM(D494:D515)</f>
        <v>117.122854</v>
      </c>
      <c r="E516" s="97">
        <f t="shared" ref="E516" si="132">SUM(E494:E515)</f>
        <v>71.011646600000006</v>
      </c>
      <c r="F516" s="97">
        <v>85.567363478260859</v>
      </c>
      <c r="G516" s="97">
        <v>49.443000000000012</v>
      </c>
      <c r="H516" s="112" t="s">
        <v>841</v>
      </c>
    </row>
    <row r="517" spans="1:8" ht="16.5" thickBot="1">
      <c r="A517" s="95" t="s">
        <v>350</v>
      </c>
      <c r="B517" s="97">
        <v>11738.762000000001</v>
      </c>
      <c r="C517" s="97">
        <v>3041.6460000000002</v>
      </c>
      <c r="D517" s="97">
        <v>12709.101735331462</v>
      </c>
      <c r="E517" s="97">
        <v>3293.0720000000001</v>
      </c>
      <c r="F517" s="97">
        <v>11135.129530312204</v>
      </c>
      <c r="G517" s="97">
        <v>2885.2379999999998</v>
      </c>
      <c r="H517" s="119" t="s">
        <v>354</v>
      </c>
    </row>
    <row r="518" spans="1:8">
      <c r="A518" s="98"/>
      <c r="B518" s="99"/>
      <c r="C518" s="99"/>
      <c r="D518" s="99"/>
      <c r="E518" s="99"/>
      <c r="F518" s="99"/>
      <c r="G518" s="99"/>
      <c r="H518" s="121"/>
    </row>
    <row r="519" spans="1:8" ht="15.75" customHeight="1">
      <c r="A519" s="77" t="s">
        <v>333</v>
      </c>
      <c r="B519" s="13"/>
      <c r="C519" s="13"/>
      <c r="D519" s="13"/>
      <c r="E519" s="13"/>
      <c r="F519" s="13"/>
      <c r="G519" s="13"/>
      <c r="H519" s="80" t="s">
        <v>0</v>
      </c>
    </row>
    <row r="520" spans="1:8" ht="15.75" customHeight="1">
      <c r="A520" s="74" t="s">
        <v>418</v>
      </c>
      <c r="B520" s="13"/>
      <c r="C520" s="13"/>
      <c r="D520" s="13"/>
      <c r="E520" s="13"/>
      <c r="F520" s="13"/>
      <c r="G520" s="13"/>
      <c r="H520" s="75" t="s">
        <v>419</v>
      </c>
    </row>
    <row r="521" spans="1:8" ht="16.5" customHeight="1" thickBot="1">
      <c r="A521" s="76" t="s">
        <v>39</v>
      </c>
      <c r="B521" s="13"/>
      <c r="C521" s="13"/>
      <c r="D521" s="13"/>
      <c r="E521" s="2"/>
      <c r="F521" s="13"/>
      <c r="G521" s="2" t="s">
        <v>40</v>
      </c>
      <c r="H521" s="2" t="s">
        <v>2</v>
      </c>
    </row>
    <row r="522" spans="1:8" ht="16.5" thickBot="1">
      <c r="A522" s="66" t="s">
        <v>7</v>
      </c>
      <c r="B522" s="203">
        <v>2016</v>
      </c>
      <c r="C522" s="204"/>
      <c r="D522" s="203">
        <v>2017</v>
      </c>
      <c r="E522" s="204"/>
      <c r="F522" s="203">
        <v>2018</v>
      </c>
      <c r="G522" s="204"/>
      <c r="H522" s="67" t="s">
        <v>3</v>
      </c>
    </row>
    <row r="523" spans="1:8">
      <c r="A523" s="68"/>
      <c r="B523" s="20" t="s">
        <v>43</v>
      </c>
      <c r="C523" s="111" t="s">
        <v>44</v>
      </c>
      <c r="D523" s="111" t="s">
        <v>43</v>
      </c>
      <c r="E523" s="16" t="s">
        <v>44</v>
      </c>
      <c r="F523" s="20" t="s">
        <v>43</v>
      </c>
      <c r="G523" s="9" t="s">
        <v>44</v>
      </c>
      <c r="H523" s="69"/>
    </row>
    <row r="524" spans="1:8" ht="16.5" thickBot="1">
      <c r="A524" s="70"/>
      <c r="B524" s="34" t="s">
        <v>45</v>
      </c>
      <c r="C524" s="11" t="s">
        <v>46</v>
      </c>
      <c r="D524" s="114" t="s">
        <v>45</v>
      </c>
      <c r="E524" s="36" t="s">
        <v>46</v>
      </c>
      <c r="F524" s="34" t="s">
        <v>45</v>
      </c>
      <c r="G524" s="34" t="s">
        <v>46</v>
      </c>
      <c r="H524" s="71"/>
    </row>
    <row r="525" spans="1:8" ht="17.25" thickTop="1" thickBot="1">
      <c r="A525" s="23" t="s">
        <v>12</v>
      </c>
      <c r="B525" s="30">
        <f t="shared" ref="B525:B546" si="133">(B556*0.92)+B587+B618+B650+B681+B712</f>
        <v>366.90115435999996</v>
      </c>
      <c r="C525" s="30">
        <f t="shared" ref="C525:C546" si="134">C556+C587+C618+C650+C681+C712</f>
        <v>237.50099999999998</v>
      </c>
      <c r="D525" s="30">
        <f t="shared" ref="D525:D546" si="135">(D556*0.92)+D587+D618+D650+D681+D712</f>
        <v>371.41806000000003</v>
      </c>
      <c r="E525" s="30">
        <f t="shared" ref="E525:E546" si="136">E556+E587+E618+E650+E681+E712</f>
        <v>246.47800000000001</v>
      </c>
      <c r="F525" s="30">
        <f>(F556*0.92)+F587+F618+F650+F681+F712</f>
        <v>353.17688000000004</v>
      </c>
      <c r="G525" s="30">
        <f>G556+G587+G618+G650+G681+G712</f>
        <v>196.12999999999997</v>
      </c>
      <c r="H525" s="150" t="s">
        <v>809</v>
      </c>
    </row>
    <row r="526" spans="1:8" ht="16.5" thickBot="1">
      <c r="A526" s="23" t="s">
        <v>13</v>
      </c>
      <c r="B526" s="30">
        <f t="shared" si="133"/>
        <v>1127.50756</v>
      </c>
      <c r="C526" s="30">
        <f t="shared" si="134"/>
        <v>631.87199999999996</v>
      </c>
      <c r="D526" s="30">
        <f>(D557*0.92)+D588+D619+D651+D682+D713</f>
        <v>2816.3384399999995</v>
      </c>
      <c r="E526" s="30">
        <f t="shared" si="136"/>
        <v>1360.5830000000001</v>
      </c>
      <c r="F526" s="30">
        <f t="shared" ref="F526:F548" si="137">(F557*0.92)+F588+F619+F651+F682+F713</f>
        <v>1617.2491599999998</v>
      </c>
      <c r="G526" s="30">
        <f t="shared" ref="G526:G545" si="138">G557+G588+G619+G651+G682+G713</f>
        <v>765.15900000000011</v>
      </c>
      <c r="H526" s="150" t="s">
        <v>810</v>
      </c>
    </row>
    <row r="527" spans="1:8" ht="16.5" thickBot="1">
      <c r="A527" s="23" t="s">
        <v>14</v>
      </c>
      <c r="B527" s="30">
        <f t="shared" si="133"/>
        <v>126.52036</v>
      </c>
      <c r="C527" s="30">
        <f t="shared" si="134"/>
        <v>76.593999999999994</v>
      </c>
      <c r="D527" s="30">
        <f t="shared" si="135"/>
        <v>75.360039999999984</v>
      </c>
      <c r="E527" s="30">
        <f t="shared" si="136"/>
        <v>57.774999999999999</v>
      </c>
      <c r="F527" s="30">
        <f t="shared" si="137"/>
        <v>87.487559999999988</v>
      </c>
      <c r="G527" s="30">
        <f t="shared" si="138"/>
        <v>56.721000000000011</v>
      </c>
      <c r="H527" s="150" t="s">
        <v>806</v>
      </c>
    </row>
    <row r="528" spans="1:8" ht="16.5" thickBot="1">
      <c r="A528" s="23" t="s">
        <v>15</v>
      </c>
      <c r="B528" s="30">
        <f t="shared" si="133"/>
        <v>459.80260000000004</v>
      </c>
      <c r="C528" s="30">
        <f t="shared" si="134"/>
        <v>190.43099999999998</v>
      </c>
      <c r="D528" s="30">
        <f t="shared" si="135"/>
        <v>693.48508000000004</v>
      </c>
      <c r="E528" s="30">
        <f t="shared" si="136"/>
        <v>296.67800000000005</v>
      </c>
      <c r="F528" s="30">
        <f t="shared" si="137"/>
        <v>732.54304000000002</v>
      </c>
      <c r="G528" s="30">
        <f t="shared" si="138"/>
        <v>247.52099999999999</v>
      </c>
      <c r="H528" s="150" t="s">
        <v>820</v>
      </c>
    </row>
    <row r="529" spans="1:8" ht="16.5" thickBot="1">
      <c r="A529" s="23" t="s">
        <v>16</v>
      </c>
      <c r="B529" s="30">
        <f t="shared" si="133"/>
        <v>1935.2912553600006</v>
      </c>
      <c r="C529" s="30">
        <f t="shared" si="134"/>
        <v>935.2017105000001</v>
      </c>
      <c r="D529" s="30">
        <f t="shared" si="135"/>
        <v>2133.2555321749796</v>
      </c>
      <c r="E529" s="30">
        <f t="shared" si="136"/>
        <v>1051.6831953205799</v>
      </c>
      <c r="F529" s="30">
        <f t="shared" si="137"/>
        <v>2179.8431600000004</v>
      </c>
      <c r="G529" s="30">
        <f t="shared" si="138"/>
        <v>838.351</v>
      </c>
      <c r="H529" s="150" t="s">
        <v>819</v>
      </c>
    </row>
    <row r="530" spans="1:8" ht="16.5" thickBot="1">
      <c r="A530" s="23" t="s">
        <v>17</v>
      </c>
      <c r="B530" s="30">
        <f t="shared" si="133"/>
        <v>9.4649999999999999</v>
      </c>
      <c r="C530" s="30">
        <f t="shared" si="134"/>
        <v>5.4240000000000004</v>
      </c>
      <c r="D530" s="30">
        <f t="shared" si="135"/>
        <v>11.04</v>
      </c>
      <c r="E530" s="30">
        <f t="shared" si="136"/>
        <v>6.7589999999999995</v>
      </c>
      <c r="F530" s="30">
        <f t="shared" si="137"/>
        <v>534.59163999999998</v>
      </c>
      <c r="G530" s="30">
        <f t="shared" si="138"/>
        <v>6.2969999999999988</v>
      </c>
      <c r="H530" s="150" t="s">
        <v>807</v>
      </c>
    </row>
    <row r="531" spans="1:8" ht="16.5" thickBot="1">
      <c r="A531" s="23" t="s">
        <v>18</v>
      </c>
      <c r="B531" s="30">
        <f t="shared" si="133"/>
        <v>490.58959999999996</v>
      </c>
      <c r="C531" s="30">
        <f t="shared" si="134"/>
        <v>216.51000000000002</v>
      </c>
      <c r="D531" s="30">
        <f t="shared" si="135"/>
        <v>260.29955999999999</v>
      </c>
      <c r="E531" s="30">
        <f t="shared" si="136"/>
        <v>95.128</v>
      </c>
      <c r="F531" s="30">
        <f t="shared" si="137"/>
        <v>522.67611999999997</v>
      </c>
      <c r="G531" s="30">
        <f t="shared" si="138"/>
        <v>199.834</v>
      </c>
      <c r="H531" s="150" t="s">
        <v>19</v>
      </c>
    </row>
    <row r="532" spans="1:8" ht="16.5" thickBot="1">
      <c r="A532" s="23" t="s">
        <v>20</v>
      </c>
      <c r="B532" s="30">
        <f t="shared" si="133"/>
        <v>733.87083999999993</v>
      </c>
      <c r="C532" s="30">
        <f t="shared" si="134"/>
        <v>526.27200000000005</v>
      </c>
      <c r="D532" s="30">
        <f t="shared" si="135"/>
        <v>1416.8644800000002</v>
      </c>
      <c r="E532" s="30">
        <f t="shared" si="136"/>
        <v>838.32299999999998</v>
      </c>
      <c r="F532" s="30">
        <f t="shared" si="137"/>
        <v>1536.0991200000001</v>
      </c>
      <c r="G532" s="30">
        <f t="shared" si="138"/>
        <v>793.72100000000012</v>
      </c>
      <c r="H532" s="150" t="s">
        <v>808</v>
      </c>
    </row>
    <row r="533" spans="1:8" ht="16.5" thickBot="1">
      <c r="A533" s="23" t="s">
        <v>21</v>
      </c>
      <c r="B533" s="30">
        <f t="shared" si="133"/>
        <v>1067.8046283999997</v>
      </c>
      <c r="C533" s="30">
        <f t="shared" si="134"/>
        <v>611.73528640000006</v>
      </c>
      <c r="D533" s="30">
        <f t="shared" si="135"/>
        <v>590.88616000000002</v>
      </c>
      <c r="E533" s="30">
        <f t="shared" si="136"/>
        <v>410.404</v>
      </c>
      <c r="F533" s="30">
        <f t="shared" si="137"/>
        <v>1009.1659589744347</v>
      </c>
      <c r="G533" s="30">
        <f t="shared" si="138"/>
        <v>649.803</v>
      </c>
      <c r="H533" s="150" t="s">
        <v>811</v>
      </c>
    </row>
    <row r="534" spans="1:8" ht="16.5" thickBot="1">
      <c r="A534" s="23" t="s">
        <v>22</v>
      </c>
      <c r="B534" s="30">
        <f t="shared" si="133"/>
        <v>446.92948000000001</v>
      </c>
      <c r="C534" s="30">
        <f t="shared" si="134"/>
        <v>213.43900000000002</v>
      </c>
      <c r="D534" s="30">
        <f t="shared" si="135"/>
        <v>424.27275999999995</v>
      </c>
      <c r="E534" s="30">
        <f t="shared" si="136"/>
        <v>217.02299999999997</v>
      </c>
      <c r="F534" s="30">
        <f t="shared" si="137"/>
        <v>521.75900000000001</v>
      </c>
      <c r="G534" s="30">
        <f t="shared" si="138"/>
        <v>204.62299999999999</v>
      </c>
      <c r="H534" s="150" t="s">
        <v>840</v>
      </c>
    </row>
    <row r="535" spans="1:8" ht="16.5" thickBot="1">
      <c r="A535" s="23" t="s">
        <v>23</v>
      </c>
      <c r="B535" s="30">
        <f t="shared" si="133"/>
        <v>689.46992000000012</v>
      </c>
      <c r="C535" s="30">
        <f t="shared" si="134"/>
        <v>321.25799999999998</v>
      </c>
      <c r="D535" s="30">
        <f t="shared" si="135"/>
        <v>595.98900000000003</v>
      </c>
      <c r="E535" s="30">
        <f t="shared" si="136"/>
        <v>298.68599999999992</v>
      </c>
      <c r="F535" s="30">
        <f t="shared" si="137"/>
        <v>580.9319999999999</v>
      </c>
      <c r="G535" s="30">
        <f t="shared" si="138"/>
        <v>220.61100000000002</v>
      </c>
      <c r="H535" s="150" t="s">
        <v>805</v>
      </c>
    </row>
    <row r="536" spans="1:8" ht="16.5" thickBot="1">
      <c r="A536" s="23" t="s">
        <v>24</v>
      </c>
      <c r="B536" s="30">
        <f t="shared" si="133"/>
        <v>1012.53012</v>
      </c>
      <c r="C536" s="30">
        <f t="shared" si="134"/>
        <v>499.70300000000009</v>
      </c>
      <c r="D536" s="30">
        <f t="shared" si="135"/>
        <v>1441.4396000000002</v>
      </c>
      <c r="E536" s="30">
        <f t="shared" si="136"/>
        <v>746.37</v>
      </c>
      <c r="F536" s="30">
        <f t="shared" si="137"/>
        <v>1232.8750400000004</v>
      </c>
      <c r="G536" s="30">
        <f t="shared" si="138"/>
        <v>557.19299999999998</v>
      </c>
      <c r="H536" s="150" t="s">
        <v>25</v>
      </c>
    </row>
    <row r="537" spans="1:8" ht="16.5" thickBot="1">
      <c r="A537" s="23" t="s">
        <v>26</v>
      </c>
      <c r="B537" s="30">
        <f t="shared" si="133"/>
        <v>99.253892559999997</v>
      </c>
      <c r="C537" s="30">
        <f t="shared" si="134"/>
        <v>71.813463200000001</v>
      </c>
      <c r="D537" s="30">
        <f t="shared" si="135"/>
        <v>107.36456123999999</v>
      </c>
      <c r="E537" s="30">
        <f t="shared" si="136"/>
        <v>75.578192000000001</v>
      </c>
      <c r="F537" s="30">
        <f t="shared" si="137"/>
        <v>126.21168</v>
      </c>
      <c r="G537" s="30">
        <f t="shared" si="138"/>
        <v>86.295000000000002</v>
      </c>
      <c r="H537" s="150" t="s">
        <v>812</v>
      </c>
    </row>
    <row r="538" spans="1:8" ht="16.5" thickBot="1">
      <c r="A538" s="23" t="s">
        <v>27</v>
      </c>
      <c r="B538" s="30">
        <f t="shared" si="133"/>
        <v>94.838521142857147</v>
      </c>
      <c r="C538" s="30">
        <f t="shared" si="134"/>
        <v>71.207999999999998</v>
      </c>
      <c r="D538" s="30">
        <f t="shared" si="135"/>
        <v>36.859000000000002</v>
      </c>
      <c r="E538" s="30">
        <f t="shared" si="136"/>
        <v>25.198</v>
      </c>
      <c r="F538" s="30">
        <f t="shared" si="137"/>
        <v>76.622368536046963</v>
      </c>
      <c r="G538" s="30">
        <f t="shared" si="138"/>
        <v>99.614000000000004</v>
      </c>
      <c r="H538" s="150" t="s">
        <v>836</v>
      </c>
    </row>
    <row r="539" spans="1:8" ht="16.5" thickBot="1">
      <c r="A539" s="23" t="s">
        <v>28</v>
      </c>
      <c r="B539" s="30">
        <f t="shared" si="133"/>
        <v>79.800359999999998</v>
      </c>
      <c r="C539" s="30">
        <f t="shared" si="134"/>
        <v>64.210999999999984</v>
      </c>
      <c r="D539" s="30">
        <f t="shared" si="135"/>
        <v>63.445572972972968</v>
      </c>
      <c r="E539" s="30">
        <f t="shared" si="136"/>
        <v>52.666000000000004</v>
      </c>
      <c r="F539" s="30">
        <f t="shared" si="137"/>
        <v>75.479280000000017</v>
      </c>
      <c r="G539" s="30">
        <f t="shared" si="138"/>
        <v>64.554000000000002</v>
      </c>
      <c r="H539" s="150" t="s">
        <v>813</v>
      </c>
    </row>
    <row r="540" spans="1:8" ht="16.5" thickBot="1">
      <c r="A540" s="23" t="s">
        <v>29</v>
      </c>
      <c r="B540" s="30">
        <f t="shared" si="133"/>
        <v>150.88955999999999</v>
      </c>
      <c r="C540" s="30">
        <f t="shared" si="134"/>
        <v>118.82599999999999</v>
      </c>
      <c r="D540" s="30">
        <f t="shared" si="135"/>
        <v>128.51579999999998</v>
      </c>
      <c r="E540" s="30">
        <f t="shared" si="136"/>
        <v>122.226</v>
      </c>
      <c r="F540" s="30">
        <f t="shared" si="137"/>
        <v>129.15779999999998</v>
      </c>
      <c r="G540" s="30">
        <f t="shared" si="138"/>
        <v>123.24799999999999</v>
      </c>
      <c r="H540" s="150" t="s">
        <v>814</v>
      </c>
    </row>
    <row r="541" spans="1:8" ht="16.5" thickBot="1">
      <c r="A541" s="23" t="s">
        <v>30</v>
      </c>
      <c r="B541" s="30">
        <f t="shared" si="133"/>
        <v>347.48864000000003</v>
      </c>
      <c r="C541" s="30">
        <f t="shared" si="134"/>
        <v>202.68600000000004</v>
      </c>
      <c r="D541" s="30">
        <f t="shared" si="135"/>
        <v>350.88344000000006</v>
      </c>
      <c r="E541" s="30">
        <f t="shared" si="136"/>
        <v>199.52100000000002</v>
      </c>
      <c r="F541" s="30">
        <f t="shared" si="137"/>
        <v>271.80448000000001</v>
      </c>
      <c r="G541" s="30">
        <f t="shared" si="138"/>
        <v>139.68600000000001</v>
      </c>
      <c r="H541" s="150" t="s">
        <v>815</v>
      </c>
    </row>
    <row r="542" spans="1:8" ht="16.5" thickBot="1">
      <c r="A542" s="23" t="s">
        <v>31</v>
      </c>
      <c r="B542" s="30">
        <f t="shared" si="133"/>
        <v>181.96199999999999</v>
      </c>
      <c r="C542" s="30">
        <f t="shared" si="134"/>
        <v>147.15100000000001</v>
      </c>
      <c r="D542" s="30">
        <f t="shared" si="135"/>
        <v>245.07256000000001</v>
      </c>
      <c r="E542" s="30">
        <f t="shared" si="136"/>
        <v>139.76900000000001</v>
      </c>
      <c r="F542" s="30">
        <f t="shared" si="137"/>
        <v>324.52567999999997</v>
      </c>
      <c r="G542" s="30">
        <f t="shared" si="138"/>
        <v>172.09100000000001</v>
      </c>
      <c r="H542" s="150" t="s">
        <v>838</v>
      </c>
    </row>
    <row r="543" spans="1:8" ht="16.5" thickBot="1">
      <c r="A543" s="23" t="s">
        <v>32</v>
      </c>
      <c r="B543" s="30">
        <f t="shared" si="133"/>
        <v>1165.5241361954472</v>
      </c>
      <c r="C543" s="30">
        <f t="shared" si="134"/>
        <v>695.76407332998497</v>
      </c>
      <c r="D543" s="30">
        <f t="shared" si="135"/>
        <v>1626.9852470054084</v>
      </c>
      <c r="E543" s="30">
        <f t="shared" si="136"/>
        <v>819.82009798959643</v>
      </c>
      <c r="F543" s="30">
        <f t="shared" si="137"/>
        <v>1106.4614400000005</v>
      </c>
      <c r="G543" s="30">
        <f t="shared" si="138"/>
        <v>630.9670000000001</v>
      </c>
      <c r="H543" s="150" t="s">
        <v>816</v>
      </c>
    </row>
    <row r="544" spans="1:8" ht="16.5" thickBot="1">
      <c r="A544" s="23" t="s">
        <v>33</v>
      </c>
      <c r="B544" s="30">
        <f t="shared" si="133"/>
        <v>989.2604</v>
      </c>
      <c r="C544" s="30">
        <f t="shared" si="134"/>
        <v>491.87000000000006</v>
      </c>
      <c r="D544" s="30">
        <f t="shared" si="135"/>
        <v>1084.81432</v>
      </c>
      <c r="E544" s="30">
        <f t="shared" si="136"/>
        <v>532.02699999999993</v>
      </c>
      <c r="F544" s="30">
        <f t="shared" si="137"/>
        <v>989.53747999999985</v>
      </c>
      <c r="G544" s="30">
        <f t="shared" si="138"/>
        <v>381.21799999999996</v>
      </c>
      <c r="H544" s="150" t="s">
        <v>818</v>
      </c>
    </row>
    <row r="545" spans="1:8" ht="16.5" thickBot="1">
      <c r="A545" s="23" t="s">
        <v>34</v>
      </c>
      <c r="B545" s="30">
        <f t="shared" si="133"/>
        <v>275.66748000000001</v>
      </c>
      <c r="C545" s="30">
        <f t="shared" si="134"/>
        <v>37.524000000000001</v>
      </c>
      <c r="D545" s="30">
        <f t="shared" si="135"/>
        <v>478.53603999999996</v>
      </c>
      <c r="E545" s="30">
        <f t="shared" si="136"/>
        <v>59.318999999999996</v>
      </c>
      <c r="F545" s="30">
        <f t="shared" si="137"/>
        <v>373.02139999999997</v>
      </c>
      <c r="G545" s="30">
        <f t="shared" si="138"/>
        <v>46.19</v>
      </c>
      <c r="H545" s="150" t="s">
        <v>817</v>
      </c>
    </row>
    <row r="546" spans="1:8" ht="16.5" thickBot="1">
      <c r="A546" s="23" t="s">
        <v>35</v>
      </c>
      <c r="B546" s="30">
        <f t="shared" si="133"/>
        <v>1062.4425200000001</v>
      </c>
      <c r="C546" s="30">
        <f t="shared" si="134"/>
        <v>444.38799999999992</v>
      </c>
      <c r="D546" s="30">
        <f t="shared" si="135"/>
        <v>866.07208000000003</v>
      </c>
      <c r="E546" s="30">
        <f t="shared" si="136"/>
        <v>400.32299999999998</v>
      </c>
      <c r="F546" s="30">
        <f t="shared" si="137"/>
        <v>658.84304000000009</v>
      </c>
      <c r="G546" s="30">
        <f>G577+G608+G639+G671+G702+G733</f>
        <v>285.32</v>
      </c>
      <c r="H546" s="149" t="s">
        <v>36</v>
      </c>
    </row>
    <row r="547" spans="1:8" ht="16.5" thickBot="1">
      <c r="A547" s="95" t="s">
        <v>353</v>
      </c>
      <c r="B547" s="97">
        <f t="shared" ref="B547:D547" si="139">SUM(B525:B546)</f>
        <v>12913.810028018303</v>
      </c>
      <c r="C547" s="97">
        <f t="shared" ref="C547:E547" si="140">SUM(C525:C546)</f>
        <v>6811.3825334299845</v>
      </c>
      <c r="D547" s="97">
        <f t="shared" si="139"/>
        <v>15819.197333393358</v>
      </c>
      <c r="E547" s="97">
        <f t="shared" si="140"/>
        <v>8052.3374853101777</v>
      </c>
      <c r="F547" s="142">
        <f>(F578*0.92)+F609+F640+F672+F703+F734</f>
        <v>15027.906447510482</v>
      </c>
      <c r="G547" s="97">
        <f>SUM(G525:G546)</f>
        <v>6765.146999999999</v>
      </c>
      <c r="H547" s="148" t="s">
        <v>841</v>
      </c>
    </row>
    <row r="548" spans="1:8" ht="16.5" thickBot="1">
      <c r="A548" s="95" t="s">
        <v>350</v>
      </c>
      <c r="B548" s="97">
        <f>(B579*0.92)+B610+B641+B673+B704+B735</f>
        <v>80982.785003298573</v>
      </c>
      <c r="C548" s="97">
        <f>C579+C610+C641+C673+C704+C735</f>
        <v>45904.635999999999</v>
      </c>
      <c r="D548" s="97">
        <f>(D579*0.92)+D610+D641+D673+D704+D735</f>
        <v>88606.789258384757</v>
      </c>
      <c r="E548" s="97">
        <f>E579+E610+E641+E673+E704+E735</f>
        <v>49964.304000000004</v>
      </c>
      <c r="F548" s="142">
        <f t="shared" si="137"/>
        <v>73979.169414147123</v>
      </c>
      <c r="G548" s="142">
        <f>G579+G610+G641+G673+G704+G735</f>
        <v>44717.058000000005</v>
      </c>
      <c r="H548" s="119" t="s">
        <v>354</v>
      </c>
    </row>
    <row r="549" spans="1:8">
      <c r="A549" s="98"/>
      <c r="B549" s="99"/>
      <c r="C549" s="99"/>
      <c r="D549" s="99"/>
      <c r="E549" s="99"/>
      <c r="F549" s="99"/>
      <c r="G549" s="99"/>
      <c r="H549" s="121"/>
    </row>
    <row r="550" spans="1:8">
      <c r="A550" s="77" t="s">
        <v>37</v>
      </c>
      <c r="B550" s="13"/>
      <c r="C550" s="13"/>
      <c r="D550" s="13"/>
      <c r="E550" s="13"/>
      <c r="F550" s="13"/>
      <c r="G550" s="13"/>
      <c r="H550" s="80" t="s">
        <v>334</v>
      </c>
    </row>
    <row r="551" spans="1:8">
      <c r="A551" s="77" t="s">
        <v>421</v>
      </c>
      <c r="B551" s="13"/>
      <c r="C551" s="13"/>
      <c r="D551" s="13"/>
      <c r="E551" s="13"/>
      <c r="F551" s="13"/>
      <c r="G551" s="13"/>
      <c r="H551" s="13" t="s">
        <v>420</v>
      </c>
    </row>
    <row r="552" spans="1:8" ht="16.5" customHeight="1" thickBot="1">
      <c r="A552" s="76" t="s">
        <v>39</v>
      </c>
      <c r="B552" s="13"/>
      <c r="C552" s="13"/>
      <c r="D552" s="13"/>
      <c r="E552" s="2"/>
      <c r="F552" s="13"/>
      <c r="G552" s="2" t="s">
        <v>40</v>
      </c>
      <c r="H552" s="2" t="s">
        <v>2</v>
      </c>
    </row>
    <row r="553" spans="1:8" ht="16.5" thickBot="1">
      <c r="A553" s="66" t="s">
        <v>7</v>
      </c>
      <c r="B553" s="203">
        <v>2016</v>
      </c>
      <c r="C553" s="204"/>
      <c r="D553" s="203">
        <v>2017</v>
      </c>
      <c r="E553" s="204"/>
      <c r="F553" s="203">
        <v>2018</v>
      </c>
      <c r="G553" s="204"/>
      <c r="H553" s="67" t="s">
        <v>3</v>
      </c>
    </row>
    <row r="554" spans="1:8">
      <c r="A554" s="68"/>
      <c r="B554" s="20" t="s">
        <v>43</v>
      </c>
      <c r="C554" s="111" t="s">
        <v>44</v>
      </c>
      <c r="D554" s="111" t="s">
        <v>43</v>
      </c>
      <c r="E554" s="16" t="s">
        <v>44</v>
      </c>
      <c r="F554" s="20" t="s">
        <v>43</v>
      </c>
      <c r="G554" s="9" t="s">
        <v>44</v>
      </c>
      <c r="H554" s="69"/>
    </row>
    <row r="555" spans="1:8" ht="16.5" thickBot="1">
      <c r="A555" s="70"/>
      <c r="B555" s="34" t="s">
        <v>45</v>
      </c>
      <c r="C555" s="11" t="s">
        <v>46</v>
      </c>
      <c r="D555" s="114" t="s">
        <v>45</v>
      </c>
      <c r="E555" s="36" t="s">
        <v>46</v>
      </c>
      <c r="F555" s="34" t="s">
        <v>45</v>
      </c>
      <c r="G555" s="34" t="s">
        <v>46</v>
      </c>
      <c r="H555" s="71"/>
    </row>
    <row r="556" spans="1:8" ht="17.25" thickTop="1" thickBot="1">
      <c r="A556" s="23" t="s">
        <v>12</v>
      </c>
      <c r="B556" s="35">
        <v>7.8947330000000004</v>
      </c>
      <c r="C556" s="38">
        <v>4.5999999999999996</v>
      </c>
      <c r="D556" s="30">
        <v>7.1304999999999996</v>
      </c>
      <c r="E556" s="37">
        <v>4.1429999999999998</v>
      </c>
      <c r="F556" s="37">
        <v>0.26400000000000001</v>
      </c>
      <c r="G556" s="37">
        <v>0.248</v>
      </c>
      <c r="H556" s="150" t="s">
        <v>809</v>
      </c>
    </row>
    <row r="557" spans="1:8" ht="16.5" thickBot="1">
      <c r="A557" s="23" t="s">
        <v>13</v>
      </c>
      <c r="B557" s="37">
        <v>547.76800000000003</v>
      </c>
      <c r="C557" s="38">
        <v>234.464</v>
      </c>
      <c r="D557" s="30">
        <v>2730.3069999999998</v>
      </c>
      <c r="E557" s="37">
        <v>1026.614</v>
      </c>
      <c r="F557" s="37">
        <v>1449.6479999999999</v>
      </c>
      <c r="G557" s="37">
        <v>430.39100000000002</v>
      </c>
      <c r="H557" s="150" t="s">
        <v>810</v>
      </c>
    </row>
    <row r="558" spans="1:8" ht="16.5" thickBot="1">
      <c r="A558" s="23" t="s">
        <v>14</v>
      </c>
      <c r="B558" s="37">
        <v>61.707999999999998</v>
      </c>
      <c r="C558" s="38">
        <v>22.797000000000001</v>
      </c>
      <c r="D558" s="30">
        <v>0.21199999999999999</v>
      </c>
      <c r="E558" s="37">
        <v>0.33100000000000002</v>
      </c>
      <c r="F558" s="37">
        <v>0.76800000000000002</v>
      </c>
      <c r="G558" s="37">
        <v>0.69099999999999995</v>
      </c>
      <c r="H558" s="150" t="s">
        <v>806</v>
      </c>
    </row>
    <row r="559" spans="1:8" ht="16.5" thickBot="1">
      <c r="A559" s="23" t="s">
        <v>15</v>
      </c>
      <c r="B559" s="37">
        <v>364.95499999999998</v>
      </c>
      <c r="C559" s="38">
        <v>134.98599999999999</v>
      </c>
      <c r="D559" s="30">
        <v>505.899</v>
      </c>
      <c r="E559" s="37">
        <v>195.30699999999999</v>
      </c>
      <c r="F559" s="37">
        <v>438.21199999999999</v>
      </c>
      <c r="G559" s="37">
        <v>129.29</v>
      </c>
      <c r="H559" s="150" t="s">
        <v>820</v>
      </c>
    </row>
    <row r="560" spans="1:8" ht="16.5" thickBot="1">
      <c r="A560" s="23" t="s">
        <v>16</v>
      </c>
      <c r="B560" s="37">
        <v>1894.4668330000002</v>
      </c>
      <c r="C560" s="38">
        <v>793.85019915999999</v>
      </c>
      <c r="D560" s="30">
        <v>2210.4008250000002</v>
      </c>
      <c r="E560" s="37">
        <v>972.37845264224995</v>
      </c>
      <c r="F560" s="37">
        <v>2280.7730000000001</v>
      </c>
      <c r="G560" s="37">
        <v>774</v>
      </c>
      <c r="H560" s="150" t="s">
        <v>819</v>
      </c>
    </row>
    <row r="561" spans="1:8" ht="16.5" thickBot="1">
      <c r="A561" s="23" t="s">
        <v>17</v>
      </c>
      <c r="B561" s="37">
        <v>0</v>
      </c>
      <c r="C561" s="38">
        <v>0</v>
      </c>
      <c r="D561" s="30">
        <v>0</v>
      </c>
      <c r="E561" s="37">
        <v>0</v>
      </c>
      <c r="F561" s="37">
        <v>11.067</v>
      </c>
      <c r="G561" s="37">
        <v>5.6859999999999999</v>
      </c>
      <c r="H561" s="150" t="s">
        <v>807</v>
      </c>
    </row>
    <row r="562" spans="1:8" ht="16.5" thickBot="1">
      <c r="A562" s="23" t="s">
        <v>18</v>
      </c>
      <c r="B562" s="37">
        <v>0.65500000000000003</v>
      </c>
      <c r="C562" s="38">
        <v>0.26900000000000002</v>
      </c>
      <c r="D562" s="30">
        <v>1.7999999999999999E-2</v>
      </c>
      <c r="E562" s="37">
        <v>0.03</v>
      </c>
      <c r="F562" s="37">
        <v>2.0609999999999999</v>
      </c>
      <c r="G562" s="37">
        <v>0.67900000000000005</v>
      </c>
      <c r="H562" s="150" t="s">
        <v>19</v>
      </c>
    </row>
    <row r="563" spans="1:8" ht="16.5" thickBot="1">
      <c r="A563" s="23" t="s">
        <v>20</v>
      </c>
      <c r="B563" s="37">
        <v>160.42699999999999</v>
      </c>
      <c r="C563" s="38">
        <v>87.495999999999995</v>
      </c>
      <c r="D563" s="30">
        <v>778.01900000000001</v>
      </c>
      <c r="E563" s="37">
        <v>296.22500000000002</v>
      </c>
      <c r="F563" s="37">
        <v>1102.0609999999999</v>
      </c>
      <c r="G563" s="37">
        <v>349.63200000000001</v>
      </c>
      <c r="H563" s="150" t="s">
        <v>808</v>
      </c>
    </row>
    <row r="564" spans="1:8" ht="16.5" thickBot="1">
      <c r="A564" s="23" t="s">
        <v>21</v>
      </c>
      <c r="B564" s="37">
        <v>2.6210200000000001</v>
      </c>
      <c r="C564" s="38">
        <v>0.83872639999999998</v>
      </c>
      <c r="D564" s="30">
        <v>2.7229999999999999</v>
      </c>
      <c r="E564" s="37">
        <v>1.7250000000000001</v>
      </c>
      <c r="F564" s="37">
        <v>3.7010000000000001</v>
      </c>
      <c r="G564" s="37">
        <v>1.609</v>
      </c>
      <c r="H564" s="150" t="s">
        <v>811</v>
      </c>
    </row>
    <row r="565" spans="1:8" ht="16.5" thickBot="1">
      <c r="A565" s="23" t="s">
        <v>22</v>
      </c>
      <c r="B565" s="37">
        <v>219.994</v>
      </c>
      <c r="C565" s="38">
        <v>82.393000000000001</v>
      </c>
      <c r="D565" s="30">
        <v>80.503</v>
      </c>
      <c r="E565" s="37">
        <v>31.373000000000001</v>
      </c>
      <c r="F565" s="37">
        <v>82.2</v>
      </c>
      <c r="G565" s="37">
        <v>23.184999999999999</v>
      </c>
      <c r="H565" s="150" t="s">
        <v>840</v>
      </c>
    </row>
    <row r="566" spans="1:8" ht="16.5" thickBot="1">
      <c r="A566" s="23" t="s">
        <v>23</v>
      </c>
      <c r="B566" s="37">
        <v>139.55099999999999</v>
      </c>
      <c r="C566" s="38">
        <v>50.68</v>
      </c>
      <c r="D566" s="30">
        <v>103.1</v>
      </c>
      <c r="E566" s="37">
        <v>46.872</v>
      </c>
      <c r="F566" s="37">
        <v>97.875</v>
      </c>
      <c r="G566" s="37">
        <v>31.149000000000001</v>
      </c>
      <c r="H566" s="150" t="s">
        <v>805</v>
      </c>
    </row>
    <row r="567" spans="1:8" ht="16.5" thickBot="1">
      <c r="A567" s="23" t="s">
        <v>24</v>
      </c>
      <c r="B567" s="37">
        <v>942.83600000000001</v>
      </c>
      <c r="C567" s="38">
        <v>310.27600000000001</v>
      </c>
      <c r="D567" s="30">
        <v>1392.08</v>
      </c>
      <c r="E567" s="37">
        <v>527.15300000000002</v>
      </c>
      <c r="F567" s="37">
        <v>1122.6869999999999</v>
      </c>
      <c r="G567" s="37">
        <v>331.625</v>
      </c>
      <c r="H567" s="150" t="s">
        <v>25</v>
      </c>
    </row>
    <row r="568" spans="1:8" ht="16.5" thickBot="1">
      <c r="A568" s="23" t="s">
        <v>26</v>
      </c>
      <c r="B568" s="30">
        <v>7.156968</v>
      </c>
      <c r="C568" s="28">
        <v>4.8218611999999998</v>
      </c>
      <c r="D568" s="30">
        <v>2.440347</v>
      </c>
      <c r="E568" s="37">
        <v>2.2274356000000002</v>
      </c>
      <c r="F568" s="37">
        <v>3.1539999999999999</v>
      </c>
      <c r="G568" s="37">
        <v>1.87</v>
      </c>
      <c r="H568" s="150" t="s">
        <v>812</v>
      </c>
    </row>
    <row r="569" spans="1:8" ht="16.5" thickBot="1">
      <c r="A569" s="23" t="s">
        <v>27</v>
      </c>
      <c r="B569" s="37">
        <v>24.120999999999999</v>
      </c>
      <c r="C569" s="38">
        <v>17.843</v>
      </c>
      <c r="D569" s="30">
        <v>0</v>
      </c>
      <c r="E569" s="37">
        <v>0</v>
      </c>
      <c r="F569" s="37">
        <v>0</v>
      </c>
      <c r="G569" s="37">
        <v>21.751000000000001</v>
      </c>
      <c r="H569" s="150" t="s">
        <v>836</v>
      </c>
    </row>
    <row r="570" spans="1:8" ht="16.5" thickBot="1">
      <c r="A570" s="23" t="s">
        <v>28</v>
      </c>
      <c r="B570" s="37">
        <v>0.308</v>
      </c>
      <c r="C570" s="38">
        <v>0.434</v>
      </c>
      <c r="D570" s="30">
        <v>1.78</v>
      </c>
      <c r="E570" s="37">
        <v>1.1990000000000001</v>
      </c>
      <c r="F570" s="37">
        <v>0.65900000000000003</v>
      </c>
      <c r="G570" s="37">
        <v>0.75800000000000001</v>
      </c>
      <c r="H570" s="150" t="s">
        <v>813</v>
      </c>
    </row>
    <row r="571" spans="1:8" ht="16.5" thickBot="1">
      <c r="A571" s="23" t="s">
        <v>29</v>
      </c>
      <c r="B571" s="37">
        <v>2.3929999999999998</v>
      </c>
      <c r="C571" s="38">
        <v>1.7250000000000001</v>
      </c>
      <c r="D571" s="30">
        <v>3.74</v>
      </c>
      <c r="E571" s="37">
        <v>2.0350000000000001</v>
      </c>
      <c r="F571" s="37">
        <v>3.74</v>
      </c>
      <c r="G571" s="37">
        <v>2.0350000000000001</v>
      </c>
      <c r="H571" s="150" t="s">
        <v>814</v>
      </c>
    </row>
    <row r="572" spans="1:8" ht="16.5" thickBot="1">
      <c r="A572" s="23" t="s">
        <v>30</v>
      </c>
      <c r="B572" s="37">
        <v>229.49199999999999</v>
      </c>
      <c r="C572" s="38">
        <v>109.212</v>
      </c>
      <c r="D572" s="30">
        <v>171.28200000000001</v>
      </c>
      <c r="E572" s="37">
        <v>77.385000000000005</v>
      </c>
      <c r="F572" s="37">
        <v>62.543999999999997</v>
      </c>
      <c r="G572" s="37">
        <v>19.809999999999999</v>
      </c>
      <c r="H572" s="150" t="s">
        <v>815</v>
      </c>
    </row>
    <row r="573" spans="1:8" ht="16.5" thickBot="1">
      <c r="A573" s="23" t="s">
        <v>31</v>
      </c>
      <c r="B573" s="37">
        <v>0.22500000000000001</v>
      </c>
      <c r="C573" s="38">
        <v>0.12</v>
      </c>
      <c r="D573" s="30">
        <v>73.942999999999998</v>
      </c>
      <c r="E573" s="37">
        <v>36.96</v>
      </c>
      <c r="F573" s="37">
        <v>0.154</v>
      </c>
      <c r="G573" s="37">
        <v>0.193</v>
      </c>
      <c r="H573" s="150" t="s">
        <v>838</v>
      </c>
    </row>
    <row r="574" spans="1:8" ht="16.5" thickBot="1">
      <c r="A574" s="23" t="s">
        <v>32</v>
      </c>
      <c r="B574" s="37">
        <v>985.96699999999998</v>
      </c>
      <c r="C574" s="38">
        <v>422.80542440984425</v>
      </c>
      <c r="D574" s="30">
        <v>1384.307</v>
      </c>
      <c r="E574" s="37">
        <v>579.5246450161676</v>
      </c>
      <c r="F574" s="37">
        <v>528.18200000000002</v>
      </c>
      <c r="G574" s="37">
        <v>281.68900000000002</v>
      </c>
      <c r="H574" s="150" t="s">
        <v>816</v>
      </c>
    </row>
    <row r="575" spans="1:8" ht="16.5" thickBot="1">
      <c r="A575" s="23" t="s">
        <v>33</v>
      </c>
      <c r="B575" s="37">
        <v>1058.52</v>
      </c>
      <c r="C575" s="38">
        <v>470.46899999999999</v>
      </c>
      <c r="D575" s="30">
        <v>1160.7460000000001</v>
      </c>
      <c r="E575" s="37">
        <v>507.22</v>
      </c>
      <c r="F575" s="37">
        <v>1049.569</v>
      </c>
      <c r="G575" s="37">
        <v>349.23899999999998</v>
      </c>
      <c r="H575" s="150" t="s">
        <v>818</v>
      </c>
    </row>
    <row r="576" spans="1:8" ht="16.5" thickBot="1">
      <c r="A576" s="23" t="s">
        <v>34</v>
      </c>
      <c r="B576" s="39">
        <v>73.369</v>
      </c>
      <c r="C576" s="40">
        <v>9.4030000000000005</v>
      </c>
      <c r="D576" s="30">
        <v>72.361999999999995</v>
      </c>
      <c r="E576" s="37">
        <v>8.7289999999999992</v>
      </c>
      <c r="F576" s="37">
        <v>31.945</v>
      </c>
      <c r="G576" s="37">
        <v>3.9009999999999998</v>
      </c>
      <c r="H576" s="150" t="s">
        <v>817</v>
      </c>
    </row>
    <row r="577" spans="1:8" ht="16.5" thickBot="1">
      <c r="A577" s="23" t="s">
        <v>35</v>
      </c>
      <c r="B577" s="39">
        <v>216.006</v>
      </c>
      <c r="C577" s="40">
        <v>64.872</v>
      </c>
      <c r="D577" s="30">
        <v>337.399</v>
      </c>
      <c r="E577" s="37">
        <v>121.37</v>
      </c>
      <c r="F577" s="37">
        <v>306.98700000000002</v>
      </c>
      <c r="G577" s="37">
        <v>88.614999999999995</v>
      </c>
      <c r="H577" s="149" t="s">
        <v>36</v>
      </c>
    </row>
    <row r="578" spans="1:8" ht="16.5" thickBot="1">
      <c r="A578" s="95" t="s">
        <v>353</v>
      </c>
      <c r="B578" s="97">
        <f t="shared" ref="B578" si="141">SUM(B556:B577)</f>
        <v>6940.4345540000013</v>
      </c>
      <c r="C578" s="97">
        <f t="shared" ref="C578" si="142">SUM(C556:C577)</f>
        <v>2824.3552111698441</v>
      </c>
      <c r="D578" s="97">
        <f t="shared" ref="D578" si="143">SUM(D556:D577)</f>
        <v>11018.391671999998</v>
      </c>
      <c r="E578" s="97">
        <f t="shared" ref="E578" si="144">SUM(E556:E577)</f>
        <v>4438.8015332584173</v>
      </c>
      <c r="F578" s="140">
        <v>8565.0370000000003</v>
      </c>
      <c r="G578" s="140">
        <v>2767.9830000000002</v>
      </c>
      <c r="H578" s="148" t="s">
        <v>841</v>
      </c>
    </row>
    <row r="579" spans="1:8" ht="16.5" thickBot="1">
      <c r="A579" s="95" t="s">
        <v>350</v>
      </c>
      <c r="B579" s="97">
        <v>43311.158130464675</v>
      </c>
      <c r="C579" s="97">
        <v>15662.663</v>
      </c>
      <c r="D579" s="97">
        <v>49865.679607983853</v>
      </c>
      <c r="E579" s="97">
        <v>18032.982</v>
      </c>
      <c r="F579" s="140">
        <v>35033.850779283071</v>
      </c>
      <c r="G579" s="140">
        <v>12669.331</v>
      </c>
      <c r="H579" s="119" t="s">
        <v>354</v>
      </c>
    </row>
    <row r="580" spans="1:8">
      <c r="A580" s="13"/>
      <c r="B580" s="13"/>
      <c r="C580" s="13"/>
      <c r="D580" s="13"/>
      <c r="E580" s="13"/>
      <c r="F580" s="13"/>
      <c r="G580" s="13"/>
      <c r="H580" s="13"/>
    </row>
    <row r="581" spans="1:8" ht="15.75" customHeight="1">
      <c r="A581" s="77" t="s">
        <v>97</v>
      </c>
      <c r="B581" s="13"/>
      <c r="C581" s="13"/>
      <c r="D581" s="13"/>
      <c r="E581" s="13"/>
      <c r="F581" s="13"/>
      <c r="G581" s="13"/>
      <c r="H581" s="80" t="s">
        <v>335</v>
      </c>
    </row>
    <row r="582" spans="1:8">
      <c r="A582" s="77" t="s">
        <v>422</v>
      </c>
      <c r="B582" s="13"/>
      <c r="C582" s="13"/>
      <c r="D582" s="13"/>
      <c r="E582" s="13"/>
      <c r="F582" s="13"/>
      <c r="G582" s="13"/>
      <c r="H582" s="13" t="s">
        <v>423</v>
      </c>
    </row>
    <row r="583" spans="1:8" ht="24" customHeight="1" thickBot="1">
      <c r="A583" s="76" t="s">
        <v>39</v>
      </c>
      <c r="B583" s="81"/>
      <c r="C583" s="13"/>
      <c r="D583" s="13"/>
      <c r="E583" s="2"/>
      <c r="F583" s="13"/>
      <c r="G583" s="2" t="s">
        <v>40</v>
      </c>
      <c r="H583" s="2" t="s">
        <v>2</v>
      </c>
    </row>
    <row r="584" spans="1:8" ht="16.5" thickBot="1">
      <c r="A584" s="66" t="s">
        <v>7</v>
      </c>
      <c r="B584" s="203">
        <v>2016</v>
      </c>
      <c r="C584" s="204"/>
      <c r="D584" s="203">
        <v>2017</v>
      </c>
      <c r="E584" s="204"/>
      <c r="F584" s="203">
        <v>2018</v>
      </c>
      <c r="G584" s="204"/>
      <c r="H584" s="67" t="s">
        <v>3</v>
      </c>
    </row>
    <row r="585" spans="1:8">
      <c r="A585" s="68"/>
      <c r="B585" s="20" t="s">
        <v>43</v>
      </c>
      <c r="C585" s="111" t="s">
        <v>44</v>
      </c>
      <c r="D585" s="111" t="s">
        <v>43</v>
      </c>
      <c r="E585" s="16" t="s">
        <v>44</v>
      </c>
      <c r="F585" s="20" t="s">
        <v>43</v>
      </c>
      <c r="G585" s="9" t="s">
        <v>44</v>
      </c>
      <c r="H585" s="69"/>
    </row>
    <row r="586" spans="1:8" ht="16.5" thickBot="1">
      <c r="A586" s="70"/>
      <c r="B586" s="34" t="s">
        <v>45</v>
      </c>
      <c r="C586" s="11" t="s">
        <v>46</v>
      </c>
      <c r="D586" s="114" t="s">
        <v>45</v>
      </c>
      <c r="E586" s="36" t="s">
        <v>46</v>
      </c>
      <c r="F586" s="34" t="s">
        <v>45</v>
      </c>
      <c r="G586" s="34" t="s">
        <v>46</v>
      </c>
      <c r="H586" s="71"/>
    </row>
    <row r="587" spans="1:8" ht="17.25" thickTop="1" thickBot="1">
      <c r="A587" s="23" t="s">
        <v>12</v>
      </c>
      <c r="B587" s="35">
        <v>317.53800000000001</v>
      </c>
      <c r="C587" s="38">
        <v>180.327</v>
      </c>
      <c r="D587" s="30">
        <v>328.44</v>
      </c>
      <c r="E587" s="37">
        <v>192.77</v>
      </c>
      <c r="F587" s="37">
        <v>321.70100000000002</v>
      </c>
      <c r="G587" s="37">
        <v>145.946</v>
      </c>
      <c r="H587" s="150" t="s">
        <v>809</v>
      </c>
    </row>
    <row r="588" spans="1:8" ht="16.5" thickBot="1">
      <c r="A588" s="23" t="s">
        <v>13</v>
      </c>
      <c r="B588" s="37">
        <v>548.57600000000002</v>
      </c>
      <c r="C588" s="38">
        <v>236.922</v>
      </c>
      <c r="D588" s="30">
        <v>205.25799999999998</v>
      </c>
      <c r="E588" s="37">
        <v>114.06399999999999</v>
      </c>
      <c r="F588" s="37">
        <v>192.61600000000001</v>
      </c>
      <c r="G588" s="37">
        <v>86.355999999999995</v>
      </c>
      <c r="H588" s="150" t="s">
        <v>810</v>
      </c>
    </row>
    <row r="589" spans="1:8" ht="16.5" thickBot="1">
      <c r="A589" s="23" t="s">
        <v>14</v>
      </c>
      <c r="B589" s="37">
        <v>65.367999999999995</v>
      </c>
      <c r="C589" s="38">
        <v>39.183999999999997</v>
      </c>
      <c r="D589" s="30">
        <v>69.995999999999995</v>
      </c>
      <c r="E589" s="37">
        <v>40.576000000000001</v>
      </c>
      <c r="F589" s="37">
        <v>81.656999999999996</v>
      </c>
      <c r="G589" s="37">
        <v>37.337000000000003</v>
      </c>
      <c r="H589" s="150" t="s">
        <v>806</v>
      </c>
    </row>
    <row r="590" spans="1:8" ht="16.5" thickBot="1">
      <c r="A590" s="23" t="s">
        <v>15</v>
      </c>
      <c r="B590" s="37">
        <v>87.548000000000002</v>
      </c>
      <c r="C590" s="38">
        <v>41.326000000000001</v>
      </c>
      <c r="D590" s="30">
        <v>189.703</v>
      </c>
      <c r="E590" s="37">
        <v>86.45</v>
      </c>
      <c r="F590" s="37">
        <v>277.61900000000003</v>
      </c>
      <c r="G590" s="37">
        <v>101.93300000000001</v>
      </c>
      <c r="H590" s="150" t="s">
        <v>820</v>
      </c>
    </row>
    <row r="591" spans="1:8" ht="16.5" thickBot="1">
      <c r="A591" s="23" t="s">
        <v>16</v>
      </c>
      <c r="B591" s="37">
        <v>141.67976899999999</v>
      </c>
      <c r="C591" s="38">
        <v>77.408511340000004</v>
      </c>
      <c r="D591" s="30">
        <v>61.006588000000001</v>
      </c>
      <c r="E591" s="37">
        <v>33.20174267833</v>
      </c>
      <c r="F591" s="37">
        <v>42.064999999999998</v>
      </c>
      <c r="G591" s="37">
        <v>35</v>
      </c>
      <c r="H591" s="150" t="s">
        <v>819</v>
      </c>
    </row>
    <row r="592" spans="1:8" ht="16.5" thickBot="1">
      <c r="A592" s="23" t="s">
        <v>17</v>
      </c>
      <c r="B592" s="37">
        <v>9.093</v>
      </c>
      <c r="C592" s="38">
        <v>4.5860000000000003</v>
      </c>
      <c r="D592" s="30">
        <v>10.411999999999999</v>
      </c>
      <c r="E592" s="37">
        <v>5.5360000000000005</v>
      </c>
      <c r="F592" s="37">
        <v>0.13900000000000001</v>
      </c>
      <c r="G592" s="37">
        <v>8.4000000000000005E-2</v>
      </c>
      <c r="H592" s="150" t="s">
        <v>807</v>
      </c>
    </row>
    <row r="593" spans="1:8" ht="16.5" thickBot="1">
      <c r="A593" s="23" t="s">
        <v>18</v>
      </c>
      <c r="B593" s="37">
        <v>431.13799999999998</v>
      </c>
      <c r="C593" s="38">
        <v>206.072</v>
      </c>
      <c r="D593" s="30">
        <v>193.05500000000001</v>
      </c>
      <c r="E593" s="37">
        <v>83.629000000000005</v>
      </c>
      <c r="F593" s="37">
        <v>510.46</v>
      </c>
      <c r="G593" s="37">
        <v>189.36099999999999</v>
      </c>
      <c r="H593" s="150" t="s">
        <v>19</v>
      </c>
    </row>
    <row r="594" spans="1:8" ht="16.5" thickBot="1">
      <c r="A594" s="23" t="s">
        <v>20</v>
      </c>
      <c r="B594" s="37">
        <v>463.84899999999999</v>
      </c>
      <c r="C594" s="38">
        <v>254.56100000000001</v>
      </c>
      <c r="D594" s="30">
        <v>553.07500000000005</v>
      </c>
      <c r="E594" s="37">
        <v>307.72700000000003</v>
      </c>
      <c r="F594" s="37">
        <v>371.47199999999998</v>
      </c>
      <c r="G594" s="37">
        <v>156.71799999999999</v>
      </c>
      <c r="H594" s="150" t="s">
        <v>808</v>
      </c>
    </row>
    <row r="595" spans="1:8" ht="16.5" thickBot="1">
      <c r="A595" s="23" t="s">
        <v>21</v>
      </c>
      <c r="B595" s="37">
        <v>1028.22829</v>
      </c>
      <c r="C595" s="38">
        <v>565.52556000000004</v>
      </c>
      <c r="D595" s="30">
        <v>522.91399999999999</v>
      </c>
      <c r="E595" s="37">
        <v>336.952</v>
      </c>
      <c r="F595" s="37">
        <f>D595/E595*G595</f>
        <v>964.15799310287514</v>
      </c>
      <c r="G595" s="37">
        <v>621.27800000000002</v>
      </c>
      <c r="H595" s="150" t="s">
        <v>811</v>
      </c>
    </row>
    <row r="596" spans="1:8" ht="16.5" thickBot="1">
      <c r="A596" s="23" t="s">
        <v>22</v>
      </c>
      <c r="B596" s="37">
        <v>212.434</v>
      </c>
      <c r="C596" s="38">
        <v>114.354</v>
      </c>
      <c r="D596" s="30">
        <v>318.02699999999999</v>
      </c>
      <c r="E596" s="37">
        <v>163.81799999999998</v>
      </c>
      <c r="F596" s="37">
        <v>378.89299999999997</v>
      </c>
      <c r="G596" s="37">
        <v>151.178</v>
      </c>
      <c r="H596" s="150" t="s">
        <v>840</v>
      </c>
    </row>
    <row r="597" spans="1:8" ht="16.5" thickBot="1">
      <c r="A597" s="23" t="s">
        <v>23</v>
      </c>
      <c r="B597" s="37">
        <v>538.08900000000006</v>
      </c>
      <c r="C597" s="38">
        <v>253.44800000000001</v>
      </c>
      <c r="D597" s="30">
        <v>493.798</v>
      </c>
      <c r="E597" s="37">
        <v>238.167</v>
      </c>
      <c r="F597" s="37">
        <v>457.05200000000002</v>
      </c>
      <c r="G597" s="37">
        <v>161.72800000000001</v>
      </c>
      <c r="H597" s="150" t="s">
        <v>805</v>
      </c>
    </row>
    <row r="598" spans="1:8" ht="16.5" thickBot="1">
      <c r="A598" s="23" t="s">
        <v>24</v>
      </c>
      <c r="B598" s="37">
        <v>84.179000000000002</v>
      </c>
      <c r="C598" s="38">
        <v>40.92</v>
      </c>
      <c r="D598" s="30">
        <v>86.100999999999999</v>
      </c>
      <c r="E598" s="37">
        <v>38.700000000000003</v>
      </c>
      <c r="F598" s="37">
        <v>78.381</v>
      </c>
      <c r="G598" s="37">
        <v>34.122</v>
      </c>
      <c r="H598" s="150" t="s">
        <v>25</v>
      </c>
    </row>
    <row r="599" spans="1:8" ht="16.5" thickBot="1">
      <c r="A599" s="23" t="s">
        <v>26</v>
      </c>
      <c r="B599" s="30">
        <v>79.243482</v>
      </c>
      <c r="C599" s="28">
        <v>47.103602000000002</v>
      </c>
      <c r="D599" s="30">
        <v>92.603441999999987</v>
      </c>
      <c r="E599" s="37">
        <v>51.229756399999999</v>
      </c>
      <c r="F599" s="37">
        <v>106.85899999999999</v>
      </c>
      <c r="G599" s="37">
        <v>48.082999999999998</v>
      </c>
      <c r="H599" s="150" t="s">
        <v>812</v>
      </c>
    </row>
    <row r="600" spans="1:8" ht="16.5" thickBot="1">
      <c r="A600" s="23" t="s">
        <v>27</v>
      </c>
      <c r="B600" s="37">
        <v>8.1150000000000002</v>
      </c>
      <c r="C600" s="38">
        <v>4.3410000000000002</v>
      </c>
      <c r="D600" s="30">
        <v>33.627000000000002</v>
      </c>
      <c r="E600" s="37">
        <v>17.812999999999999</v>
      </c>
      <c r="F600" s="37">
        <f>D600/E600*G600</f>
        <v>34.97864946948858</v>
      </c>
      <c r="G600" s="37">
        <v>18.529</v>
      </c>
      <c r="H600" s="150" t="s">
        <v>836</v>
      </c>
    </row>
    <row r="601" spans="1:8" ht="16.5" thickBot="1">
      <c r="A601" s="23" t="s">
        <v>28</v>
      </c>
      <c r="B601" s="37">
        <v>69.665999999999997</v>
      </c>
      <c r="C601" s="38">
        <v>35.378999999999998</v>
      </c>
      <c r="D601" s="30">
        <v>55.299000000000007</v>
      </c>
      <c r="E601" s="37">
        <v>28.239000000000001</v>
      </c>
      <c r="F601" s="37">
        <v>66.180000000000007</v>
      </c>
      <c r="G601" s="37">
        <v>30.251999999999999</v>
      </c>
      <c r="H601" s="150" t="s">
        <v>813</v>
      </c>
    </row>
    <row r="602" spans="1:8" ht="16.5" thickBot="1">
      <c r="A602" s="23" t="s">
        <v>29</v>
      </c>
      <c r="B602" s="37">
        <v>131.32599999999999</v>
      </c>
      <c r="C602" s="38">
        <v>70.283000000000001</v>
      </c>
      <c r="D602" s="30">
        <v>107.747</v>
      </c>
      <c r="E602" s="37">
        <v>56.83</v>
      </c>
      <c r="F602" s="37">
        <v>108.389</v>
      </c>
      <c r="G602" s="37">
        <v>57.851999999999997</v>
      </c>
      <c r="H602" s="150" t="s">
        <v>814</v>
      </c>
    </row>
    <row r="603" spans="1:8" ht="16.5" thickBot="1">
      <c r="A603" s="23" t="s">
        <v>30</v>
      </c>
      <c r="B603" s="37">
        <v>120.733</v>
      </c>
      <c r="C603" s="38">
        <v>62.674999999999997</v>
      </c>
      <c r="D603" s="30">
        <v>178.048</v>
      </c>
      <c r="E603" s="37">
        <v>91.439000000000007</v>
      </c>
      <c r="F603" s="37">
        <v>195.816</v>
      </c>
      <c r="G603" s="37">
        <v>80.667000000000002</v>
      </c>
      <c r="H603" s="150" t="s">
        <v>815</v>
      </c>
    </row>
    <row r="604" spans="1:8" ht="16.5" thickBot="1">
      <c r="A604" s="23" t="s">
        <v>31</v>
      </c>
      <c r="B604" s="37">
        <v>161.70699999999999</v>
      </c>
      <c r="C604" s="38">
        <v>84.266000000000005</v>
      </c>
      <c r="D604" s="30">
        <v>170.072</v>
      </c>
      <c r="E604" s="37">
        <v>85.125</v>
      </c>
      <c r="F604" s="37">
        <v>315.71699999999998</v>
      </c>
      <c r="G604" s="37">
        <v>145.97800000000001</v>
      </c>
      <c r="H604" s="150" t="s">
        <v>838</v>
      </c>
    </row>
    <row r="605" spans="1:8" ht="16.5" thickBot="1">
      <c r="A605" s="23" t="s">
        <v>32</v>
      </c>
      <c r="B605" s="37">
        <v>238.19300000000001</v>
      </c>
      <c r="C605" s="38">
        <v>247.98864892014063</v>
      </c>
      <c r="D605" s="30">
        <v>335.95800000000003</v>
      </c>
      <c r="E605" s="37">
        <v>215.42845297342893</v>
      </c>
      <c r="F605" s="37">
        <v>595.49900000000002</v>
      </c>
      <c r="G605" s="37">
        <v>319.88499999999999</v>
      </c>
      <c r="H605" s="150" t="s">
        <v>816</v>
      </c>
    </row>
    <row r="606" spans="1:8" ht="16.5" thickBot="1">
      <c r="A606" s="23" t="s">
        <v>33</v>
      </c>
      <c r="B606" s="37">
        <v>2.6339999999999999</v>
      </c>
      <c r="C606" s="38">
        <v>1.7689999999999999</v>
      </c>
      <c r="D606" s="30">
        <v>1.9819999999999998</v>
      </c>
      <c r="E606" s="37">
        <v>1.6639999999999999</v>
      </c>
      <c r="F606" s="37">
        <v>7.4960000000000004</v>
      </c>
      <c r="G606" s="37">
        <v>3.9260000000000002</v>
      </c>
      <c r="H606" s="150" t="s">
        <v>818</v>
      </c>
    </row>
    <row r="607" spans="1:8" ht="16.5" thickBot="1">
      <c r="A607" s="23" t="s">
        <v>34</v>
      </c>
      <c r="B607" s="39">
        <v>201.87200000000001</v>
      </c>
      <c r="C607" s="40">
        <v>25.867000000000001</v>
      </c>
      <c r="D607" s="30">
        <v>404.81</v>
      </c>
      <c r="E607" s="37">
        <v>48.774999999999999</v>
      </c>
      <c r="F607" s="37">
        <v>337.529</v>
      </c>
      <c r="G607" s="37">
        <v>40.816000000000003</v>
      </c>
      <c r="H607" s="150" t="s">
        <v>817</v>
      </c>
    </row>
    <row r="608" spans="1:8" ht="16.5" thickBot="1">
      <c r="A608" s="23" t="s">
        <v>35</v>
      </c>
      <c r="B608" s="39">
        <v>829.90300000000002</v>
      </c>
      <c r="C608" s="40">
        <v>322.23899999999998</v>
      </c>
      <c r="D608" s="30">
        <v>524.06299999999999</v>
      </c>
      <c r="E608" s="37">
        <v>229.75700000000001</v>
      </c>
      <c r="F608" s="37">
        <v>283.57400000000001</v>
      </c>
      <c r="G608" s="37">
        <v>112.435</v>
      </c>
      <c r="H608" s="149" t="s">
        <v>36</v>
      </c>
    </row>
    <row r="609" spans="1:10" ht="16.5" thickBot="1">
      <c r="A609" s="95" t="s">
        <v>353</v>
      </c>
      <c r="B609" s="97">
        <f t="shared" ref="B609" si="145">SUM(B587:B608)</f>
        <v>5771.1125410000013</v>
      </c>
      <c r="C609" s="97">
        <f t="shared" ref="C609" si="146">SUM(C587:C608)</f>
        <v>2916.5453222601409</v>
      </c>
      <c r="D609" s="97">
        <f t="shared" ref="D609" si="147">SUM(D587:D608)</f>
        <v>4935.99503</v>
      </c>
      <c r="E609" s="97">
        <f t="shared" ref="E609:G609" si="148">SUM(E587:E608)</f>
        <v>2467.8909520517595</v>
      </c>
      <c r="F609" s="97">
        <f t="shared" si="148"/>
        <v>5728.2506425723632</v>
      </c>
      <c r="G609" s="97">
        <f t="shared" si="148"/>
        <v>2579.4639999999999</v>
      </c>
      <c r="H609" s="148" t="s">
        <v>841</v>
      </c>
    </row>
    <row r="610" spans="1:10" ht="16.5" thickBot="1">
      <c r="A610" s="95" t="s">
        <v>350</v>
      </c>
      <c r="B610" s="97">
        <v>21319.558000000001</v>
      </c>
      <c r="C610" s="97">
        <v>11967.24</v>
      </c>
      <c r="D610" s="97">
        <v>22386.69</v>
      </c>
      <c r="E610" s="97">
        <v>12629.858999999999</v>
      </c>
      <c r="F610" s="140">
        <f>D610/E610*G610</f>
        <v>21305.368896222833</v>
      </c>
      <c r="G610" s="140">
        <v>12019.812</v>
      </c>
      <c r="H610" s="119" t="s">
        <v>354</v>
      </c>
    </row>
    <row r="611" spans="1:10">
      <c r="A611" s="98"/>
      <c r="B611" s="99"/>
      <c r="C611" s="99"/>
      <c r="D611" s="99"/>
      <c r="E611" s="99"/>
      <c r="F611" s="99"/>
      <c r="G611" s="99"/>
      <c r="H611" s="121"/>
    </row>
    <row r="612" spans="1:10">
      <c r="A612" s="77" t="s">
        <v>98</v>
      </c>
      <c r="B612" s="13"/>
      <c r="C612" s="13"/>
      <c r="D612" s="13"/>
      <c r="E612" s="13"/>
      <c r="F612" s="13"/>
      <c r="G612" s="13"/>
      <c r="H612" s="80" t="s">
        <v>857</v>
      </c>
    </row>
    <row r="613" spans="1:10" ht="15.75" customHeight="1">
      <c r="A613" s="74" t="s">
        <v>425</v>
      </c>
      <c r="B613" s="13"/>
      <c r="C613" s="13"/>
      <c r="D613" s="13"/>
      <c r="E613" s="13"/>
      <c r="F613" s="13"/>
      <c r="G613" s="13"/>
      <c r="H613" s="13" t="s">
        <v>424</v>
      </c>
    </row>
    <row r="614" spans="1:10" ht="16.5" customHeight="1" thickBot="1">
      <c r="A614" s="76" t="s">
        <v>39</v>
      </c>
      <c r="B614" s="13"/>
      <c r="C614" s="13"/>
      <c r="D614" s="13"/>
      <c r="E614" s="2"/>
      <c r="F614" s="13"/>
      <c r="G614" s="2" t="s">
        <v>40</v>
      </c>
      <c r="H614" s="2" t="s">
        <v>2</v>
      </c>
    </row>
    <row r="615" spans="1:10" ht="16.5" thickBot="1">
      <c r="A615" s="66" t="s">
        <v>7</v>
      </c>
      <c r="B615" s="203">
        <v>2016</v>
      </c>
      <c r="C615" s="204"/>
      <c r="D615" s="203">
        <v>2017</v>
      </c>
      <c r="E615" s="204"/>
      <c r="F615" s="203">
        <v>2018</v>
      </c>
      <c r="G615" s="204"/>
      <c r="H615" s="67" t="s">
        <v>3</v>
      </c>
    </row>
    <row r="616" spans="1:10">
      <c r="A616" s="68"/>
      <c r="B616" s="20" t="s">
        <v>43</v>
      </c>
      <c r="C616" s="111" t="s">
        <v>44</v>
      </c>
      <c r="D616" s="111" t="s">
        <v>43</v>
      </c>
      <c r="E616" s="16" t="s">
        <v>44</v>
      </c>
      <c r="F616" s="20" t="s">
        <v>43</v>
      </c>
      <c r="G616" s="9" t="s">
        <v>44</v>
      </c>
      <c r="H616" s="69"/>
    </row>
    <row r="617" spans="1:10" ht="16.5" thickBot="1">
      <c r="A617" s="70"/>
      <c r="B617" s="34" t="s">
        <v>45</v>
      </c>
      <c r="C617" s="11" t="s">
        <v>46</v>
      </c>
      <c r="D617" s="114" t="s">
        <v>45</v>
      </c>
      <c r="E617" s="36" t="s">
        <v>46</v>
      </c>
      <c r="F617" s="34" t="s">
        <v>45</v>
      </c>
      <c r="G617" s="34" t="s">
        <v>46</v>
      </c>
      <c r="H617" s="71"/>
    </row>
    <row r="618" spans="1:10" ht="17.25" thickTop="1" thickBot="1">
      <c r="A618" s="23" t="s">
        <v>12</v>
      </c>
      <c r="B618" s="35">
        <v>6.5000000000000002E-2</v>
      </c>
      <c r="C618" s="38">
        <v>8.3000000000000004E-2</v>
      </c>
      <c r="D618" s="30">
        <v>3.7999999999999999E-2</v>
      </c>
      <c r="E618" s="37">
        <v>8.6999999999999994E-2</v>
      </c>
      <c r="F618" s="37">
        <v>5.1999999999999998E-2</v>
      </c>
      <c r="G618" s="37">
        <v>0.113</v>
      </c>
      <c r="H618" s="114" t="s">
        <v>809</v>
      </c>
      <c r="I618" s="59"/>
      <c r="J618" s="59"/>
    </row>
    <row r="619" spans="1:10" ht="16.5" thickBot="1">
      <c r="A619" s="23" t="s">
        <v>13</v>
      </c>
      <c r="B619" s="37">
        <v>0.80800000000000005</v>
      </c>
      <c r="C619" s="38">
        <v>2.4580000000000002</v>
      </c>
      <c r="D619" s="30">
        <v>0.752</v>
      </c>
      <c r="E619" s="37">
        <v>1.8049999999999999</v>
      </c>
      <c r="F619" s="37">
        <v>0.81499999999999995</v>
      </c>
      <c r="G619" s="37">
        <v>1.7929999999999999</v>
      </c>
      <c r="H619" s="114" t="s">
        <v>810</v>
      </c>
      <c r="I619" s="59"/>
      <c r="J619" s="59"/>
    </row>
    <row r="620" spans="1:10" ht="16.5" thickBot="1">
      <c r="A620" s="23" t="s">
        <v>14</v>
      </c>
      <c r="B620" s="37">
        <v>0.11899999999999999</v>
      </c>
      <c r="C620" s="38">
        <v>0.18099999999999999</v>
      </c>
      <c r="D620" s="30">
        <v>0.38100000000000001</v>
      </c>
      <c r="E620" s="37">
        <v>0.42199999999999999</v>
      </c>
      <c r="F620" s="37">
        <v>0.1</v>
      </c>
      <c r="G620" s="37">
        <v>0.28599999999999998</v>
      </c>
      <c r="H620" s="114" t="s">
        <v>806</v>
      </c>
      <c r="I620" s="59"/>
      <c r="J620" s="59"/>
    </row>
    <row r="621" spans="1:10" ht="16.5" thickBot="1">
      <c r="A621" s="23" t="s">
        <v>15</v>
      </c>
      <c r="B621" s="37">
        <v>0.107</v>
      </c>
      <c r="C621" s="38">
        <v>5.5E-2</v>
      </c>
      <c r="D621" s="30">
        <v>5.5E-2</v>
      </c>
      <c r="E621" s="37">
        <v>3.5000000000000003E-2</v>
      </c>
      <c r="F621" s="37">
        <v>1.4999999999999999E-2</v>
      </c>
      <c r="G621" s="37">
        <v>2.7E-2</v>
      </c>
      <c r="H621" s="114" t="s">
        <v>820</v>
      </c>
      <c r="I621" s="59"/>
      <c r="J621" s="59"/>
    </row>
    <row r="622" spans="1:10" ht="16.5" thickBot="1">
      <c r="A622" s="23" t="s">
        <v>16</v>
      </c>
      <c r="B622" s="37">
        <v>9.1999999999999998E-2</v>
      </c>
      <c r="C622" s="38">
        <v>0.26400000000000001</v>
      </c>
      <c r="D622" s="30">
        <v>6.6000000000000003E-2</v>
      </c>
      <c r="E622" s="37">
        <v>0.24199999999999999</v>
      </c>
      <c r="F622" s="37">
        <v>1E-3</v>
      </c>
      <c r="G622" s="37">
        <v>1E-3</v>
      </c>
      <c r="H622" s="114" t="s">
        <v>819</v>
      </c>
      <c r="I622" s="59"/>
      <c r="J622" s="59"/>
    </row>
    <row r="623" spans="1:10" ht="16.5" thickBot="1">
      <c r="A623" s="23" t="s">
        <v>17</v>
      </c>
      <c r="B623" s="37">
        <v>0</v>
      </c>
      <c r="C623" s="38">
        <v>1E-3</v>
      </c>
      <c r="D623" s="30">
        <v>8.9999999999999993E-3</v>
      </c>
      <c r="E623" s="37">
        <v>1.2E-2</v>
      </c>
      <c r="F623" s="37">
        <v>58.445</v>
      </c>
      <c r="G623" s="37">
        <v>3.6999999999999998E-2</v>
      </c>
      <c r="H623" s="114" t="s">
        <v>807</v>
      </c>
      <c r="I623" s="59"/>
      <c r="J623" s="59"/>
    </row>
    <row r="624" spans="1:10" ht="16.5" thickBot="1">
      <c r="A624" s="23" t="s">
        <v>18</v>
      </c>
      <c r="B624" s="37">
        <v>0</v>
      </c>
      <c r="C624" s="38">
        <v>0</v>
      </c>
      <c r="D624" s="30">
        <v>0.15</v>
      </c>
      <c r="E624" s="37">
        <v>8.5000000000000006E-2</v>
      </c>
      <c r="F624" s="37">
        <v>2.6459999999999999</v>
      </c>
      <c r="G624" s="37">
        <v>1.179</v>
      </c>
      <c r="H624" s="114" t="s">
        <v>19</v>
      </c>
      <c r="I624" s="59"/>
      <c r="J624" s="59"/>
    </row>
    <row r="625" spans="1:10" ht="16.5" thickBot="1">
      <c r="A625" s="23" t="s">
        <v>20</v>
      </c>
      <c r="B625" s="37">
        <v>3.694</v>
      </c>
      <c r="C625" s="38">
        <v>2.0569999999999999</v>
      </c>
      <c r="D625" s="30">
        <v>0.55400000000000005</v>
      </c>
      <c r="E625" s="37">
        <v>0.56599999999999995</v>
      </c>
      <c r="F625" s="37">
        <v>0.28199999999999997</v>
      </c>
      <c r="G625" s="37">
        <v>0.46200000000000002</v>
      </c>
      <c r="H625" s="114" t="s">
        <v>808</v>
      </c>
      <c r="I625" s="59"/>
      <c r="J625" s="59"/>
    </row>
    <row r="626" spans="1:10" ht="16.5" thickBot="1">
      <c r="A626" s="23" t="s">
        <v>21</v>
      </c>
      <c r="B626" s="37">
        <v>4.0000000000000001E-3</v>
      </c>
      <c r="C626" s="38">
        <v>3.0000000000000001E-3</v>
      </c>
      <c r="D626" s="30">
        <v>19.687000000000001</v>
      </c>
      <c r="E626" s="37">
        <v>40.783999999999999</v>
      </c>
      <c r="F626" s="37">
        <v>10.457000000000001</v>
      </c>
      <c r="G626" s="37">
        <v>4.726</v>
      </c>
      <c r="H626" s="114" t="s">
        <v>811</v>
      </c>
      <c r="I626" s="59"/>
      <c r="J626" s="59"/>
    </row>
    <row r="627" spans="1:10" ht="16.5" thickBot="1">
      <c r="A627" s="23" t="s">
        <v>22</v>
      </c>
      <c r="B627" s="37">
        <v>0</v>
      </c>
      <c r="C627" s="38">
        <v>0</v>
      </c>
      <c r="D627" s="30">
        <v>0</v>
      </c>
      <c r="E627" s="37">
        <v>1E-3</v>
      </c>
      <c r="F627" s="37">
        <v>18.024000000000001</v>
      </c>
      <c r="G627" s="37">
        <v>8.0399999999999991</v>
      </c>
      <c r="H627" s="114" t="s">
        <v>840</v>
      </c>
      <c r="I627" s="59"/>
      <c r="J627" s="59"/>
    </row>
    <row r="628" spans="1:10" ht="16.5" thickBot="1">
      <c r="A628" s="23" t="s">
        <v>23</v>
      </c>
      <c r="B628" s="37">
        <v>17.004999999999999</v>
      </c>
      <c r="C628" s="38">
        <v>6.5209999999999999</v>
      </c>
      <c r="D628" s="30">
        <v>0.66700000000000004</v>
      </c>
      <c r="E628" s="37">
        <v>0.41699999999999998</v>
      </c>
      <c r="F628" s="37">
        <v>24.731000000000002</v>
      </c>
      <c r="G628" s="37">
        <v>11.965</v>
      </c>
      <c r="H628" s="114" t="s">
        <v>805</v>
      </c>
      <c r="I628" s="59"/>
      <c r="J628" s="59"/>
    </row>
    <row r="629" spans="1:10" ht="16.5" thickBot="1">
      <c r="A629" s="23" t="s">
        <v>24</v>
      </c>
      <c r="B629" s="37">
        <v>0.45</v>
      </c>
      <c r="C629" s="38">
        <v>0.93400000000000005</v>
      </c>
      <c r="D629" s="30">
        <v>8.6999999999999994E-2</v>
      </c>
      <c r="E629" s="37">
        <v>0.11700000000000001</v>
      </c>
      <c r="F629" s="37">
        <v>0.438</v>
      </c>
      <c r="G629" s="37">
        <v>0.30499999999999999</v>
      </c>
      <c r="H629" s="114" t="s">
        <v>25</v>
      </c>
      <c r="I629" s="59"/>
      <c r="J629" s="59"/>
    </row>
    <row r="630" spans="1:10" ht="16.5" thickBot="1">
      <c r="A630" s="23" t="s">
        <v>26</v>
      </c>
      <c r="B630" s="30">
        <v>0.26900000000000002</v>
      </c>
      <c r="C630" s="28">
        <v>0.19500000000000001</v>
      </c>
      <c r="D630" s="30">
        <v>0.17699999999999999</v>
      </c>
      <c r="E630" s="37">
        <v>0.16500000000000001</v>
      </c>
      <c r="F630" s="37">
        <v>0.52200000000000002</v>
      </c>
      <c r="G630" s="37">
        <v>0.30099999999999999</v>
      </c>
      <c r="H630" s="114" t="s">
        <v>812</v>
      </c>
      <c r="I630" s="59"/>
      <c r="J630" s="59"/>
    </row>
    <row r="631" spans="1:10" ht="16.5" thickBot="1">
      <c r="A631" s="23" t="s">
        <v>27</v>
      </c>
      <c r="B631" s="37">
        <v>11.266</v>
      </c>
      <c r="C631" s="38">
        <v>17.773</v>
      </c>
      <c r="D631" s="30">
        <v>3.0000000000000001E-3</v>
      </c>
      <c r="E631" s="37">
        <v>7.0000000000000001E-3</v>
      </c>
      <c r="F631" s="37">
        <f>D631/E631*G631</f>
        <v>4.8372857142857146</v>
      </c>
      <c r="G631" s="37">
        <v>11.287000000000001</v>
      </c>
      <c r="H631" s="114" t="s">
        <v>836</v>
      </c>
      <c r="I631" s="59"/>
      <c r="J631" s="59"/>
    </row>
    <row r="632" spans="1:10" ht="16.5" thickBot="1">
      <c r="A632" s="23" t="s">
        <v>28</v>
      </c>
      <c r="B632" s="37">
        <v>1.931</v>
      </c>
      <c r="C632" s="38">
        <v>1.29</v>
      </c>
      <c r="D632" s="30">
        <v>0.16900000000000001</v>
      </c>
      <c r="E632" s="37">
        <v>0.44400000000000001</v>
      </c>
      <c r="F632" s="37">
        <v>1.173</v>
      </c>
      <c r="G632" s="37">
        <v>0.622</v>
      </c>
      <c r="H632" s="114" t="s">
        <v>813</v>
      </c>
      <c r="I632" s="59"/>
      <c r="J632" s="59"/>
    </row>
    <row r="633" spans="1:10" ht="16.5" thickBot="1">
      <c r="A633" s="23" t="s">
        <v>29</v>
      </c>
      <c r="B633" s="37">
        <v>0.79700000000000004</v>
      </c>
      <c r="C633" s="38">
        <v>0.81399999999999995</v>
      </c>
      <c r="D633" s="30">
        <v>0.64200000000000002</v>
      </c>
      <c r="E633" s="37">
        <v>1.022</v>
      </c>
      <c r="F633" s="37">
        <v>0.64200000000000002</v>
      </c>
      <c r="G633" s="37">
        <v>1.022</v>
      </c>
      <c r="H633" s="114" t="s">
        <v>814</v>
      </c>
      <c r="I633" s="59"/>
      <c r="J633" s="59"/>
    </row>
    <row r="634" spans="1:10" ht="16.5" thickBot="1">
      <c r="A634" s="23" t="s">
        <v>30</v>
      </c>
      <c r="B634" s="37">
        <v>0.14599999999999999</v>
      </c>
      <c r="C634" s="38">
        <v>0.25700000000000001</v>
      </c>
      <c r="D634" s="30">
        <v>0.1</v>
      </c>
      <c r="E634" s="37">
        <v>0.187</v>
      </c>
      <c r="F634" s="37">
        <v>0.114</v>
      </c>
      <c r="G634" s="37">
        <v>0.214</v>
      </c>
      <c r="H634" s="114" t="s">
        <v>815</v>
      </c>
      <c r="I634" s="59"/>
      <c r="J634" s="59"/>
    </row>
    <row r="635" spans="1:10" ht="16.5" thickBot="1">
      <c r="A635" s="23" t="s">
        <v>31</v>
      </c>
      <c r="B635" s="37">
        <v>1E-3</v>
      </c>
      <c r="C635" s="38">
        <v>6.0000000000000001E-3</v>
      </c>
      <c r="D635" s="30">
        <v>0</v>
      </c>
      <c r="E635" s="37">
        <v>0</v>
      </c>
      <c r="F635" s="37">
        <v>4.0000000000000001E-3</v>
      </c>
      <c r="G635" s="37">
        <v>1.4999999999999999E-2</v>
      </c>
      <c r="H635" s="114" t="s">
        <v>838</v>
      </c>
      <c r="I635" s="59"/>
      <c r="J635" s="59"/>
    </row>
    <row r="636" spans="1:10" ht="16.5" thickBot="1">
      <c r="A636" s="23" t="s">
        <v>32</v>
      </c>
      <c r="B636" s="37">
        <v>0.186</v>
      </c>
      <c r="C636" s="38">
        <v>0.29399999999999998</v>
      </c>
      <c r="D636" s="30">
        <v>1.486</v>
      </c>
      <c r="E636" s="37">
        <v>3.0779999999999998</v>
      </c>
      <c r="F636" s="37">
        <v>1.4279999999999999</v>
      </c>
      <c r="G636" s="37">
        <v>0.85899999999999999</v>
      </c>
      <c r="H636" s="114" t="s">
        <v>816</v>
      </c>
      <c r="I636" s="59"/>
      <c r="J636" s="59"/>
    </row>
    <row r="637" spans="1:10" ht="16.5" thickBot="1">
      <c r="A637" s="23" t="s">
        <v>33</v>
      </c>
      <c r="B637" s="37">
        <v>8.9999999999999993E-3</v>
      </c>
      <c r="C637" s="38">
        <v>2.1000000000000001E-2</v>
      </c>
      <c r="D637" s="30">
        <v>0.02</v>
      </c>
      <c r="E637" s="37">
        <v>0.06</v>
      </c>
      <c r="F637" s="37">
        <v>1.6E-2</v>
      </c>
      <c r="G637" s="37">
        <v>4.2000000000000003E-2</v>
      </c>
      <c r="H637" s="114" t="s">
        <v>818</v>
      </c>
      <c r="I637" s="59"/>
      <c r="J637" s="59"/>
    </row>
    <row r="638" spans="1:10" ht="16.5" thickBot="1">
      <c r="A638" s="23" t="s">
        <v>34</v>
      </c>
      <c r="B638" s="39">
        <v>0</v>
      </c>
      <c r="C638" s="40">
        <v>0</v>
      </c>
      <c r="D638" s="30">
        <v>0</v>
      </c>
      <c r="E638" s="37">
        <v>0</v>
      </c>
      <c r="F638" s="37">
        <v>0</v>
      </c>
      <c r="G638" s="37">
        <v>0</v>
      </c>
      <c r="H638" s="114" t="s">
        <v>817</v>
      </c>
      <c r="I638" s="59"/>
      <c r="J638" s="59"/>
    </row>
    <row r="639" spans="1:10" ht="16.5" thickBot="1">
      <c r="A639" s="23" t="s">
        <v>35</v>
      </c>
      <c r="B639" s="39">
        <v>0</v>
      </c>
      <c r="C639" s="40">
        <v>0</v>
      </c>
      <c r="D639" s="30">
        <v>0.249</v>
      </c>
      <c r="E639" s="37">
        <v>0.16700000000000001</v>
      </c>
      <c r="F639" s="37">
        <v>45.603999999999999</v>
      </c>
      <c r="G639" s="37">
        <v>20.452000000000002</v>
      </c>
      <c r="H639" s="113" t="s">
        <v>36</v>
      </c>
      <c r="I639" s="59"/>
      <c r="J639" s="59"/>
    </row>
    <row r="640" spans="1:10" ht="16.5" thickBot="1">
      <c r="A640" s="95" t="s">
        <v>353</v>
      </c>
      <c r="B640" s="97">
        <f t="shared" ref="B640" si="149">SUM(B618:B639)</f>
        <v>36.948999999999991</v>
      </c>
      <c r="C640" s="97">
        <f t="shared" ref="C640" si="150">SUM(C618:C639)</f>
        <v>33.206999999999994</v>
      </c>
      <c r="D640" s="97">
        <f t="shared" ref="D640" si="151">SUM(D618:D639)</f>
        <v>25.292000000000002</v>
      </c>
      <c r="E640" s="97">
        <f t="shared" ref="E640:G640" si="152">SUM(E618:E639)</f>
        <v>49.702999999999996</v>
      </c>
      <c r="F640" s="97">
        <f t="shared" si="152"/>
        <v>170.34628571428573</v>
      </c>
      <c r="G640" s="97">
        <f t="shared" si="152"/>
        <v>63.748000000000005</v>
      </c>
      <c r="H640" s="112" t="s">
        <v>841</v>
      </c>
    </row>
    <row r="641" spans="1:10" ht="16.5" thickBot="1">
      <c r="A641" s="95" t="s">
        <v>350</v>
      </c>
      <c r="B641" s="97">
        <v>322.77800000000002</v>
      </c>
      <c r="C641" s="97">
        <v>260.21499999999997</v>
      </c>
      <c r="D641" s="97">
        <v>250.84</v>
      </c>
      <c r="E641" s="97">
        <v>234.71700000000001</v>
      </c>
      <c r="F641" s="140">
        <f>D641/E641*G641</f>
        <v>524.80006612218108</v>
      </c>
      <c r="G641" s="140">
        <v>491.06799999999998</v>
      </c>
      <c r="H641" s="119" t="s">
        <v>354</v>
      </c>
      <c r="I641" s="59"/>
      <c r="J641" s="59"/>
    </row>
    <row r="642" spans="1:10">
      <c r="A642" s="16"/>
      <c r="B642" s="42"/>
      <c r="C642" s="42"/>
      <c r="D642" s="42"/>
      <c r="E642" s="42"/>
      <c r="F642" s="62"/>
      <c r="G642" s="62"/>
      <c r="H642" s="62"/>
    </row>
    <row r="643" spans="1:10">
      <c r="A643" s="16"/>
      <c r="B643" s="62"/>
      <c r="C643" s="62"/>
      <c r="D643" s="62"/>
      <c r="E643" s="62"/>
      <c r="F643" s="62"/>
      <c r="G643" s="62"/>
      <c r="H643" s="62"/>
    </row>
    <row r="644" spans="1:10">
      <c r="A644" s="77" t="s">
        <v>99</v>
      </c>
      <c r="B644" s="13"/>
      <c r="C644" s="13"/>
      <c r="D644" s="13"/>
      <c r="E644" s="13"/>
      <c r="F644" s="13"/>
      <c r="G644" s="13"/>
      <c r="H644" s="80" t="s">
        <v>100</v>
      </c>
    </row>
    <row r="645" spans="1:10">
      <c r="A645" s="77" t="s">
        <v>426</v>
      </c>
      <c r="B645" s="13"/>
      <c r="C645" s="13"/>
      <c r="D645" s="13"/>
      <c r="E645" s="13"/>
      <c r="F645" s="13"/>
      <c r="G645" s="13"/>
      <c r="H645" s="13" t="s">
        <v>427</v>
      </c>
    </row>
    <row r="646" spans="1:10" ht="20.25" customHeight="1" thickBot="1">
      <c r="A646" s="76" t="s">
        <v>39</v>
      </c>
      <c r="B646" s="13"/>
      <c r="C646" s="13"/>
      <c r="D646" s="13"/>
      <c r="E646" s="2"/>
      <c r="F646" s="13"/>
      <c r="G646" s="2" t="s">
        <v>40</v>
      </c>
      <c r="H646" s="2" t="s">
        <v>2</v>
      </c>
    </row>
    <row r="647" spans="1:10" ht="16.5" thickBot="1">
      <c r="A647" s="66" t="s">
        <v>7</v>
      </c>
      <c r="B647" s="203">
        <v>2016</v>
      </c>
      <c r="C647" s="204"/>
      <c r="D647" s="203">
        <v>2017</v>
      </c>
      <c r="E647" s="204"/>
      <c r="F647" s="203">
        <v>2018</v>
      </c>
      <c r="G647" s="204"/>
      <c r="H647" s="67" t="s">
        <v>3</v>
      </c>
    </row>
    <row r="648" spans="1:10">
      <c r="A648" s="68"/>
      <c r="B648" s="20" t="s">
        <v>43</v>
      </c>
      <c r="C648" s="111" t="s">
        <v>44</v>
      </c>
      <c r="D648" s="111" t="s">
        <v>43</v>
      </c>
      <c r="E648" s="16" t="s">
        <v>44</v>
      </c>
      <c r="F648" s="20" t="s">
        <v>43</v>
      </c>
      <c r="G648" s="9" t="s">
        <v>44</v>
      </c>
      <c r="H648" s="69"/>
    </row>
    <row r="649" spans="1:10" ht="16.5" thickBot="1">
      <c r="A649" s="70"/>
      <c r="B649" s="34" t="s">
        <v>45</v>
      </c>
      <c r="C649" s="11" t="s">
        <v>46</v>
      </c>
      <c r="D649" s="114" t="s">
        <v>45</v>
      </c>
      <c r="E649" s="36" t="s">
        <v>46</v>
      </c>
      <c r="F649" s="34" t="s">
        <v>45</v>
      </c>
      <c r="G649" s="34" t="s">
        <v>46</v>
      </c>
      <c r="H649" s="71"/>
    </row>
    <row r="650" spans="1:10" ht="17.25" thickTop="1" thickBot="1">
      <c r="A650" s="23" t="s">
        <v>12</v>
      </c>
      <c r="B650" s="35">
        <v>7.9139999999999997</v>
      </c>
      <c r="C650" s="38">
        <v>4.641</v>
      </c>
      <c r="D650" s="30">
        <v>7.13</v>
      </c>
      <c r="E650" s="37">
        <v>4.0990000000000002</v>
      </c>
      <c r="F650" s="38">
        <v>7.0869999999999997</v>
      </c>
      <c r="G650" s="38">
        <v>4.2910000000000004</v>
      </c>
      <c r="H650" s="114" t="s">
        <v>809</v>
      </c>
    </row>
    <row r="651" spans="1:10" ht="16.5" thickBot="1">
      <c r="A651" s="23" t="s">
        <v>13</v>
      </c>
      <c r="B651" s="37">
        <v>29.638999999999999</v>
      </c>
      <c r="C651" s="38">
        <v>22.475999999999999</v>
      </c>
      <c r="D651" s="30">
        <v>44.406999999999996</v>
      </c>
      <c r="E651" s="37">
        <v>37.378999999999998</v>
      </c>
      <c r="F651" s="38">
        <v>42.76</v>
      </c>
      <c r="G651" s="38">
        <v>35.872</v>
      </c>
      <c r="H651" s="114" t="s">
        <v>810</v>
      </c>
    </row>
    <row r="652" spans="1:10" ht="16.5" thickBot="1">
      <c r="A652" s="23" t="s">
        <v>14</v>
      </c>
      <c r="B652" s="37">
        <v>0.83299999999999996</v>
      </c>
      <c r="C652" s="38">
        <v>1.5</v>
      </c>
      <c r="D652" s="30">
        <v>0.82599999999999996</v>
      </c>
      <c r="E652" s="37">
        <v>1.8340000000000001</v>
      </c>
      <c r="F652" s="38">
        <v>1.538</v>
      </c>
      <c r="G652" s="38">
        <v>2.0659999999999998</v>
      </c>
      <c r="H652" s="114" t="s">
        <v>806</v>
      </c>
    </row>
    <row r="653" spans="1:10" ht="16.5" thickBot="1">
      <c r="A653" s="23" t="s">
        <v>15</v>
      </c>
      <c r="B653" s="37">
        <v>12.759</v>
      </c>
      <c r="C653" s="38">
        <v>7.7619999999999996</v>
      </c>
      <c r="D653" s="30">
        <v>15.811</v>
      </c>
      <c r="E653" s="37">
        <v>8.891</v>
      </c>
      <c r="F653" s="38">
        <v>13.63</v>
      </c>
      <c r="G653" s="38">
        <v>7.9379999999999997</v>
      </c>
      <c r="H653" s="114" t="s">
        <v>820</v>
      </c>
    </row>
    <row r="654" spans="1:10" ht="16.5" thickBot="1">
      <c r="A654" s="23" t="s">
        <v>16</v>
      </c>
      <c r="B654" s="37">
        <v>36.999000000000002</v>
      </c>
      <c r="C654" s="38">
        <v>22.672000000000001</v>
      </c>
      <c r="D654" s="30">
        <v>28.898</v>
      </c>
      <c r="E654" s="37">
        <v>17.411999999999999</v>
      </c>
      <c r="F654" s="38">
        <v>37.372999999999998</v>
      </c>
      <c r="G654" s="38">
        <v>21.445</v>
      </c>
      <c r="H654" s="114" t="s">
        <v>819</v>
      </c>
    </row>
    <row r="655" spans="1:10" ht="16.5" thickBot="1">
      <c r="A655" s="23" t="s">
        <v>17</v>
      </c>
      <c r="B655" s="37">
        <v>0</v>
      </c>
      <c r="C655" s="38">
        <v>2E-3</v>
      </c>
      <c r="D655" s="30">
        <v>8.9999999999999993E-3</v>
      </c>
      <c r="E655" s="37">
        <v>1.2E-2</v>
      </c>
      <c r="F655" s="38">
        <v>4.524</v>
      </c>
      <c r="G655" s="38">
        <v>4.0000000000000001E-3</v>
      </c>
      <c r="H655" s="114" t="s">
        <v>807</v>
      </c>
    </row>
    <row r="656" spans="1:10" ht="16.5" thickBot="1">
      <c r="A656" s="23" t="s">
        <v>18</v>
      </c>
      <c r="B656" s="37">
        <v>0.436</v>
      </c>
      <c r="C656" s="38">
        <v>0.30599999999999999</v>
      </c>
      <c r="D656" s="30">
        <v>0.54600000000000004</v>
      </c>
      <c r="E656" s="37">
        <v>0.307</v>
      </c>
      <c r="F656" s="38">
        <v>1.0780000000000001</v>
      </c>
      <c r="G656" s="38">
        <v>0.58199999999999996</v>
      </c>
      <c r="H656" s="114" t="s">
        <v>19</v>
      </c>
    </row>
    <row r="657" spans="1:8" ht="16.5" thickBot="1">
      <c r="A657" s="23" t="s">
        <v>20</v>
      </c>
      <c r="B657" s="37">
        <v>25.126000000000001</v>
      </c>
      <c r="C657" s="38">
        <v>26.103999999999999</v>
      </c>
      <c r="D657" s="30">
        <v>31.553999999999998</v>
      </c>
      <c r="E657" s="37">
        <v>39.052999999999997</v>
      </c>
      <c r="F657" s="38">
        <v>23.471</v>
      </c>
      <c r="G657" s="38">
        <v>35.195</v>
      </c>
      <c r="H657" s="114" t="s">
        <v>808</v>
      </c>
    </row>
    <row r="658" spans="1:8" ht="16.5" thickBot="1">
      <c r="A658" s="23" t="s">
        <v>21</v>
      </c>
      <c r="B658" s="37">
        <v>23.021999999999998</v>
      </c>
      <c r="C658" s="38">
        <v>9.31</v>
      </c>
      <c r="D658" s="30">
        <v>40.68</v>
      </c>
      <c r="E658" s="37">
        <v>19.655000000000001</v>
      </c>
      <c r="F658" s="38">
        <v>22.552</v>
      </c>
      <c r="G658" s="38">
        <v>15.462999999999999</v>
      </c>
      <c r="H658" s="114" t="s">
        <v>811</v>
      </c>
    </row>
    <row r="659" spans="1:8" ht="16.5" thickBot="1">
      <c r="A659" s="23" t="s">
        <v>22</v>
      </c>
      <c r="B659" s="37">
        <v>25.041</v>
      </c>
      <c r="C659" s="38">
        <v>8.9079999999999995</v>
      </c>
      <c r="D659" s="30">
        <v>23.021999999999998</v>
      </c>
      <c r="E659" s="37">
        <v>10.159000000000001</v>
      </c>
      <c r="F659" s="38">
        <v>25.553999999999998</v>
      </c>
      <c r="G659" s="38">
        <v>9.9710000000000001</v>
      </c>
      <c r="H659" s="114" t="s">
        <v>840</v>
      </c>
    </row>
    <row r="660" spans="1:8" ht="16.5" thickBot="1">
      <c r="A660" s="23" t="s">
        <v>23</v>
      </c>
      <c r="B660" s="37">
        <v>0.14000000000000001</v>
      </c>
      <c r="C660" s="38">
        <v>0.161</v>
      </c>
      <c r="D660" s="30">
        <v>0.158</v>
      </c>
      <c r="E660" s="37">
        <v>0.26</v>
      </c>
      <c r="F660" s="38">
        <v>0.57299999999999995</v>
      </c>
      <c r="G660" s="38">
        <v>0.59</v>
      </c>
      <c r="H660" s="114" t="s">
        <v>805</v>
      </c>
    </row>
    <row r="661" spans="1:8" ht="16.5" thickBot="1">
      <c r="A661" s="23" t="s">
        <v>24</v>
      </c>
      <c r="B661" s="37">
        <v>7.6550000000000002</v>
      </c>
      <c r="C661" s="38">
        <v>4.1100000000000003</v>
      </c>
      <c r="D661" s="30">
        <v>13.44</v>
      </c>
      <c r="E661" s="37">
        <v>6.3730000000000002</v>
      </c>
      <c r="F661" s="38">
        <v>18.475999999999999</v>
      </c>
      <c r="G661" s="38">
        <v>8.1300000000000008</v>
      </c>
      <c r="H661" s="114" t="s">
        <v>25</v>
      </c>
    </row>
    <row r="662" spans="1:8" ht="16.5" thickBot="1">
      <c r="A662" s="23" t="s">
        <v>26</v>
      </c>
      <c r="B662" s="30">
        <v>4.7240000000000002</v>
      </c>
      <c r="C662" s="28">
        <v>3.1960000000000002</v>
      </c>
      <c r="D662" s="30">
        <v>4.7080000000000002</v>
      </c>
      <c r="E662" s="37">
        <v>3.6869999999999998</v>
      </c>
      <c r="F662" s="38">
        <v>5.6710000000000003</v>
      </c>
      <c r="G662" s="38">
        <v>4.16</v>
      </c>
      <c r="H662" s="114" t="s">
        <v>812</v>
      </c>
    </row>
    <row r="663" spans="1:8" ht="16.5" thickBot="1">
      <c r="A663" s="23" t="s">
        <v>27</v>
      </c>
      <c r="B663" s="37">
        <v>1.207201142857143</v>
      </c>
      <c r="C663" s="38">
        <v>0.83899999999999997</v>
      </c>
      <c r="D663" s="30">
        <v>0.39</v>
      </c>
      <c r="E663" s="37">
        <v>0.218</v>
      </c>
      <c r="F663" s="38">
        <f>D663/E663*G663</f>
        <v>1.7281651376146789</v>
      </c>
      <c r="G663" s="38">
        <v>0.96599999999999997</v>
      </c>
      <c r="H663" s="114" t="s">
        <v>836</v>
      </c>
    </row>
    <row r="664" spans="1:8" ht="16.5" thickBot="1">
      <c r="A664" s="23" t="s">
        <v>28</v>
      </c>
      <c r="B664" s="37">
        <v>1.345</v>
      </c>
      <c r="C664" s="38">
        <v>2.5249999999999999</v>
      </c>
      <c r="D664" s="30">
        <v>1.2629999999999999</v>
      </c>
      <c r="E664" s="37">
        <v>2.1659999999999999</v>
      </c>
      <c r="F664" s="38">
        <v>0.58099999999999996</v>
      </c>
      <c r="G664" s="38">
        <v>1.4950000000000001</v>
      </c>
      <c r="H664" s="114" t="s">
        <v>813</v>
      </c>
    </row>
    <row r="665" spans="1:8" ht="16.5" thickBot="1">
      <c r="A665" s="23" t="s">
        <v>29</v>
      </c>
      <c r="B665" s="37">
        <v>8.2859999999999996</v>
      </c>
      <c r="C665" s="38">
        <v>6.2240000000000002</v>
      </c>
      <c r="D665" s="30">
        <v>7.3360000000000003</v>
      </c>
      <c r="E665" s="37">
        <v>7.5650000000000004</v>
      </c>
      <c r="F665" s="38">
        <v>7.3360000000000003</v>
      </c>
      <c r="G665" s="38">
        <v>7.5650000000000004</v>
      </c>
      <c r="H665" s="114" t="s">
        <v>814</v>
      </c>
    </row>
    <row r="666" spans="1:8" ht="16.5" thickBot="1">
      <c r="A666" s="23" t="s">
        <v>30</v>
      </c>
      <c r="B666" s="37">
        <v>5.7110000000000003</v>
      </c>
      <c r="C666" s="38">
        <v>3.7160000000000002</v>
      </c>
      <c r="D666" s="30">
        <v>5.2439999999999998</v>
      </c>
      <c r="E666" s="37">
        <v>3.4340000000000002</v>
      </c>
      <c r="F666" s="38">
        <v>6.69</v>
      </c>
      <c r="G666" s="38">
        <v>4.5979999999999999</v>
      </c>
      <c r="H666" s="114" t="s">
        <v>815</v>
      </c>
    </row>
    <row r="667" spans="1:8" ht="16.5" thickBot="1">
      <c r="A667" s="23" t="s">
        <v>31</v>
      </c>
      <c r="B667" s="37">
        <v>0.60399999999999998</v>
      </c>
      <c r="C667" s="38">
        <v>0.71399999999999997</v>
      </c>
      <c r="D667" s="30">
        <v>1.0620000000000001</v>
      </c>
      <c r="E667" s="37">
        <v>0.98599999999999999</v>
      </c>
      <c r="F667" s="38">
        <v>0.873</v>
      </c>
      <c r="G667" s="38">
        <v>1.3280000000000001</v>
      </c>
      <c r="H667" s="114" t="s">
        <v>838</v>
      </c>
    </row>
    <row r="668" spans="1:8" ht="16.5" thickBot="1">
      <c r="A668" s="23" t="s">
        <v>32</v>
      </c>
      <c r="B668" s="37">
        <v>17.154496195447116</v>
      </c>
      <c r="C668" s="38">
        <v>18.652999999999999</v>
      </c>
      <c r="D668" s="30">
        <f>B668/C668*E668</f>
        <v>14.002807005408128</v>
      </c>
      <c r="E668" s="37">
        <v>15.226000000000001</v>
      </c>
      <c r="F668" s="38">
        <v>18.95</v>
      </c>
      <c r="G668" s="38">
        <v>16.469000000000001</v>
      </c>
      <c r="H668" s="114" t="s">
        <v>816</v>
      </c>
    </row>
    <row r="669" spans="1:8" ht="16.5" thickBot="1">
      <c r="A669" s="23" t="s">
        <v>33</v>
      </c>
      <c r="B669" s="37">
        <v>9.3740000000000006</v>
      </c>
      <c r="C669" s="38">
        <v>6.4509999999999996</v>
      </c>
      <c r="D669" s="30">
        <v>10.86</v>
      </c>
      <c r="E669" s="37">
        <v>7.8490000000000002</v>
      </c>
      <c r="F669" s="38">
        <v>11.411</v>
      </c>
      <c r="G669" s="38">
        <v>8.7609999999999992</v>
      </c>
      <c r="H669" s="114" t="s">
        <v>818</v>
      </c>
    </row>
    <row r="670" spans="1:8" ht="16.5" thickBot="1">
      <c r="A670" s="23" t="s">
        <v>34</v>
      </c>
      <c r="B670" s="39">
        <v>0.78300000000000003</v>
      </c>
      <c r="C670" s="40">
        <v>0.31900000000000001</v>
      </c>
      <c r="D670" s="30">
        <v>3.6259999999999999</v>
      </c>
      <c r="E670" s="37">
        <v>0.57699999999999996</v>
      </c>
      <c r="F670" s="38">
        <v>2.5009999999999999</v>
      </c>
      <c r="G670" s="38">
        <v>0.49099999999999999</v>
      </c>
      <c r="H670" s="114" t="s">
        <v>817</v>
      </c>
    </row>
    <row r="671" spans="1:8" ht="16.5" thickBot="1">
      <c r="A671" s="23" t="s">
        <v>35</v>
      </c>
      <c r="B671" s="39">
        <v>9.298</v>
      </c>
      <c r="C671" s="40">
        <v>7.6449999999999996</v>
      </c>
      <c r="D671" s="30">
        <v>8.6929999999999996</v>
      </c>
      <c r="E671" s="37">
        <v>5.9169999999999998</v>
      </c>
      <c r="F671" s="38">
        <v>9.43</v>
      </c>
      <c r="G671" s="38">
        <v>5.7690000000000001</v>
      </c>
      <c r="H671" s="113" t="s">
        <v>36</v>
      </c>
    </row>
    <row r="672" spans="1:8" ht="16.5" thickBot="1">
      <c r="A672" s="95" t="s">
        <v>353</v>
      </c>
      <c r="B672" s="97">
        <f t="shared" ref="B672" si="153">SUM(B650:B671)</f>
        <v>228.05069733830425</v>
      </c>
      <c r="C672" s="97">
        <f t="shared" ref="C672" si="154">SUM(C650:C671)</f>
        <v>158.23399999999998</v>
      </c>
      <c r="D672" s="97">
        <f t="shared" ref="D672" si="155">SUM(D650:D671)</f>
        <v>263.66580700540817</v>
      </c>
      <c r="E672" s="97">
        <f t="shared" ref="E672:G672" si="156">SUM(E650:E671)</f>
        <v>193.05899999999994</v>
      </c>
      <c r="F672" s="97">
        <f t="shared" si="156"/>
        <v>263.78716513761464</v>
      </c>
      <c r="G672" s="97">
        <f t="shared" si="156"/>
        <v>193.14900000000003</v>
      </c>
      <c r="H672" s="112" t="s">
        <v>841</v>
      </c>
    </row>
    <row r="673" spans="1:8" ht="16.5" thickBot="1">
      <c r="A673" s="95" t="s">
        <v>350</v>
      </c>
      <c r="B673" s="97">
        <v>9976.2540000000008</v>
      </c>
      <c r="C673" s="97">
        <v>6474.1610000000001</v>
      </c>
      <c r="D673" s="97">
        <v>10763.124178827806</v>
      </c>
      <c r="E673" s="97">
        <v>6984.8059999999996</v>
      </c>
      <c r="F673" s="141">
        <f>D673/E673*G673</f>
        <v>10634.337548319543</v>
      </c>
      <c r="G673" s="141">
        <v>6901.2290000000003</v>
      </c>
      <c r="H673" s="119" t="s">
        <v>354</v>
      </c>
    </row>
    <row r="674" spans="1:8">
      <c r="A674" s="98"/>
      <c r="B674" s="99"/>
      <c r="C674" s="99"/>
      <c r="D674" s="99"/>
      <c r="E674" s="99"/>
      <c r="F674" s="99"/>
      <c r="G674" s="99"/>
      <c r="H674" s="121"/>
    </row>
    <row r="675" spans="1:8">
      <c r="A675" s="77" t="s">
        <v>336</v>
      </c>
      <c r="B675" s="13"/>
      <c r="C675" s="13"/>
      <c r="D675" s="13"/>
      <c r="E675" s="13"/>
      <c r="F675" s="13"/>
      <c r="G675" s="13"/>
      <c r="H675" s="80" t="s">
        <v>101</v>
      </c>
    </row>
    <row r="676" spans="1:8" ht="15.75" customHeight="1">
      <c r="A676" s="77" t="s">
        <v>429</v>
      </c>
      <c r="B676" s="13"/>
      <c r="C676" s="13"/>
      <c r="D676" s="80"/>
      <c r="E676" s="80"/>
      <c r="G676" s="80"/>
      <c r="H676" s="80" t="s">
        <v>428</v>
      </c>
    </row>
    <row r="677" spans="1:8" ht="16.5" customHeight="1" thickBot="1">
      <c r="A677" s="76" t="s">
        <v>39</v>
      </c>
      <c r="B677" s="13"/>
      <c r="C677" s="13"/>
      <c r="D677" s="13"/>
      <c r="E677" s="2"/>
      <c r="F677" s="13"/>
      <c r="G677" s="2" t="s">
        <v>40</v>
      </c>
      <c r="H677" s="2" t="s">
        <v>2</v>
      </c>
    </row>
    <row r="678" spans="1:8" ht="16.5" thickBot="1">
      <c r="A678" s="66" t="s">
        <v>7</v>
      </c>
      <c r="B678" s="203">
        <v>2016</v>
      </c>
      <c r="C678" s="204"/>
      <c r="D678" s="203">
        <v>2017</v>
      </c>
      <c r="E678" s="204"/>
      <c r="F678" s="203">
        <v>2018</v>
      </c>
      <c r="G678" s="204"/>
      <c r="H678" s="67" t="s">
        <v>3</v>
      </c>
    </row>
    <row r="679" spans="1:8">
      <c r="A679" s="68"/>
      <c r="B679" s="20" t="s">
        <v>43</v>
      </c>
      <c r="C679" s="111" t="s">
        <v>44</v>
      </c>
      <c r="D679" s="111" t="s">
        <v>43</v>
      </c>
      <c r="E679" s="16" t="s">
        <v>44</v>
      </c>
      <c r="F679" s="20" t="s">
        <v>43</v>
      </c>
      <c r="G679" s="9" t="s">
        <v>44</v>
      </c>
      <c r="H679" s="69"/>
    </row>
    <row r="680" spans="1:8" ht="16.5" thickBot="1">
      <c r="A680" s="70"/>
      <c r="B680" s="34" t="s">
        <v>45</v>
      </c>
      <c r="C680" s="11" t="s">
        <v>46</v>
      </c>
      <c r="D680" s="114" t="s">
        <v>45</v>
      </c>
      <c r="E680" s="36" t="s">
        <v>46</v>
      </c>
      <c r="F680" s="34" t="s">
        <v>45</v>
      </c>
      <c r="G680" s="34" t="s">
        <v>46</v>
      </c>
      <c r="H680" s="71"/>
    </row>
    <row r="681" spans="1:8" ht="17.25" thickTop="1" thickBot="1">
      <c r="A681" s="23" t="s">
        <v>12</v>
      </c>
      <c r="B681" s="35">
        <v>16.728999999999999</v>
      </c>
      <c r="C681" s="38">
        <v>3.048</v>
      </c>
      <c r="D681" s="30">
        <v>12.596</v>
      </c>
      <c r="E681" s="37">
        <v>1.9730000000000001</v>
      </c>
      <c r="F681" s="30">
        <v>7.7569999999999997</v>
      </c>
      <c r="G681" s="30">
        <v>1.3839999999999999</v>
      </c>
      <c r="H681" s="114" t="s">
        <v>809</v>
      </c>
    </row>
    <row r="682" spans="1:8" ht="16.5" thickBot="1">
      <c r="A682" s="23" t="s">
        <v>13</v>
      </c>
      <c r="B682" s="37">
        <v>0.47099999999999997</v>
      </c>
      <c r="C682" s="38">
        <v>0.54100000000000004</v>
      </c>
      <c r="D682" s="30">
        <v>0.92300000000000004</v>
      </c>
      <c r="E682" s="37">
        <v>1.1399999999999999</v>
      </c>
      <c r="F682" s="30">
        <v>3.1869999999999998</v>
      </c>
      <c r="G682" s="30">
        <v>2.94</v>
      </c>
      <c r="H682" s="114" t="s">
        <v>810</v>
      </c>
    </row>
    <row r="683" spans="1:8" ht="16.5" thickBot="1">
      <c r="A683" s="23" t="s">
        <v>14</v>
      </c>
      <c r="B683" s="37">
        <v>0.03</v>
      </c>
      <c r="C683" s="38">
        <v>6.6000000000000003E-2</v>
      </c>
      <c r="D683" s="30">
        <v>7.9000000000000001E-2</v>
      </c>
      <c r="E683" s="37">
        <v>0.111</v>
      </c>
      <c r="F683" s="30">
        <v>2.5000000000000001E-2</v>
      </c>
      <c r="G683" s="30">
        <v>7.5999999999999998E-2</v>
      </c>
      <c r="H683" s="114" t="s">
        <v>806</v>
      </c>
    </row>
    <row r="684" spans="1:8" ht="16.5" thickBot="1">
      <c r="A684" s="23" t="s">
        <v>15</v>
      </c>
      <c r="B684" s="37">
        <v>21.821999999999999</v>
      </c>
      <c r="C684" s="38">
        <v>3.629</v>
      </c>
      <c r="D684" s="30">
        <v>20.945</v>
      </c>
      <c r="E684" s="37">
        <v>3.2120000000000002</v>
      </c>
      <c r="F684" s="30">
        <v>36.82</v>
      </c>
      <c r="G684" s="30">
        <v>5.0739999999999998</v>
      </c>
      <c r="H684" s="114" t="s">
        <v>820</v>
      </c>
    </row>
    <row r="685" spans="1:8" ht="16.5" thickBot="1">
      <c r="A685" s="23" t="s">
        <v>16</v>
      </c>
      <c r="B685" s="37">
        <v>0</v>
      </c>
      <c r="C685" s="38">
        <v>4.0000000000000001E-3</v>
      </c>
      <c r="D685" s="30">
        <v>8.4185174979333144E-2</v>
      </c>
      <c r="E685" s="37">
        <v>1.4E-2</v>
      </c>
      <c r="F685" s="30">
        <v>4.0000000000000001E-3</v>
      </c>
      <c r="G685" s="30">
        <v>3.3000000000000002E-2</v>
      </c>
      <c r="H685" s="114" t="s">
        <v>819</v>
      </c>
    </row>
    <row r="686" spans="1:8" ht="16.5" thickBot="1">
      <c r="A686" s="23" t="s">
        <v>17</v>
      </c>
      <c r="B686" s="37">
        <v>0</v>
      </c>
      <c r="C686" s="38">
        <v>0</v>
      </c>
      <c r="D686" s="30">
        <v>0</v>
      </c>
      <c r="E686" s="37">
        <v>0</v>
      </c>
      <c r="F686" s="30">
        <v>2.06</v>
      </c>
      <c r="G686" s="30">
        <v>3.0000000000000001E-3</v>
      </c>
      <c r="H686" s="114" t="s">
        <v>807</v>
      </c>
    </row>
    <row r="687" spans="1:8" ht="16.5" thickBot="1">
      <c r="A687" s="23" t="s">
        <v>18</v>
      </c>
      <c r="B687" s="37">
        <v>55.841999999999999</v>
      </c>
      <c r="C687" s="38">
        <v>5.7850000000000001</v>
      </c>
      <c r="D687" s="30">
        <v>63.21</v>
      </c>
      <c r="E687" s="37">
        <v>6.0330000000000004</v>
      </c>
      <c r="F687" s="30">
        <v>2.52</v>
      </c>
      <c r="G687" s="30">
        <v>0.312</v>
      </c>
      <c r="H687" s="114" t="s">
        <v>19</v>
      </c>
    </row>
    <row r="688" spans="1:8" ht="16.5" thickBot="1">
      <c r="A688" s="23" t="s">
        <v>20</v>
      </c>
      <c r="B688" s="37">
        <v>51.164000000000001</v>
      </c>
      <c r="C688" s="38">
        <v>17.722999999999999</v>
      </c>
      <c r="D688" s="30">
        <v>65.575000000000003</v>
      </c>
      <c r="E688" s="37">
        <v>18.760000000000002</v>
      </c>
      <c r="F688" s="30">
        <v>59.783999999999999</v>
      </c>
      <c r="G688" s="30">
        <v>11.215</v>
      </c>
      <c r="H688" s="114" t="s">
        <v>808</v>
      </c>
    </row>
    <row r="689" spans="1:8" ht="16.5" thickBot="1">
      <c r="A689" s="23" t="s">
        <v>21</v>
      </c>
      <c r="B689" s="37">
        <v>0.106</v>
      </c>
      <c r="C689" s="38">
        <v>2.3E-2</v>
      </c>
      <c r="D689" s="30">
        <v>0.52400000000000002</v>
      </c>
      <c r="E689" s="37">
        <v>0.218</v>
      </c>
      <c r="F689" s="30">
        <f>D689/E689*G689</f>
        <v>0.16104587155963304</v>
      </c>
      <c r="G689" s="30">
        <v>6.7000000000000004E-2</v>
      </c>
      <c r="H689" s="114" t="s">
        <v>811</v>
      </c>
    </row>
    <row r="690" spans="1:8" ht="16.5" thickBot="1">
      <c r="A690" s="23" t="s">
        <v>22</v>
      </c>
      <c r="B690" s="37">
        <v>3.0779999999999998</v>
      </c>
      <c r="C690" s="38">
        <v>0.53700000000000003</v>
      </c>
      <c r="D690" s="30">
        <v>3.0870000000000002</v>
      </c>
      <c r="E690" s="37">
        <v>0.41899999999999998</v>
      </c>
      <c r="F690" s="30">
        <v>18.7</v>
      </c>
      <c r="G690" s="30">
        <v>2.5190000000000001</v>
      </c>
      <c r="H690" s="114" t="s">
        <v>840</v>
      </c>
    </row>
    <row r="691" spans="1:8" ht="16.5" thickBot="1">
      <c r="A691" s="23" t="s">
        <v>23</v>
      </c>
      <c r="B691" s="37">
        <v>5.0999999999999997E-2</v>
      </c>
      <c r="C691" s="38">
        <v>0.13800000000000001</v>
      </c>
      <c r="D691" s="30">
        <v>0.224</v>
      </c>
      <c r="E691" s="37">
        <v>0.77200000000000002</v>
      </c>
      <c r="F691" s="30">
        <v>0.10100000000000001</v>
      </c>
      <c r="G691" s="30">
        <v>0.38700000000000001</v>
      </c>
      <c r="H691" s="114" t="s">
        <v>805</v>
      </c>
    </row>
    <row r="692" spans="1:8" ht="16.5" thickBot="1">
      <c r="A692" s="23" t="s">
        <v>24</v>
      </c>
      <c r="B692" s="37">
        <v>0.14799999999999999</v>
      </c>
      <c r="C692" s="38">
        <v>0.71899999999999997</v>
      </c>
      <c r="D692" s="30">
        <v>0.37</v>
      </c>
      <c r="E692" s="37">
        <v>7.3999999999999996E-2</v>
      </c>
      <c r="F692" s="30">
        <v>27.751000000000001</v>
      </c>
      <c r="G692" s="30">
        <v>2.0049999999999999</v>
      </c>
      <c r="H692" s="114" t="s">
        <v>25</v>
      </c>
    </row>
    <row r="693" spans="1:8" ht="16.5" thickBot="1">
      <c r="A693" s="23" t="s">
        <v>26</v>
      </c>
      <c r="B693" s="30">
        <v>3.8410000000000002</v>
      </c>
      <c r="C693" s="28">
        <v>1.2589999999999999</v>
      </c>
      <c r="D693" s="30">
        <v>3.952</v>
      </c>
      <c r="E693" s="37">
        <v>1.3120000000000001</v>
      </c>
      <c r="F693" s="30">
        <v>3.5169999999999999</v>
      </c>
      <c r="G693" s="30">
        <v>0.77100000000000002</v>
      </c>
      <c r="H693" s="114" t="s">
        <v>812</v>
      </c>
    </row>
    <row r="694" spans="1:8" ht="16.5" thickBot="1">
      <c r="A694" s="23" t="s">
        <v>27</v>
      </c>
      <c r="B694" s="37">
        <v>45.725000000000001</v>
      </c>
      <c r="C694" s="38">
        <v>6.8239999999999998</v>
      </c>
      <c r="D694" s="30">
        <v>0.158</v>
      </c>
      <c r="E694" s="37">
        <v>4.2999999999999997E-2</v>
      </c>
      <c r="F694" s="30">
        <f>D694/E694*G694</f>
        <v>19.323767441860468</v>
      </c>
      <c r="G694" s="30">
        <v>5.2590000000000003</v>
      </c>
      <c r="H694" s="114" t="s">
        <v>836</v>
      </c>
    </row>
    <row r="695" spans="1:8" ht="16.5" thickBot="1">
      <c r="A695" s="23" t="s">
        <v>28</v>
      </c>
      <c r="B695" s="37">
        <v>0.4</v>
      </c>
      <c r="C695" s="38">
        <v>0.111</v>
      </c>
      <c r="D695" s="30">
        <f>B695/C695*E695</f>
        <v>0.17297297297297298</v>
      </c>
      <c r="E695" s="37">
        <v>4.8000000000000001E-2</v>
      </c>
      <c r="F695" s="30">
        <v>1.1319999999999999</v>
      </c>
      <c r="G695" s="30">
        <v>0.29299999999999998</v>
      </c>
      <c r="H695" s="114" t="s">
        <v>813</v>
      </c>
    </row>
    <row r="696" spans="1:8" ht="16.5" thickBot="1">
      <c r="A696" s="23" t="s">
        <v>29</v>
      </c>
      <c r="B696" s="37">
        <v>0.51700000000000002</v>
      </c>
      <c r="C696" s="38">
        <v>0.57299999999999995</v>
      </c>
      <c r="D696" s="30">
        <v>0.26400000000000001</v>
      </c>
      <c r="E696" s="37">
        <v>0.28499999999999998</v>
      </c>
      <c r="F696" s="30">
        <v>0.26400000000000001</v>
      </c>
      <c r="G696" s="30">
        <v>0.28499999999999998</v>
      </c>
      <c r="H696" s="114" t="s">
        <v>814</v>
      </c>
    </row>
    <row r="697" spans="1:8" ht="16.5" thickBot="1">
      <c r="A697" s="23" t="s">
        <v>30</v>
      </c>
      <c r="B697" s="37">
        <v>1.952</v>
      </c>
      <c r="C697" s="38">
        <v>0.222</v>
      </c>
      <c r="D697" s="30">
        <v>1.954</v>
      </c>
      <c r="E697" s="37">
        <v>0.22600000000000001</v>
      </c>
      <c r="F697" s="30">
        <v>2.5110000000000001</v>
      </c>
      <c r="G697" s="30">
        <v>0.25</v>
      </c>
      <c r="H697" s="114" t="s">
        <v>815</v>
      </c>
    </row>
    <row r="698" spans="1:8" ht="16.5" thickBot="1">
      <c r="A698" s="23" t="s">
        <v>31</v>
      </c>
      <c r="B698" s="37">
        <v>2.3E-2</v>
      </c>
      <c r="C698" s="38">
        <v>0.02</v>
      </c>
      <c r="D698" s="30">
        <v>1.2999999999999999E-2</v>
      </c>
      <c r="E698" s="37">
        <v>8.0000000000000002E-3</v>
      </c>
      <c r="F698" s="30">
        <v>0.111</v>
      </c>
      <c r="G698" s="30">
        <v>0.191</v>
      </c>
      <c r="H698" s="114" t="s">
        <v>838</v>
      </c>
    </row>
    <row r="699" spans="1:8" ht="16.5" thickBot="1">
      <c r="A699" s="23" t="s">
        <v>32</v>
      </c>
      <c r="B699" s="37">
        <v>1.351</v>
      </c>
      <c r="C699" s="38">
        <v>0.27</v>
      </c>
      <c r="D699" s="30">
        <v>0.312</v>
      </c>
      <c r="E699" s="37">
        <v>4.2999999999999997E-2</v>
      </c>
      <c r="F699" s="30">
        <v>0.68</v>
      </c>
      <c r="G699" s="30">
        <v>0.68</v>
      </c>
      <c r="H699" s="114" t="s">
        <v>816</v>
      </c>
    </row>
    <row r="700" spans="1:8" ht="16.5" thickBot="1">
      <c r="A700" s="23" t="s">
        <v>33</v>
      </c>
      <c r="B700" s="37">
        <v>0</v>
      </c>
      <c r="C700" s="38">
        <v>0</v>
      </c>
      <c r="D700" s="30">
        <v>0</v>
      </c>
      <c r="E700" s="37">
        <v>1E-3</v>
      </c>
      <c r="F700" s="30">
        <v>6.0000000000000001E-3</v>
      </c>
      <c r="G700" s="30">
        <v>8.0000000000000002E-3</v>
      </c>
      <c r="H700" s="114" t="s">
        <v>818</v>
      </c>
    </row>
    <row r="701" spans="1:8" ht="16.5" thickBot="1">
      <c r="A701" s="23" t="s">
        <v>34</v>
      </c>
      <c r="B701" s="39">
        <v>1.4999999999999999E-2</v>
      </c>
      <c r="C701" s="40">
        <v>1.2999999999999999E-2</v>
      </c>
      <c r="D701" s="30">
        <v>0</v>
      </c>
      <c r="E701" s="37">
        <v>0</v>
      </c>
      <c r="F701" s="30">
        <v>0</v>
      </c>
      <c r="G701" s="30">
        <v>0</v>
      </c>
      <c r="H701" s="114" t="s">
        <v>817</v>
      </c>
    </row>
    <row r="702" spans="1:8" ht="16.5" thickBot="1">
      <c r="A702" s="23" t="s">
        <v>35</v>
      </c>
      <c r="B702" s="39">
        <v>1E-3</v>
      </c>
      <c r="C702" s="40">
        <v>1E-3</v>
      </c>
      <c r="D702" s="30">
        <v>0</v>
      </c>
      <c r="E702" s="37">
        <v>0</v>
      </c>
      <c r="F702" s="30">
        <v>5.2999999999999999E-2</v>
      </c>
      <c r="G702" s="30">
        <v>6.9000000000000006E-2</v>
      </c>
      <c r="H702" s="113" t="s">
        <v>36</v>
      </c>
    </row>
    <row r="703" spans="1:8" ht="16.5" thickBot="1">
      <c r="A703" s="95" t="s">
        <v>353</v>
      </c>
      <c r="B703" s="97">
        <f t="shared" ref="B703" si="157">SUM(B681:B702)</f>
        <v>203.26599999999996</v>
      </c>
      <c r="C703" s="97">
        <f t="shared" ref="C703" si="158">SUM(C681:C702)</f>
        <v>41.506</v>
      </c>
      <c r="D703" s="97">
        <f t="shared" ref="D703" si="159">SUM(D681:D702)</f>
        <v>174.44315814795235</v>
      </c>
      <c r="E703" s="97">
        <f t="shared" ref="E703:G703" si="160">SUM(E681:E702)</f>
        <v>34.691999999999993</v>
      </c>
      <c r="F703" s="97">
        <f t="shared" si="160"/>
        <v>186.46781331342012</v>
      </c>
      <c r="G703" s="97">
        <f t="shared" si="160"/>
        <v>33.821000000000005</v>
      </c>
      <c r="H703" s="112" t="s">
        <v>841</v>
      </c>
    </row>
    <row r="704" spans="1:8" ht="16.5" thickBot="1">
      <c r="A704" s="95" t="s">
        <v>350</v>
      </c>
      <c r="B704" s="97">
        <v>6112.0115232710696</v>
      </c>
      <c r="C704" s="97">
        <v>1062.9110000000001</v>
      </c>
      <c r="D704" s="97">
        <v>5906.6238402118142</v>
      </c>
      <c r="E704" s="97">
        <v>1027.193</v>
      </c>
      <c r="F704" s="142">
        <f>D704/E704*G704</f>
        <v>5676.6020557407819</v>
      </c>
      <c r="G704" s="142">
        <v>987.19100000000003</v>
      </c>
      <c r="H704" s="119" t="s">
        <v>354</v>
      </c>
    </row>
    <row r="705" spans="1:8">
      <c r="A705" s="16"/>
      <c r="B705" s="62"/>
      <c r="C705" s="62"/>
      <c r="D705" s="62"/>
      <c r="E705" s="62"/>
      <c r="F705" s="62"/>
      <c r="G705" s="62"/>
      <c r="H705" s="62"/>
    </row>
    <row r="706" spans="1:8">
      <c r="A706" s="77" t="s">
        <v>102</v>
      </c>
      <c r="B706" s="13"/>
      <c r="C706" s="13"/>
      <c r="D706" s="13"/>
      <c r="E706" s="13"/>
      <c r="F706" s="13"/>
      <c r="G706" s="13"/>
      <c r="H706" s="80" t="s">
        <v>103</v>
      </c>
    </row>
    <row r="707" spans="1:8" ht="15.75" customHeight="1">
      <c r="A707" s="74" t="s">
        <v>430</v>
      </c>
      <c r="B707" s="13"/>
      <c r="C707" s="13"/>
      <c r="D707" s="80"/>
      <c r="E707" s="80"/>
      <c r="G707" s="80"/>
      <c r="H707" s="80" t="s">
        <v>431</v>
      </c>
    </row>
    <row r="708" spans="1:8" ht="16.5" customHeight="1" thickBot="1">
      <c r="A708" s="76" t="s">
        <v>39</v>
      </c>
      <c r="B708" s="13"/>
      <c r="C708" s="13"/>
      <c r="D708" s="13"/>
      <c r="E708" s="2"/>
      <c r="F708" s="13"/>
      <c r="G708" s="2" t="s">
        <v>40</v>
      </c>
      <c r="H708" s="2" t="s">
        <v>2</v>
      </c>
    </row>
    <row r="709" spans="1:8" ht="16.5" thickBot="1">
      <c r="A709" s="66" t="s">
        <v>7</v>
      </c>
      <c r="B709" s="203">
        <v>2016</v>
      </c>
      <c r="C709" s="204"/>
      <c r="D709" s="203">
        <v>2017</v>
      </c>
      <c r="E709" s="204"/>
      <c r="F709" s="203">
        <v>2018</v>
      </c>
      <c r="G709" s="204"/>
      <c r="H709" s="67" t="s">
        <v>3</v>
      </c>
    </row>
    <row r="710" spans="1:8">
      <c r="A710" s="68"/>
      <c r="B710" s="20" t="s">
        <v>43</v>
      </c>
      <c r="C710" s="111" t="s">
        <v>44</v>
      </c>
      <c r="D710" s="111" t="s">
        <v>43</v>
      </c>
      <c r="E710" s="16" t="s">
        <v>44</v>
      </c>
      <c r="F710" s="20" t="s">
        <v>43</v>
      </c>
      <c r="G710" s="9" t="s">
        <v>44</v>
      </c>
      <c r="H710" s="69"/>
    </row>
    <row r="711" spans="1:8" ht="16.5" thickBot="1">
      <c r="A711" s="70"/>
      <c r="B711" s="34" t="s">
        <v>45</v>
      </c>
      <c r="C711" s="11" t="s">
        <v>46</v>
      </c>
      <c r="D711" s="114" t="s">
        <v>45</v>
      </c>
      <c r="E711" s="36" t="s">
        <v>46</v>
      </c>
      <c r="F711" s="34" t="s">
        <v>45</v>
      </c>
      <c r="G711" s="34" t="s">
        <v>46</v>
      </c>
      <c r="H711" s="71"/>
    </row>
    <row r="712" spans="1:8" ht="17.25" thickTop="1" thickBot="1">
      <c r="A712" s="23" t="s">
        <v>12</v>
      </c>
      <c r="B712" s="35">
        <v>17.391999999999999</v>
      </c>
      <c r="C712" s="38">
        <v>44.802</v>
      </c>
      <c r="D712" s="30">
        <v>16.654</v>
      </c>
      <c r="E712" s="37">
        <v>43.405999999999999</v>
      </c>
      <c r="F712" s="30">
        <v>16.337</v>
      </c>
      <c r="G712" s="30">
        <v>44.148000000000003</v>
      </c>
      <c r="H712" s="114" t="s">
        <v>809</v>
      </c>
    </row>
    <row r="713" spans="1:8" ht="16.5" thickBot="1">
      <c r="A713" s="23" t="s">
        <v>13</v>
      </c>
      <c r="B713" s="37">
        <v>44.067</v>
      </c>
      <c r="C713" s="38">
        <v>135.011</v>
      </c>
      <c r="D713" s="30">
        <v>53.116</v>
      </c>
      <c r="E713" s="37">
        <v>179.58099999999999</v>
      </c>
      <c r="F713" s="30">
        <v>44.195</v>
      </c>
      <c r="G713" s="30">
        <v>207.80699999999999</v>
      </c>
      <c r="H713" s="114" t="s">
        <v>810</v>
      </c>
    </row>
    <row r="714" spans="1:8" ht="16.5" thickBot="1">
      <c r="A714" s="23" t="s">
        <v>14</v>
      </c>
      <c r="B714" s="37">
        <v>3.399</v>
      </c>
      <c r="C714" s="38">
        <v>12.866</v>
      </c>
      <c r="D714" s="30">
        <v>3.883</v>
      </c>
      <c r="E714" s="37">
        <v>14.500999999999999</v>
      </c>
      <c r="F714" s="30">
        <v>3.4609999999999999</v>
      </c>
      <c r="G714" s="30">
        <v>16.265000000000001</v>
      </c>
      <c r="H714" s="114" t="s">
        <v>806</v>
      </c>
    </row>
    <row r="715" spans="1:8" ht="16.5" thickBot="1">
      <c r="A715" s="23" t="s">
        <v>15</v>
      </c>
      <c r="B715" s="37">
        <v>1.8080000000000001</v>
      </c>
      <c r="C715" s="38">
        <v>2.673</v>
      </c>
      <c r="D715" s="30">
        <v>1.544</v>
      </c>
      <c r="E715" s="37">
        <v>2.7829999999999999</v>
      </c>
      <c r="F715" s="30">
        <v>1.304</v>
      </c>
      <c r="G715" s="30">
        <v>3.2589999999999999</v>
      </c>
      <c r="H715" s="114" t="s">
        <v>820</v>
      </c>
    </row>
    <row r="716" spans="1:8" ht="16.5" thickBot="1">
      <c r="A716" s="23" t="s">
        <v>16</v>
      </c>
      <c r="B716" s="37">
        <v>13.611000000000001</v>
      </c>
      <c r="C716" s="38">
        <v>41.003</v>
      </c>
      <c r="D716" s="30">
        <v>9.6319999999999997</v>
      </c>
      <c r="E716" s="37">
        <v>28.434999999999999</v>
      </c>
      <c r="F716" s="30">
        <v>2.089</v>
      </c>
      <c r="G716" s="30">
        <v>7.8719999999999999</v>
      </c>
      <c r="H716" s="114" t="s">
        <v>819</v>
      </c>
    </row>
    <row r="717" spans="1:8" ht="16.5" thickBot="1">
      <c r="A717" s="23" t="s">
        <v>17</v>
      </c>
      <c r="B717" s="37">
        <v>0.372</v>
      </c>
      <c r="C717" s="38">
        <v>0.83499999999999996</v>
      </c>
      <c r="D717" s="30">
        <v>0.61</v>
      </c>
      <c r="E717" s="37">
        <v>1.1990000000000001</v>
      </c>
      <c r="F717" s="30">
        <v>459.24200000000002</v>
      </c>
      <c r="G717" s="30">
        <v>0.48299999999999998</v>
      </c>
      <c r="H717" s="114" t="s">
        <v>807</v>
      </c>
    </row>
    <row r="718" spans="1:8" ht="16.5" thickBot="1">
      <c r="A718" s="23" t="s">
        <v>18</v>
      </c>
      <c r="B718" s="37">
        <v>2.5710000000000002</v>
      </c>
      <c r="C718" s="38">
        <v>4.0780000000000003</v>
      </c>
      <c r="D718" s="30">
        <v>3.3220000000000001</v>
      </c>
      <c r="E718" s="37">
        <v>5.0439999999999996</v>
      </c>
      <c r="F718" s="30">
        <v>4.0759999999999996</v>
      </c>
      <c r="G718" s="30">
        <v>7.7210000000000001</v>
      </c>
      <c r="H718" s="114" t="s">
        <v>19</v>
      </c>
    </row>
    <row r="719" spans="1:8" ht="16.5" thickBot="1">
      <c r="A719" s="23" t="s">
        <v>20</v>
      </c>
      <c r="B719" s="37">
        <v>42.445</v>
      </c>
      <c r="C719" s="38">
        <v>138.33099999999999</v>
      </c>
      <c r="D719" s="30">
        <v>50.329000000000001</v>
      </c>
      <c r="E719" s="37">
        <v>175.99199999999999</v>
      </c>
      <c r="F719" s="30">
        <v>67.194000000000003</v>
      </c>
      <c r="G719" s="30">
        <v>240.499</v>
      </c>
      <c r="H719" s="114" t="s">
        <v>808</v>
      </c>
    </row>
    <row r="720" spans="1:8" ht="16.5" thickBot="1">
      <c r="A720" s="23" t="s">
        <v>21</v>
      </c>
      <c r="B720" s="37">
        <v>14.032999999999999</v>
      </c>
      <c r="C720" s="38">
        <v>36.034999999999997</v>
      </c>
      <c r="D720" s="30">
        <v>4.5759999999999996</v>
      </c>
      <c r="E720" s="37">
        <v>11.07</v>
      </c>
      <c r="F720" s="30">
        <v>8.4329999999999998</v>
      </c>
      <c r="G720" s="30">
        <v>6.66</v>
      </c>
      <c r="H720" s="114" t="s">
        <v>811</v>
      </c>
    </row>
    <row r="721" spans="1:8" ht="16.5" thickBot="1">
      <c r="A721" s="23" t="s">
        <v>22</v>
      </c>
      <c r="B721" s="37">
        <v>3.9820000000000002</v>
      </c>
      <c r="C721" s="38">
        <v>7.2469999999999999</v>
      </c>
      <c r="D721" s="30">
        <v>6.0739999999999998</v>
      </c>
      <c r="E721" s="37">
        <v>11.253</v>
      </c>
      <c r="F721" s="30">
        <v>4.9640000000000004</v>
      </c>
      <c r="G721" s="30">
        <v>9.73</v>
      </c>
      <c r="H721" s="114" t="s">
        <v>840</v>
      </c>
    </row>
    <row r="722" spans="1:8" ht="16.5" thickBot="1">
      <c r="A722" s="23" t="s">
        <v>23</v>
      </c>
      <c r="B722" s="37">
        <v>5.798</v>
      </c>
      <c r="C722" s="38">
        <v>10.31</v>
      </c>
      <c r="D722" s="30">
        <v>6.29</v>
      </c>
      <c r="E722" s="37">
        <v>12.198</v>
      </c>
      <c r="F722" s="30">
        <v>8.43</v>
      </c>
      <c r="G722" s="30">
        <v>14.792</v>
      </c>
      <c r="H722" s="114" t="s">
        <v>805</v>
      </c>
    </row>
    <row r="723" spans="1:8" ht="16.5" thickBot="1">
      <c r="A723" s="23" t="s">
        <v>24</v>
      </c>
      <c r="B723" s="37">
        <v>52.689</v>
      </c>
      <c r="C723" s="38">
        <v>142.744</v>
      </c>
      <c r="D723" s="30">
        <v>60.728000000000002</v>
      </c>
      <c r="E723" s="37">
        <v>173.953</v>
      </c>
      <c r="F723" s="30">
        <v>74.956999999999994</v>
      </c>
      <c r="G723" s="30">
        <v>181.006</v>
      </c>
      <c r="H723" s="114" t="s">
        <v>25</v>
      </c>
    </row>
    <row r="724" spans="1:8" ht="16.5" thickBot="1">
      <c r="A724" s="23" t="s">
        <v>26</v>
      </c>
      <c r="B724" s="30">
        <v>4.5919999999999996</v>
      </c>
      <c r="C724" s="28">
        <v>15.238</v>
      </c>
      <c r="D724" s="30">
        <v>3.6789999999999998</v>
      </c>
      <c r="E724" s="37">
        <v>16.957000000000001</v>
      </c>
      <c r="F724" s="30">
        <v>6.7409999999999997</v>
      </c>
      <c r="G724" s="30">
        <v>31.11</v>
      </c>
      <c r="H724" s="114" t="s">
        <v>812</v>
      </c>
    </row>
    <row r="725" spans="1:8" ht="16.5" thickBot="1">
      <c r="A725" s="23" t="s">
        <v>27</v>
      </c>
      <c r="B725" s="37">
        <v>6.3339999999999996</v>
      </c>
      <c r="C725" s="38">
        <v>23.588000000000001</v>
      </c>
      <c r="D725" s="30">
        <v>2.681</v>
      </c>
      <c r="E725" s="37">
        <v>7.117</v>
      </c>
      <c r="F725" s="30">
        <f>D725/E725*G725</f>
        <v>15.754500772797527</v>
      </c>
      <c r="G725" s="30">
        <v>41.822000000000003</v>
      </c>
      <c r="H725" s="114" t="s">
        <v>836</v>
      </c>
    </row>
    <row r="726" spans="1:8" ht="16.5" thickBot="1">
      <c r="A726" s="23" t="s">
        <v>28</v>
      </c>
      <c r="B726" s="37">
        <v>6.1749999999999998</v>
      </c>
      <c r="C726" s="38">
        <v>24.472000000000001</v>
      </c>
      <c r="D726" s="30">
        <v>4.9039999999999999</v>
      </c>
      <c r="E726" s="37">
        <v>20.57</v>
      </c>
      <c r="F726" s="30">
        <v>5.8070000000000004</v>
      </c>
      <c r="G726" s="30">
        <v>31.134</v>
      </c>
      <c r="H726" s="114" t="s">
        <v>813</v>
      </c>
    </row>
    <row r="727" spans="1:8" ht="16.5" thickBot="1">
      <c r="A727" s="23" t="s">
        <v>29</v>
      </c>
      <c r="B727" s="37">
        <v>7.7619999999999996</v>
      </c>
      <c r="C727" s="38">
        <v>39.207000000000001</v>
      </c>
      <c r="D727" s="30">
        <v>9.0860000000000003</v>
      </c>
      <c r="E727" s="37">
        <v>54.488999999999997</v>
      </c>
      <c r="F727" s="30">
        <v>9.0860000000000003</v>
      </c>
      <c r="G727" s="30">
        <v>54.488999999999997</v>
      </c>
      <c r="H727" s="114" t="s">
        <v>814</v>
      </c>
    </row>
    <row r="728" spans="1:8" ht="16.5" thickBot="1">
      <c r="A728" s="23" t="s">
        <v>30</v>
      </c>
      <c r="B728" s="37">
        <v>7.8140000000000001</v>
      </c>
      <c r="C728" s="38">
        <v>26.603999999999999</v>
      </c>
      <c r="D728" s="30">
        <v>7.9580000000000002</v>
      </c>
      <c r="E728" s="37">
        <v>26.85</v>
      </c>
      <c r="F728" s="30">
        <v>9.1329999999999991</v>
      </c>
      <c r="G728" s="30">
        <v>34.146999999999998</v>
      </c>
      <c r="H728" s="114" t="s">
        <v>815</v>
      </c>
    </row>
    <row r="729" spans="1:8" ht="16.5" thickBot="1">
      <c r="A729" s="23" t="s">
        <v>31</v>
      </c>
      <c r="B729" s="37">
        <v>19.420000000000002</v>
      </c>
      <c r="C729" s="38">
        <v>62.024999999999999</v>
      </c>
      <c r="D729" s="30">
        <v>5.8979999999999997</v>
      </c>
      <c r="E729" s="37">
        <v>16.690000000000001</v>
      </c>
      <c r="F729" s="30">
        <v>7.6790000000000003</v>
      </c>
      <c r="G729" s="30">
        <v>24.385999999999999</v>
      </c>
      <c r="H729" s="114" t="s">
        <v>838</v>
      </c>
    </row>
    <row r="730" spans="1:8" ht="16.5" thickBot="1">
      <c r="A730" s="23" t="s">
        <v>32</v>
      </c>
      <c r="B730" s="37">
        <v>1.55</v>
      </c>
      <c r="C730" s="38">
        <v>5.7530000000000001</v>
      </c>
      <c r="D730" s="30">
        <v>1.6639999999999999</v>
      </c>
      <c r="E730" s="37">
        <v>6.52</v>
      </c>
      <c r="F730" s="30">
        <v>3.9769999999999999</v>
      </c>
      <c r="G730" s="30">
        <v>11.385</v>
      </c>
      <c r="H730" s="114" t="s">
        <v>816</v>
      </c>
    </row>
    <row r="731" spans="1:8" ht="16.5" thickBot="1">
      <c r="A731" s="23" t="s">
        <v>33</v>
      </c>
      <c r="B731" s="37">
        <v>3.4049999999999998</v>
      </c>
      <c r="C731" s="38">
        <v>13.16</v>
      </c>
      <c r="D731" s="30">
        <v>4.0659999999999998</v>
      </c>
      <c r="E731" s="37">
        <v>15.233000000000001</v>
      </c>
      <c r="F731" s="30">
        <v>5.0049999999999999</v>
      </c>
      <c r="G731" s="30">
        <v>19.242000000000001</v>
      </c>
      <c r="H731" s="114" t="s">
        <v>818</v>
      </c>
    </row>
    <row r="732" spans="1:8" ht="16.5" thickBot="1">
      <c r="A732" s="23" t="s">
        <v>34</v>
      </c>
      <c r="B732" s="39">
        <v>5.4980000000000002</v>
      </c>
      <c r="C732" s="40">
        <v>1.9219999999999999</v>
      </c>
      <c r="D732" s="30">
        <v>3.5270000000000001</v>
      </c>
      <c r="E732" s="37">
        <v>1.238</v>
      </c>
      <c r="F732" s="30">
        <v>3.6019999999999999</v>
      </c>
      <c r="G732" s="30">
        <v>0.98199999999999998</v>
      </c>
      <c r="H732" s="114" t="s">
        <v>817</v>
      </c>
    </row>
    <row r="733" spans="1:8" ht="16.5" thickBot="1">
      <c r="A733" s="23" t="s">
        <v>35</v>
      </c>
      <c r="B733" s="39">
        <v>24.515000000000001</v>
      </c>
      <c r="C733" s="40">
        <v>49.631</v>
      </c>
      <c r="D733" s="30">
        <v>22.66</v>
      </c>
      <c r="E733" s="37">
        <v>43.112000000000002</v>
      </c>
      <c r="F733" s="30">
        <v>37.753999999999998</v>
      </c>
      <c r="G733" s="30">
        <v>57.98</v>
      </c>
      <c r="H733" s="113" t="s">
        <v>36</v>
      </c>
    </row>
    <row r="734" spans="1:8" ht="16.5" thickBot="1">
      <c r="A734" s="95" t="s">
        <v>353</v>
      </c>
      <c r="B734" s="97">
        <f t="shared" ref="B734" si="161">SUM(B712:B733)</f>
        <v>289.23199999999997</v>
      </c>
      <c r="C734" s="97">
        <f t="shared" ref="C734" si="162">SUM(C712:C733)</f>
        <v>837.53499999999997</v>
      </c>
      <c r="D734" s="97">
        <f t="shared" ref="D734" si="163">SUM(D712:D733)</f>
        <v>282.88100000000003</v>
      </c>
      <c r="E734" s="97">
        <f t="shared" ref="E734:G734" si="164">SUM(E712:E733)</f>
        <v>868.19099999999992</v>
      </c>
      <c r="F734" s="97">
        <f t="shared" si="164"/>
        <v>799.22050077279755</v>
      </c>
      <c r="G734" s="97">
        <f t="shared" si="164"/>
        <v>1046.9189999999999</v>
      </c>
      <c r="H734" s="112" t="s">
        <v>841</v>
      </c>
    </row>
    <row r="735" spans="1:8" ht="16.5" thickBot="1">
      <c r="A735" s="95" t="s">
        <v>350</v>
      </c>
      <c r="B735" s="97">
        <v>3405.9180000000001</v>
      </c>
      <c r="C735" s="97">
        <v>10477.446</v>
      </c>
      <c r="D735" s="97">
        <v>3423.0859999999998</v>
      </c>
      <c r="E735" s="97">
        <v>11054.746999999999</v>
      </c>
      <c r="F735" s="142">
        <f>D735/E735*G735</f>
        <v>3606.9181308013649</v>
      </c>
      <c r="G735" s="142">
        <v>11648.427</v>
      </c>
      <c r="H735" s="119" t="s">
        <v>354</v>
      </c>
    </row>
    <row r="736" spans="1:8">
      <c r="A736" s="98"/>
      <c r="B736" s="99"/>
      <c r="C736" s="99"/>
      <c r="D736" s="99"/>
      <c r="E736" s="99"/>
      <c r="F736" s="99"/>
      <c r="G736" s="99"/>
      <c r="H736" s="121"/>
    </row>
    <row r="737" spans="1:8" ht="15.75" customHeight="1">
      <c r="A737" s="77" t="s">
        <v>858</v>
      </c>
      <c r="B737" s="13"/>
      <c r="C737" s="13"/>
      <c r="D737" s="13"/>
      <c r="E737" s="13"/>
      <c r="F737" s="13"/>
      <c r="G737" s="13"/>
      <c r="H737" s="80" t="s">
        <v>104</v>
      </c>
    </row>
    <row r="738" spans="1:8">
      <c r="A738" s="77" t="s">
        <v>433</v>
      </c>
      <c r="B738" s="13"/>
      <c r="C738" s="13"/>
      <c r="D738" s="13"/>
      <c r="E738" s="13"/>
      <c r="F738" s="13"/>
      <c r="G738" s="143" t="s">
        <v>804</v>
      </c>
      <c r="H738" s="120" t="s">
        <v>432</v>
      </c>
    </row>
    <row r="739" spans="1:8" ht="27" customHeight="1" thickBot="1">
      <c r="A739" s="76" t="s">
        <v>39</v>
      </c>
      <c r="B739" s="13"/>
      <c r="C739" s="13"/>
      <c r="D739" s="13"/>
      <c r="E739" s="2"/>
      <c r="F739" s="13"/>
      <c r="G739" s="2" t="s">
        <v>40</v>
      </c>
      <c r="H739" s="2" t="s">
        <v>2</v>
      </c>
    </row>
    <row r="740" spans="1:8" ht="16.5" thickBot="1">
      <c r="A740" s="66" t="s">
        <v>7</v>
      </c>
      <c r="B740" s="203">
        <v>2016</v>
      </c>
      <c r="C740" s="204"/>
      <c r="D740" s="203">
        <v>2017</v>
      </c>
      <c r="E740" s="204"/>
      <c r="F740" s="203">
        <v>2018</v>
      </c>
      <c r="G740" s="204"/>
      <c r="H740" s="67" t="s">
        <v>3</v>
      </c>
    </row>
    <row r="741" spans="1:8">
      <c r="A741" s="68"/>
      <c r="B741" s="20" t="s">
        <v>43</v>
      </c>
      <c r="C741" s="111" t="s">
        <v>44</v>
      </c>
      <c r="D741" s="111" t="s">
        <v>43</v>
      </c>
      <c r="E741" s="16" t="s">
        <v>44</v>
      </c>
      <c r="F741" s="20" t="s">
        <v>43</v>
      </c>
      <c r="G741" s="9" t="s">
        <v>44</v>
      </c>
      <c r="H741" s="69"/>
    </row>
    <row r="742" spans="1:8" ht="16.5" thickBot="1">
      <c r="A742" s="70"/>
      <c r="B742" s="34" t="s">
        <v>45</v>
      </c>
      <c r="C742" s="11" t="s">
        <v>46</v>
      </c>
      <c r="D742" s="114" t="s">
        <v>45</v>
      </c>
      <c r="E742" s="36" t="s">
        <v>46</v>
      </c>
      <c r="F742" s="34" t="s">
        <v>45</v>
      </c>
      <c r="G742" s="34" t="s">
        <v>46</v>
      </c>
      <c r="H742" s="71"/>
    </row>
    <row r="743" spans="1:8" ht="17.25" thickTop="1" thickBot="1">
      <c r="A743" s="23" t="s">
        <v>12</v>
      </c>
      <c r="B743" s="35">
        <v>55.493465999999998</v>
      </c>
      <c r="C743" s="38">
        <v>52.085000000000001</v>
      </c>
      <c r="D743" s="30">
        <v>57.158270000000002</v>
      </c>
      <c r="E743" s="37">
        <v>53.648000000000003</v>
      </c>
      <c r="F743" s="30">
        <v>64.927000000000007</v>
      </c>
      <c r="G743" s="30">
        <v>47.71</v>
      </c>
      <c r="H743" s="114" t="s">
        <v>809</v>
      </c>
    </row>
    <row r="744" spans="1:8" ht="16.5" thickBot="1">
      <c r="A744" s="23" t="s">
        <v>13</v>
      </c>
      <c r="B744" s="37">
        <v>406.85935799999999</v>
      </c>
      <c r="C744" s="38">
        <v>388.90162760800001</v>
      </c>
      <c r="D744" s="30">
        <v>658.21799999999996</v>
      </c>
      <c r="E744" s="37">
        <v>506.39699999999999</v>
      </c>
      <c r="F744" s="30">
        <v>500.87599999999998</v>
      </c>
      <c r="G744" s="30">
        <v>292.17399999999998</v>
      </c>
      <c r="H744" s="114" t="s">
        <v>810</v>
      </c>
    </row>
    <row r="745" spans="1:8" ht="16.5" thickBot="1">
      <c r="A745" s="23" t="s">
        <v>14</v>
      </c>
      <c r="B745" s="37">
        <v>11.416999999999998</v>
      </c>
      <c r="C745" s="38">
        <v>13.664999999999999</v>
      </c>
      <c r="D745" s="30">
        <v>12.808</v>
      </c>
      <c r="E745" s="37">
        <v>12.43</v>
      </c>
      <c r="F745" s="30">
        <v>13.135</v>
      </c>
      <c r="G745" s="30">
        <v>11.042</v>
      </c>
      <c r="H745" s="114" t="s">
        <v>806</v>
      </c>
    </row>
    <row r="746" spans="1:8" ht="16.5" thickBot="1">
      <c r="A746" s="23" t="s">
        <v>15</v>
      </c>
      <c r="B746" s="37">
        <v>25.331144000000002</v>
      </c>
      <c r="C746" s="38">
        <v>6.4359446100000008</v>
      </c>
      <c r="D746" s="30">
        <v>19.134</v>
      </c>
      <c r="E746" s="37">
        <v>9.7210000000000001</v>
      </c>
      <c r="F746" s="30">
        <v>18</v>
      </c>
      <c r="G746" s="30">
        <v>11.359</v>
      </c>
      <c r="H746" s="114" t="s">
        <v>820</v>
      </c>
    </row>
    <row r="747" spans="1:8" ht="16.5" thickBot="1">
      <c r="A747" s="23" t="s">
        <v>16</v>
      </c>
      <c r="B747" s="37">
        <v>199.34599600000001</v>
      </c>
      <c r="C747" s="38">
        <v>240.26077225999992</v>
      </c>
      <c r="D747" s="30">
        <v>237.52400599999999</v>
      </c>
      <c r="E747" s="37">
        <v>314.51972832909007</v>
      </c>
      <c r="F747" s="30">
        <v>238.423</v>
      </c>
      <c r="G747" s="30">
        <v>259.33</v>
      </c>
      <c r="H747" s="114" t="s">
        <v>819</v>
      </c>
    </row>
    <row r="748" spans="1:8" ht="16.5" thickBot="1">
      <c r="A748" s="23" t="s">
        <v>17</v>
      </c>
      <c r="B748" s="37">
        <v>1.601027</v>
      </c>
      <c r="C748" s="38">
        <v>0.86386936810000003</v>
      </c>
      <c r="D748" s="30">
        <v>0.872</v>
      </c>
      <c r="E748" s="37">
        <v>0.11899999999999999</v>
      </c>
      <c r="F748" s="30">
        <v>146.14400000000001</v>
      </c>
      <c r="G748" s="30">
        <v>4.3999999999999997E-2</v>
      </c>
      <c r="H748" s="114" t="s">
        <v>807</v>
      </c>
    </row>
    <row r="749" spans="1:8" ht="16.5" thickBot="1">
      <c r="A749" s="23" t="s">
        <v>18</v>
      </c>
      <c r="B749" s="37">
        <v>21.305000000000003</v>
      </c>
      <c r="C749" s="38">
        <v>10.832000000000001</v>
      </c>
      <c r="D749" s="30">
        <v>28.033999999999999</v>
      </c>
      <c r="E749" s="37">
        <v>17.731999999999999</v>
      </c>
      <c r="F749" s="30">
        <v>23.004999999999999</v>
      </c>
      <c r="G749" s="30">
        <v>9.9260000000000002</v>
      </c>
      <c r="H749" s="114" t="s">
        <v>19</v>
      </c>
    </row>
    <row r="750" spans="1:8" ht="16.5" thickBot="1">
      <c r="A750" s="23" t="s">
        <v>20</v>
      </c>
      <c r="B750" s="37">
        <v>176.22200000000001</v>
      </c>
      <c r="C750" s="38">
        <v>168.80700000000002</v>
      </c>
      <c r="D750" s="30">
        <v>201.21199999999999</v>
      </c>
      <c r="E750" s="37">
        <v>155.56299999999999</v>
      </c>
      <c r="F750" s="30">
        <v>182.68100000000001</v>
      </c>
      <c r="G750" s="30">
        <v>123.09099999999999</v>
      </c>
      <c r="H750" s="114" t="s">
        <v>808</v>
      </c>
    </row>
    <row r="751" spans="1:8" ht="16.5" thickBot="1">
      <c r="A751" s="23" t="s">
        <v>21</v>
      </c>
      <c r="B751" s="37">
        <v>136.64034999999998</v>
      </c>
      <c r="C751" s="38">
        <v>145.24853995500001</v>
      </c>
      <c r="D751" s="30">
        <v>121.17400000000001</v>
      </c>
      <c r="E751" s="37">
        <v>108.339</v>
      </c>
      <c r="F751" s="30">
        <v>89.349000000000004</v>
      </c>
      <c r="G751" s="30">
        <v>119.45399999999999</v>
      </c>
      <c r="H751" s="114" t="s">
        <v>811</v>
      </c>
    </row>
    <row r="752" spans="1:8" ht="16.5" thickBot="1">
      <c r="A752" s="23" t="s">
        <v>22</v>
      </c>
      <c r="B752" s="37">
        <v>23.416049999999998</v>
      </c>
      <c r="C752" s="38">
        <v>24.197704279999996</v>
      </c>
      <c r="D752" s="30">
        <v>38.904000000000003</v>
      </c>
      <c r="E752" s="37">
        <v>27.66</v>
      </c>
      <c r="F752" s="30">
        <v>89.269000000000005</v>
      </c>
      <c r="G752" s="30">
        <v>50.79</v>
      </c>
      <c r="H752" s="114" t="s">
        <v>840</v>
      </c>
    </row>
    <row r="753" spans="1:8" ht="16.5" thickBot="1">
      <c r="A753" s="23" t="s">
        <v>23</v>
      </c>
      <c r="B753" s="37">
        <v>5.7250000000000005</v>
      </c>
      <c r="C753" s="38">
        <v>5.3940000000000001</v>
      </c>
      <c r="D753" s="30">
        <v>37.412999999999997</v>
      </c>
      <c r="E753" s="37">
        <v>15.590999999999999</v>
      </c>
      <c r="F753" s="30">
        <v>23.422999999999998</v>
      </c>
      <c r="G753" s="30">
        <v>8.359</v>
      </c>
      <c r="H753" s="114" t="s">
        <v>805</v>
      </c>
    </row>
    <row r="754" spans="1:8" ht="16.5" thickBot="1">
      <c r="A754" s="23" t="s">
        <v>24</v>
      </c>
      <c r="B754" s="37">
        <v>91.933999999999997</v>
      </c>
      <c r="C754" s="38">
        <v>97.805999999999997</v>
      </c>
      <c r="D754" s="30">
        <v>142.54900000000001</v>
      </c>
      <c r="E754" s="37">
        <v>133.21100000000001</v>
      </c>
      <c r="F754" s="30">
        <v>179.203</v>
      </c>
      <c r="G754" s="30">
        <v>135.03100000000001</v>
      </c>
      <c r="H754" s="114" t="s">
        <v>25</v>
      </c>
    </row>
    <row r="755" spans="1:8" ht="16.5" thickBot="1">
      <c r="A755" s="23" t="s">
        <v>26</v>
      </c>
      <c r="B755" s="30">
        <v>23.017348000000002</v>
      </c>
      <c r="C755" s="28">
        <v>24.582318800000003</v>
      </c>
      <c r="D755" s="30">
        <v>39.685199999999995</v>
      </c>
      <c r="E755" s="37">
        <v>29.533072399999998</v>
      </c>
      <c r="F755" s="30">
        <v>38.789000000000001</v>
      </c>
      <c r="G755" s="30">
        <v>28.420999999999999</v>
      </c>
      <c r="H755" s="114" t="s">
        <v>812</v>
      </c>
    </row>
    <row r="756" spans="1:8" ht="16.5" thickBot="1">
      <c r="A756" s="23" t="s">
        <v>27</v>
      </c>
      <c r="B756" s="37">
        <v>8.6760000000000002</v>
      </c>
      <c r="C756" s="38">
        <v>8.2279999999999998</v>
      </c>
      <c r="D756" s="30">
        <v>5.1449999999999996</v>
      </c>
      <c r="E756" s="37">
        <v>2.78</v>
      </c>
      <c r="F756" s="30">
        <f>D756/E756*G756</f>
        <v>27.253694244604318</v>
      </c>
      <c r="G756" s="30">
        <v>14.726000000000001</v>
      </c>
      <c r="H756" s="114" t="s">
        <v>836</v>
      </c>
    </row>
    <row r="757" spans="1:8" ht="16.5" thickBot="1">
      <c r="A757" s="23" t="s">
        <v>28</v>
      </c>
      <c r="B757" s="37">
        <v>10.230275000000001</v>
      </c>
      <c r="C757" s="38">
        <v>38.764000000000003</v>
      </c>
      <c r="D757" s="30">
        <v>11.257675000000001</v>
      </c>
      <c r="E757" s="37">
        <v>32.087274999999998</v>
      </c>
      <c r="F757" s="30">
        <v>32.905000000000001</v>
      </c>
      <c r="G757" s="30">
        <v>19.126999999999999</v>
      </c>
      <c r="H757" s="114" t="s">
        <v>813</v>
      </c>
    </row>
    <row r="758" spans="1:8" ht="16.5" thickBot="1">
      <c r="A758" s="23" t="s">
        <v>29</v>
      </c>
      <c r="B758" s="37">
        <v>29.311999999999998</v>
      </c>
      <c r="C758" s="38">
        <v>34.612999999999992</v>
      </c>
      <c r="D758" s="30">
        <v>70.972999999999999</v>
      </c>
      <c r="E758" s="37">
        <v>81.825000000000003</v>
      </c>
      <c r="F758" s="30">
        <v>31.09</v>
      </c>
      <c r="G758" s="30">
        <v>26.797999999999998</v>
      </c>
      <c r="H758" s="114" t="s">
        <v>814</v>
      </c>
    </row>
    <row r="759" spans="1:8" ht="16.5" thickBot="1">
      <c r="A759" s="23" t="s">
        <v>30</v>
      </c>
      <c r="B759" s="37">
        <v>38.015000000000001</v>
      </c>
      <c r="C759" s="38">
        <v>34.276000000000003</v>
      </c>
      <c r="D759" s="30">
        <v>43.978000000000002</v>
      </c>
      <c r="E759" s="37">
        <v>40.19</v>
      </c>
      <c r="F759" s="30">
        <v>41.66</v>
      </c>
      <c r="G759" s="30">
        <v>37.774999999999999</v>
      </c>
      <c r="H759" s="114" t="s">
        <v>815</v>
      </c>
    </row>
    <row r="760" spans="1:8" ht="16.5" thickBot="1">
      <c r="A760" s="23" t="s">
        <v>31</v>
      </c>
      <c r="B760" s="37">
        <v>9.8096549999999993</v>
      </c>
      <c r="C760" s="38">
        <v>11.7</v>
      </c>
      <c r="D760" s="30">
        <v>17.128</v>
      </c>
      <c r="E760" s="37">
        <v>15.537000000000001</v>
      </c>
      <c r="F760" s="30">
        <v>49.25</v>
      </c>
      <c r="G760" s="30">
        <v>49.817999999999998</v>
      </c>
      <c r="H760" s="114" t="s">
        <v>838</v>
      </c>
    </row>
    <row r="761" spans="1:8" ht="16.5" thickBot="1">
      <c r="A761" s="23" t="s">
        <v>32</v>
      </c>
      <c r="B761" s="37">
        <v>817.13400000000001</v>
      </c>
      <c r="C761" s="38">
        <v>447.04208940231035</v>
      </c>
      <c r="D761" s="30">
        <v>876.10500000000002</v>
      </c>
      <c r="E761" s="37">
        <v>361.4847743568115</v>
      </c>
      <c r="F761" s="30">
        <v>898.57799999999997</v>
      </c>
      <c r="G761" s="30">
        <v>385.07799999999997</v>
      </c>
      <c r="H761" s="114" t="s">
        <v>816</v>
      </c>
    </row>
    <row r="762" spans="1:8" ht="16.5" thickBot="1">
      <c r="A762" s="23" t="s">
        <v>33</v>
      </c>
      <c r="B762" s="37">
        <v>56.723000000000006</v>
      </c>
      <c r="C762" s="38">
        <v>41.966826217980916</v>
      </c>
      <c r="D762" s="30">
        <v>77.331999999999994</v>
      </c>
      <c r="E762" s="37">
        <v>75.944000000000003</v>
      </c>
      <c r="F762" s="30">
        <v>111.483</v>
      </c>
      <c r="G762" s="30">
        <v>87.456999999999994</v>
      </c>
      <c r="H762" s="114" t="s">
        <v>818</v>
      </c>
    </row>
    <row r="763" spans="1:8" ht="16.5" thickBot="1">
      <c r="A763" s="23" t="s">
        <v>34</v>
      </c>
      <c r="B763" s="39">
        <v>2.1790000000000003</v>
      </c>
      <c r="C763" s="40">
        <v>0.58200000000000007</v>
      </c>
      <c r="D763" s="30">
        <v>1.514</v>
      </c>
      <c r="E763" s="37">
        <v>0.42599999999999999</v>
      </c>
      <c r="F763" s="30">
        <v>1.508</v>
      </c>
      <c r="G763" s="30">
        <v>0.435</v>
      </c>
      <c r="H763" s="114" t="s">
        <v>817</v>
      </c>
    </row>
    <row r="764" spans="1:8" ht="16.5" thickBot="1">
      <c r="A764" s="23" t="s">
        <v>35</v>
      </c>
      <c r="B764" s="39">
        <v>86.677999999999997</v>
      </c>
      <c r="C764" s="40">
        <v>76.893000000000001</v>
      </c>
      <c r="D764" s="30">
        <v>88.347999999999999</v>
      </c>
      <c r="E764" s="37">
        <v>51.023000000000003</v>
      </c>
      <c r="F764" s="30">
        <v>137.57900000000001</v>
      </c>
      <c r="G764" s="30">
        <v>65.233999999999995</v>
      </c>
      <c r="H764" s="113" t="s">
        <v>36</v>
      </c>
    </row>
    <row r="765" spans="1:8" ht="16.5" thickBot="1">
      <c r="A765" s="95" t="s">
        <v>353</v>
      </c>
      <c r="B765" s="97">
        <f t="shared" ref="B765" si="165">SUM(B743:B764)</f>
        <v>2237.0646689999994</v>
      </c>
      <c r="C765" s="97">
        <f t="shared" ref="C765" si="166">SUM(C743:C764)</f>
        <v>1873.1446925013915</v>
      </c>
      <c r="D765" s="97">
        <f t="shared" ref="D765" si="167">SUM(D743:D764)</f>
        <v>2786.4661509999996</v>
      </c>
      <c r="E765" s="97">
        <f t="shared" ref="E765:G765" si="168">SUM(E743:E764)</f>
        <v>2045.7608500859017</v>
      </c>
      <c r="F765" s="97">
        <f t="shared" si="168"/>
        <v>2938.5306942446045</v>
      </c>
      <c r="G765" s="97">
        <f t="shared" si="168"/>
        <v>1783.1790000000001</v>
      </c>
      <c r="H765" s="112" t="s">
        <v>841</v>
      </c>
    </row>
    <row r="766" spans="1:8" ht="16.5" thickBot="1">
      <c r="A766" s="95" t="s">
        <v>350</v>
      </c>
      <c r="B766" s="97">
        <v>17182.330000000002</v>
      </c>
      <c r="C766" s="97">
        <v>12671.763000000001</v>
      </c>
      <c r="D766" s="97">
        <f>B766/C766*E766</f>
        <v>18370.181115948115</v>
      </c>
      <c r="E766" s="97">
        <v>13547.789000000001</v>
      </c>
      <c r="F766" s="142">
        <f>D766/E766*G766</f>
        <v>13529.474865855684</v>
      </c>
      <c r="G766" s="142">
        <v>9977.8259999999991</v>
      </c>
      <c r="H766" s="119" t="s">
        <v>354</v>
      </c>
    </row>
    <row r="767" spans="1:8">
      <c r="A767" s="13"/>
      <c r="B767" s="13"/>
      <c r="C767" s="13"/>
      <c r="D767" s="13"/>
      <c r="E767" s="13"/>
      <c r="F767" s="13"/>
      <c r="G767" s="13"/>
      <c r="H767" s="13"/>
    </row>
    <row r="768" spans="1:8">
      <c r="A768" s="13"/>
      <c r="B768" s="13"/>
      <c r="C768" s="13"/>
      <c r="D768" s="13"/>
      <c r="E768" s="13"/>
      <c r="F768" s="13"/>
      <c r="G768" s="13"/>
      <c r="H768" s="13"/>
    </row>
    <row r="769" spans="1:8">
      <c r="A769" s="13"/>
      <c r="B769" s="13"/>
      <c r="C769" s="13"/>
      <c r="D769" s="13"/>
      <c r="E769" s="13"/>
      <c r="F769" s="13"/>
      <c r="G769" s="13"/>
      <c r="H769" s="13"/>
    </row>
    <row r="770" spans="1:8" ht="20.25" customHeight="1">
      <c r="A770" s="77" t="s">
        <v>105</v>
      </c>
      <c r="B770" s="13"/>
      <c r="C770" s="13"/>
      <c r="D770" s="13"/>
      <c r="E770" s="13"/>
      <c r="F770" s="13"/>
      <c r="G770" s="13"/>
      <c r="H770" s="80" t="s">
        <v>106</v>
      </c>
    </row>
    <row r="771" spans="1:8">
      <c r="A771" s="77" t="s">
        <v>434</v>
      </c>
      <c r="B771" s="13"/>
      <c r="C771" s="13"/>
      <c r="D771" s="13"/>
      <c r="E771" s="13"/>
      <c r="F771" s="13"/>
      <c r="G771" s="13"/>
      <c r="H771" s="13" t="s">
        <v>435</v>
      </c>
    </row>
    <row r="772" spans="1:8" ht="16.5" customHeight="1" thickBot="1">
      <c r="A772" s="76" t="s">
        <v>39</v>
      </c>
      <c r="B772" s="13"/>
      <c r="C772" s="13"/>
      <c r="D772" s="13"/>
      <c r="E772" s="2"/>
      <c r="F772" s="13"/>
      <c r="G772" s="2" t="s">
        <v>40</v>
      </c>
      <c r="H772" s="2" t="s">
        <v>2</v>
      </c>
    </row>
    <row r="773" spans="1:8" ht="16.5" thickBot="1">
      <c r="A773" s="66" t="s">
        <v>7</v>
      </c>
      <c r="B773" s="203">
        <v>2016</v>
      </c>
      <c r="C773" s="204"/>
      <c r="D773" s="203">
        <v>2017</v>
      </c>
      <c r="E773" s="204"/>
      <c r="F773" s="203">
        <v>2018</v>
      </c>
      <c r="G773" s="204"/>
      <c r="H773" s="67" t="s">
        <v>3</v>
      </c>
    </row>
    <row r="774" spans="1:8">
      <c r="A774" s="68"/>
      <c r="B774" s="20" t="s">
        <v>43</v>
      </c>
      <c r="C774" s="111" t="s">
        <v>44</v>
      </c>
      <c r="D774" s="111" t="s">
        <v>43</v>
      </c>
      <c r="E774" s="16" t="s">
        <v>44</v>
      </c>
      <c r="F774" s="20" t="s">
        <v>43</v>
      </c>
      <c r="G774" s="9" t="s">
        <v>44</v>
      </c>
      <c r="H774" s="69"/>
    </row>
    <row r="775" spans="1:8" ht="16.5" thickBot="1">
      <c r="A775" s="70"/>
      <c r="B775" s="34" t="s">
        <v>45</v>
      </c>
      <c r="C775" s="11" t="s">
        <v>46</v>
      </c>
      <c r="D775" s="114" t="s">
        <v>45</v>
      </c>
      <c r="E775" s="36" t="s">
        <v>46</v>
      </c>
      <c r="F775" s="34" t="s">
        <v>45</v>
      </c>
      <c r="G775" s="34" t="s">
        <v>46</v>
      </c>
      <c r="H775" s="71"/>
    </row>
    <row r="776" spans="1:8" ht="17.25" thickTop="1" thickBot="1">
      <c r="A776" s="23" t="s">
        <v>12</v>
      </c>
      <c r="B776" s="35">
        <v>14.312469999999999</v>
      </c>
      <c r="C776" s="38">
        <v>15.574999999999999</v>
      </c>
      <c r="D776" s="30">
        <v>14.741844</v>
      </c>
      <c r="E776" s="37">
        <v>16.042310000000001</v>
      </c>
      <c r="F776" s="30">
        <v>14.012</v>
      </c>
      <c r="G776" s="30">
        <v>8.3490000000000002</v>
      </c>
      <c r="H776" s="114" t="s">
        <v>809</v>
      </c>
    </row>
    <row r="777" spans="1:8" ht="16.5" thickBot="1">
      <c r="A777" s="23" t="s">
        <v>13</v>
      </c>
      <c r="B777" s="37">
        <v>183.63399999999999</v>
      </c>
      <c r="C777" s="38">
        <v>175.53399999999999</v>
      </c>
      <c r="D777" s="30">
        <v>273.70299999999997</v>
      </c>
      <c r="E777" s="37">
        <v>209.892</v>
      </c>
      <c r="F777" s="30">
        <v>194.203</v>
      </c>
      <c r="G777" s="30">
        <v>103.223</v>
      </c>
      <c r="H777" s="114" t="s">
        <v>810</v>
      </c>
    </row>
    <row r="778" spans="1:8" ht="16.5" thickBot="1">
      <c r="A778" s="23" t="s">
        <v>14</v>
      </c>
      <c r="B778" s="37">
        <v>3.153</v>
      </c>
      <c r="C778" s="38">
        <v>3.9609999999999999</v>
      </c>
      <c r="D778" s="30">
        <v>3.109</v>
      </c>
      <c r="E778" s="37">
        <v>2.71</v>
      </c>
      <c r="F778" s="30">
        <v>3.3690000000000002</v>
      </c>
      <c r="G778" s="30">
        <v>2.3769999999999998</v>
      </c>
      <c r="H778" s="114" t="s">
        <v>806</v>
      </c>
    </row>
    <row r="779" spans="1:8" ht="16.5" thickBot="1">
      <c r="A779" s="23" t="s">
        <v>15</v>
      </c>
      <c r="B779" s="37">
        <v>2.9118020000000002</v>
      </c>
      <c r="C779" s="38">
        <v>1.3024970900000001</v>
      </c>
      <c r="D779" s="30">
        <v>4.1239999999999997</v>
      </c>
      <c r="E779" s="37">
        <v>1.853</v>
      </c>
      <c r="F779" s="30">
        <v>4.1269999999999998</v>
      </c>
      <c r="G779" s="30">
        <v>2.1120000000000001</v>
      </c>
      <c r="H779" s="114" t="s">
        <v>820</v>
      </c>
    </row>
    <row r="780" spans="1:8" ht="16.5" thickBot="1">
      <c r="A780" s="23" t="s">
        <v>16</v>
      </c>
      <c r="B780" s="37">
        <v>58.481268999999998</v>
      </c>
      <c r="C780" s="38">
        <v>62.930561520000005</v>
      </c>
      <c r="D780" s="30">
        <v>90.540039999999991</v>
      </c>
      <c r="E780" s="37">
        <v>95.364775791290015</v>
      </c>
      <c r="F780" s="30">
        <v>72.753</v>
      </c>
      <c r="G780" s="30">
        <v>64.88</v>
      </c>
      <c r="H780" s="114" t="s">
        <v>819</v>
      </c>
    </row>
    <row r="781" spans="1:8" ht="16.5" thickBot="1">
      <c r="A781" s="23" t="s">
        <v>17</v>
      </c>
      <c r="B781" s="37">
        <v>0</v>
      </c>
      <c r="C781" s="38">
        <v>0</v>
      </c>
      <c r="D781" s="30">
        <v>5.0000000000000001E-3</v>
      </c>
      <c r="E781" s="37">
        <v>4.0000000000000001E-3</v>
      </c>
      <c r="F781" s="30">
        <v>10.32</v>
      </c>
      <c r="G781" s="30">
        <v>4.0000000000000001E-3</v>
      </c>
      <c r="H781" s="114" t="s">
        <v>807</v>
      </c>
    </row>
    <row r="782" spans="1:8" ht="16.5" thickBot="1">
      <c r="A782" s="23" t="s">
        <v>18</v>
      </c>
      <c r="B782" s="37">
        <v>0.22600000000000001</v>
      </c>
      <c r="C782" s="38">
        <v>0.26</v>
      </c>
      <c r="D782" s="30">
        <v>2.403</v>
      </c>
      <c r="E782" s="37">
        <v>1.974</v>
      </c>
      <c r="F782" s="30">
        <v>0.56299999999999994</v>
      </c>
      <c r="G782" s="30">
        <v>0.39700000000000002</v>
      </c>
      <c r="H782" s="114" t="s">
        <v>19</v>
      </c>
    </row>
    <row r="783" spans="1:8" ht="16.5" thickBot="1">
      <c r="A783" s="23" t="s">
        <v>20</v>
      </c>
      <c r="B783" s="37">
        <v>46.988</v>
      </c>
      <c r="C783" s="38">
        <v>49.744999999999997</v>
      </c>
      <c r="D783" s="30">
        <v>53.137999999999998</v>
      </c>
      <c r="E783" s="37">
        <v>43.473999999999997</v>
      </c>
      <c r="F783" s="30">
        <v>55.56</v>
      </c>
      <c r="G783" s="30">
        <v>33.991</v>
      </c>
      <c r="H783" s="114" t="s">
        <v>808</v>
      </c>
    </row>
    <row r="784" spans="1:8" ht="16.5" thickBot="1">
      <c r="A784" s="23" t="s">
        <v>21</v>
      </c>
      <c r="B784" s="37">
        <v>63.491999999999997</v>
      </c>
      <c r="C784" s="38">
        <v>65.355000000000004</v>
      </c>
      <c r="D784" s="30">
        <v>60.994</v>
      </c>
      <c r="E784" s="37">
        <v>67.206000000000003</v>
      </c>
      <c r="F784" s="30">
        <v>61.942999999999998</v>
      </c>
      <c r="G784" s="30">
        <v>79.504000000000005</v>
      </c>
      <c r="H784" s="114" t="s">
        <v>811</v>
      </c>
    </row>
    <row r="785" spans="1:8" ht="16.5" thickBot="1">
      <c r="A785" s="23" t="s">
        <v>22</v>
      </c>
      <c r="B785" s="37">
        <v>13.765000000000001</v>
      </c>
      <c r="C785" s="38">
        <v>15.449</v>
      </c>
      <c r="D785" s="30">
        <v>17.036000000000001</v>
      </c>
      <c r="E785" s="37">
        <v>14.44</v>
      </c>
      <c r="F785" s="30">
        <v>58.429000000000002</v>
      </c>
      <c r="G785" s="30">
        <v>32.634</v>
      </c>
      <c r="H785" s="114" t="s">
        <v>840</v>
      </c>
    </row>
    <row r="786" spans="1:8" ht="16.5" thickBot="1">
      <c r="A786" s="23" t="s">
        <v>23</v>
      </c>
      <c r="B786" s="37">
        <v>8.2000000000000003E-2</v>
      </c>
      <c r="C786" s="38">
        <v>0.06</v>
      </c>
      <c r="D786" s="30">
        <v>0.28899999999999998</v>
      </c>
      <c r="E786" s="37">
        <v>1.052</v>
      </c>
      <c r="F786" s="30">
        <v>1.0109999999999999</v>
      </c>
      <c r="G786" s="30">
        <v>0.871</v>
      </c>
      <c r="H786" s="114" t="s">
        <v>805</v>
      </c>
    </row>
    <row r="787" spans="1:8" ht="16.5" thickBot="1">
      <c r="A787" s="23" t="s">
        <v>24</v>
      </c>
      <c r="B787" s="37">
        <v>50.945999999999998</v>
      </c>
      <c r="C787" s="38">
        <v>57.923999999999999</v>
      </c>
      <c r="D787" s="30">
        <v>64.786000000000001</v>
      </c>
      <c r="E787" s="37">
        <v>58.02</v>
      </c>
      <c r="F787" s="30">
        <v>62.908000000000001</v>
      </c>
      <c r="G787" s="30">
        <v>37.097999999999999</v>
      </c>
      <c r="H787" s="114" t="s">
        <v>25</v>
      </c>
    </row>
    <row r="788" spans="1:8" ht="16.5" thickBot="1">
      <c r="A788" s="23" t="s">
        <v>26</v>
      </c>
      <c r="B788" s="30">
        <v>10.19787</v>
      </c>
      <c r="C788" s="28">
        <v>10.772694400000001</v>
      </c>
      <c r="D788" s="30">
        <v>15.354398</v>
      </c>
      <c r="E788" s="37">
        <v>9.6499416</v>
      </c>
      <c r="F788" s="30">
        <v>14.215</v>
      </c>
      <c r="G788" s="30">
        <v>7.9859999999999998</v>
      </c>
      <c r="H788" s="114" t="s">
        <v>812</v>
      </c>
    </row>
    <row r="789" spans="1:8" ht="16.5" thickBot="1">
      <c r="A789" s="23" t="s">
        <v>27</v>
      </c>
      <c r="B789" s="37">
        <v>1.484</v>
      </c>
      <c r="C789" s="38">
        <v>1.5780000000000001</v>
      </c>
      <c r="D789" s="30">
        <v>0.621</v>
      </c>
      <c r="E789" s="37">
        <v>0.48799999999999999</v>
      </c>
      <c r="F789" s="30">
        <f>D789/E789*G789</f>
        <v>2.9446598360655738</v>
      </c>
      <c r="G789" s="30">
        <v>2.3140000000000001</v>
      </c>
      <c r="H789" s="114" t="s">
        <v>836</v>
      </c>
    </row>
    <row r="790" spans="1:8" ht="16.5" thickBot="1">
      <c r="A790" s="23" t="s">
        <v>28</v>
      </c>
      <c r="B790" s="37">
        <v>10.917999999999999</v>
      </c>
      <c r="C790" s="38">
        <v>11.545999999999999</v>
      </c>
      <c r="D790" s="30">
        <v>8.266</v>
      </c>
      <c r="E790" s="37">
        <v>5.4930000000000003</v>
      </c>
      <c r="F790" s="30">
        <v>14.323</v>
      </c>
      <c r="G790" s="30">
        <v>7.38</v>
      </c>
      <c r="H790" s="114" t="s">
        <v>813</v>
      </c>
    </row>
    <row r="791" spans="1:8" ht="16.5" thickBot="1">
      <c r="A791" s="23" t="s">
        <v>29</v>
      </c>
      <c r="B791" s="37">
        <v>12.129</v>
      </c>
      <c r="C791" s="38">
        <v>14.304</v>
      </c>
      <c r="D791" s="30">
        <v>17.405999999999999</v>
      </c>
      <c r="E791" s="37">
        <v>21.437999999999999</v>
      </c>
      <c r="F791" s="30">
        <v>11.063000000000001</v>
      </c>
      <c r="G791" s="30">
        <v>8.4440000000000008</v>
      </c>
      <c r="H791" s="114" t="s">
        <v>814</v>
      </c>
    </row>
    <row r="792" spans="1:8" ht="16.5" thickBot="1">
      <c r="A792" s="23" t="s">
        <v>30</v>
      </c>
      <c r="B792" s="37">
        <v>11.398999999999999</v>
      </c>
      <c r="C792" s="38">
        <v>12.478999999999999</v>
      </c>
      <c r="D792" s="30">
        <v>14.742000000000001</v>
      </c>
      <c r="E792" s="37">
        <v>13.906000000000001</v>
      </c>
      <c r="F792" s="30">
        <v>12.209</v>
      </c>
      <c r="G792" s="30">
        <v>7.9950000000000001</v>
      </c>
      <c r="H792" s="114" t="s">
        <v>815</v>
      </c>
    </row>
    <row r="793" spans="1:8" ht="16.5" thickBot="1">
      <c r="A793" s="23" t="s">
        <v>31</v>
      </c>
      <c r="B793" s="37">
        <v>0.1983</v>
      </c>
      <c r="C793" s="38">
        <v>0.173459</v>
      </c>
      <c r="D793" s="30">
        <v>2.52</v>
      </c>
      <c r="E793" s="37">
        <v>2.2269999999999999</v>
      </c>
      <c r="F793" s="30">
        <v>12.77</v>
      </c>
      <c r="G793" s="30">
        <v>11.433</v>
      </c>
      <c r="H793" s="114" t="s">
        <v>838</v>
      </c>
    </row>
    <row r="794" spans="1:8" ht="16.5" thickBot="1">
      <c r="A794" s="23" t="s">
        <v>32</v>
      </c>
      <c r="B794" s="37">
        <v>105.39100000000001</v>
      </c>
      <c r="C794" s="38">
        <v>108.96534404821696</v>
      </c>
      <c r="D794" s="30">
        <v>106.486</v>
      </c>
      <c r="E794" s="37">
        <v>89.969801771404462</v>
      </c>
      <c r="F794" s="30">
        <v>276.83600000000001</v>
      </c>
      <c r="G794" s="30">
        <v>97.132000000000005</v>
      </c>
      <c r="H794" s="114" t="s">
        <v>816</v>
      </c>
    </row>
    <row r="795" spans="1:8" ht="16.5" thickBot="1">
      <c r="A795" s="23" t="s">
        <v>33</v>
      </c>
      <c r="B795" s="37">
        <v>19.481000000000002</v>
      </c>
      <c r="C795" s="38">
        <v>24.071999999999999</v>
      </c>
      <c r="D795" s="30">
        <v>45.456000000000003</v>
      </c>
      <c r="E795" s="37">
        <v>52.243000000000002</v>
      </c>
      <c r="F795" s="30">
        <v>49.173000000000002</v>
      </c>
      <c r="G795" s="30">
        <v>33.783000000000001</v>
      </c>
      <c r="H795" s="114" t="s">
        <v>818</v>
      </c>
    </row>
    <row r="796" spans="1:8" ht="16.5" thickBot="1">
      <c r="A796" s="23" t="s">
        <v>34</v>
      </c>
      <c r="B796" s="37">
        <v>1.4999999999999999E-2</v>
      </c>
      <c r="C796" s="38">
        <v>1E-3</v>
      </c>
      <c r="D796" s="30">
        <v>6.9000000000000006E-2</v>
      </c>
      <c r="E796" s="37">
        <v>6.5000000000000002E-2</v>
      </c>
      <c r="F796" s="30">
        <v>2.5000000000000001E-2</v>
      </c>
      <c r="G796" s="30">
        <v>8.2000000000000003E-2</v>
      </c>
      <c r="H796" s="114" t="s">
        <v>817</v>
      </c>
    </row>
    <row r="797" spans="1:8" ht="16.5" thickBot="1">
      <c r="A797" s="23" t="s">
        <v>35</v>
      </c>
      <c r="B797" s="37">
        <v>4.2240000000000002</v>
      </c>
      <c r="C797" s="38">
        <v>4.0549999999999997</v>
      </c>
      <c r="D797" s="30">
        <v>5.4939999999999998</v>
      </c>
      <c r="E797" s="37">
        <v>4.0609999999999999</v>
      </c>
      <c r="F797" s="30">
        <v>8.5969999999999995</v>
      </c>
      <c r="G797" s="30">
        <v>4.2469999999999999</v>
      </c>
      <c r="H797" s="114" t="s">
        <v>36</v>
      </c>
    </row>
    <row r="798" spans="1:8" ht="16.5" thickBot="1">
      <c r="A798" s="95" t="s">
        <v>353</v>
      </c>
      <c r="B798" s="97">
        <f t="shared" ref="B798" si="169">SUM(B776:B797)</f>
        <v>613.42871100000002</v>
      </c>
      <c r="C798" s="97">
        <f t="shared" ref="C798" si="170">SUM(C776:C797)</f>
        <v>636.04255605821675</v>
      </c>
      <c r="D798" s="97">
        <f t="shared" ref="D798" si="171">SUM(D776:D797)</f>
        <v>801.28328199999976</v>
      </c>
      <c r="E798" s="97">
        <f t="shared" ref="E798:G798" si="172">SUM(E776:E797)</f>
        <v>711.5728291626948</v>
      </c>
      <c r="F798" s="97">
        <f t="shared" si="172"/>
        <v>941.3536598360655</v>
      </c>
      <c r="G798" s="97">
        <f t="shared" si="172"/>
        <v>546.23599999999999</v>
      </c>
      <c r="H798" s="112" t="s">
        <v>841</v>
      </c>
    </row>
    <row r="799" spans="1:8" ht="16.5" thickBot="1">
      <c r="A799" s="95" t="s">
        <v>350</v>
      </c>
      <c r="B799" s="97">
        <v>3009.0030000000002</v>
      </c>
      <c r="C799" s="97">
        <v>2809.3609999999999</v>
      </c>
      <c r="D799" s="97">
        <v>3844.357</v>
      </c>
      <c r="E799" s="97">
        <v>3041.6419999999998</v>
      </c>
      <c r="F799" s="142">
        <f>D799/E799*G799</f>
        <v>2327.7540798118257</v>
      </c>
      <c r="G799" s="142">
        <v>1841.711</v>
      </c>
      <c r="H799" s="119" t="s">
        <v>354</v>
      </c>
    </row>
    <row r="800" spans="1:8">
      <c r="A800" s="13"/>
      <c r="B800" s="13"/>
      <c r="C800" s="13"/>
      <c r="D800" s="13"/>
      <c r="E800" s="13"/>
      <c r="F800" s="13"/>
      <c r="G800" s="13"/>
      <c r="H800" s="13"/>
    </row>
    <row r="801" spans="1:8">
      <c r="A801" s="13"/>
      <c r="B801" s="13"/>
      <c r="C801" s="13"/>
      <c r="D801" s="13"/>
      <c r="E801" s="13"/>
      <c r="F801" s="13"/>
      <c r="G801" s="13"/>
      <c r="H801" s="13"/>
    </row>
    <row r="802" spans="1:8">
      <c r="A802" s="13"/>
      <c r="B802" s="13"/>
      <c r="C802" s="13"/>
      <c r="D802" s="13"/>
      <c r="E802" s="13"/>
      <c r="F802" s="13"/>
      <c r="G802" s="13"/>
      <c r="H802" s="13"/>
    </row>
    <row r="803" spans="1:8">
      <c r="A803" s="13"/>
      <c r="B803" s="13"/>
      <c r="C803" s="13"/>
      <c r="D803" s="13"/>
      <c r="E803" s="13"/>
      <c r="F803" s="13"/>
      <c r="G803" s="13"/>
      <c r="H803" s="13"/>
    </row>
    <row r="804" spans="1:8">
      <c r="A804" s="13"/>
      <c r="B804" s="13"/>
      <c r="C804" s="13"/>
      <c r="D804" s="13"/>
      <c r="E804" s="13"/>
      <c r="F804" s="13"/>
      <c r="G804" s="13"/>
      <c r="H804" s="13"/>
    </row>
    <row r="805" spans="1:8">
      <c r="A805" s="77" t="s">
        <v>107</v>
      </c>
      <c r="B805" s="13"/>
      <c r="C805" s="13"/>
      <c r="D805" s="13"/>
      <c r="E805" s="13"/>
      <c r="F805" s="13"/>
      <c r="G805" s="13"/>
      <c r="H805" s="80" t="s">
        <v>859</v>
      </c>
    </row>
    <row r="806" spans="1:8">
      <c r="A806" s="77" t="s">
        <v>437</v>
      </c>
      <c r="B806" s="13"/>
      <c r="C806" s="13"/>
      <c r="D806" s="13"/>
      <c r="E806" s="13"/>
      <c r="F806" s="13"/>
      <c r="G806" s="13"/>
      <c r="H806" s="13" t="s">
        <v>436</v>
      </c>
    </row>
    <row r="807" spans="1:8" ht="16.5" customHeight="1" thickBot="1">
      <c r="A807" s="76" t="s">
        <v>39</v>
      </c>
      <c r="B807" s="13"/>
      <c r="C807" s="13"/>
      <c r="D807" s="13"/>
      <c r="E807" s="2"/>
      <c r="F807" s="13"/>
      <c r="G807" s="2" t="s">
        <v>40</v>
      </c>
      <c r="H807" s="2" t="s">
        <v>2</v>
      </c>
    </row>
    <row r="808" spans="1:8" ht="16.5" thickBot="1">
      <c r="A808" s="66" t="s">
        <v>7</v>
      </c>
      <c r="B808" s="203">
        <v>2016</v>
      </c>
      <c r="C808" s="204"/>
      <c r="D808" s="203">
        <v>2017</v>
      </c>
      <c r="E808" s="204"/>
      <c r="F808" s="203">
        <v>2018</v>
      </c>
      <c r="G808" s="204"/>
      <c r="H808" s="67" t="s">
        <v>3</v>
      </c>
    </row>
    <row r="809" spans="1:8">
      <c r="A809" s="68"/>
      <c r="B809" s="20" t="s">
        <v>43</v>
      </c>
      <c r="C809" s="111" t="s">
        <v>44</v>
      </c>
      <c r="D809" s="111" t="s">
        <v>43</v>
      </c>
      <c r="E809" s="16" t="s">
        <v>44</v>
      </c>
      <c r="F809" s="20" t="s">
        <v>43</v>
      </c>
      <c r="G809" s="9" t="s">
        <v>44</v>
      </c>
      <c r="H809" s="69"/>
    </row>
    <row r="810" spans="1:8" ht="16.5" thickBot="1">
      <c r="A810" s="70"/>
      <c r="B810" s="34" t="s">
        <v>45</v>
      </c>
      <c r="C810" s="11" t="s">
        <v>46</v>
      </c>
      <c r="D810" s="114" t="s">
        <v>45</v>
      </c>
      <c r="E810" s="36" t="s">
        <v>46</v>
      </c>
      <c r="F810" s="34" t="s">
        <v>45</v>
      </c>
      <c r="G810" s="34" t="s">
        <v>46</v>
      </c>
      <c r="H810" s="71"/>
    </row>
    <row r="811" spans="1:8" ht="17.25" thickTop="1" thickBot="1">
      <c r="A811" s="23" t="s">
        <v>12</v>
      </c>
      <c r="B811" s="35">
        <v>29.876318999999999</v>
      </c>
      <c r="C811" s="38">
        <v>28.298999999999999</v>
      </c>
      <c r="D811" s="30">
        <v>30.77261</v>
      </c>
      <c r="E811" s="37">
        <v>29.147841</v>
      </c>
      <c r="F811" s="30">
        <v>38.506</v>
      </c>
      <c r="G811" s="30">
        <v>31.029</v>
      </c>
      <c r="H811" s="114" t="s">
        <v>809</v>
      </c>
    </row>
    <row r="812" spans="1:8" ht="16.5" thickBot="1">
      <c r="A812" s="23" t="s">
        <v>13</v>
      </c>
      <c r="B812" s="37">
        <v>117.10299999999999</v>
      </c>
      <c r="C812" s="38">
        <v>104.932</v>
      </c>
      <c r="D812" s="30">
        <v>166.886</v>
      </c>
      <c r="E812" s="37">
        <v>160.87200000000001</v>
      </c>
      <c r="F812" s="30">
        <v>131.04599999999999</v>
      </c>
      <c r="G812" s="30">
        <v>94.462000000000003</v>
      </c>
      <c r="H812" s="114" t="s">
        <v>810</v>
      </c>
    </row>
    <row r="813" spans="1:8" ht="16.5" thickBot="1">
      <c r="A813" s="23" t="s">
        <v>14</v>
      </c>
      <c r="B813" s="37">
        <v>3.2730000000000001</v>
      </c>
      <c r="C813" s="38">
        <v>3.948</v>
      </c>
      <c r="D813" s="30">
        <v>3.6509999999999998</v>
      </c>
      <c r="E813" s="37">
        <v>4.9249999999999998</v>
      </c>
      <c r="F813" s="30">
        <v>4.2889999999999997</v>
      </c>
      <c r="G813" s="30">
        <v>4.3979999999999997</v>
      </c>
      <c r="H813" s="114" t="s">
        <v>806</v>
      </c>
    </row>
    <row r="814" spans="1:8" ht="16.5" thickBot="1">
      <c r="A814" s="23" t="s">
        <v>15</v>
      </c>
      <c r="B814" s="37">
        <v>13.831237</v>
      </c>
      <c r="C814" s="38">
        <v>1.9475830900000002</v>
      </c>
      <c r="D814" s="30">
        <v>8.6489999999999991</v>
      </c>
      <c r="E814" s="37">
        <v>3.2440000000000002</v>
      </c>
      <c r="F814" s="30">
        <v>8.6389999999999993</v>
      </c>
      <c r="G814" s="30">
        <v>4.6210000000000004</v>
      </c>
      <c r="H814" s="114" t="s">
        <v>820</v>
      </c>
    </row>
    <row r="815" spans="1:8" ht="16.5" thickBot="1">
      <c r="A815" s="23" t="s">
        <v>16</v>
      </c>
      <c r="B815" s="37">
        <v>65.188932999999992</v>
      </c>
      <c r="C815" s="38">
        <v>93.893505019999992</v>
      </c>
      <c r="D815" s="30">
        <v>78.849873000000002</v>
      </c>
      <c r="E815" s="37">
        <v>139.91199983053002</v>
      </c>
      <c r="F815" s="30">
        <v>83.215999999999994</v>
      </c>
      <c r="G815" s="30">
        <v>78.745000000000005</v>
      </c>
      <c r="H815" s="114" t="s">
        <v>819</v>
      </c>
    </row>
    <row r="816" spans="1:8" ht="16.5" thickBot="1">
      <c r="A816" s="23" t="s">
        <v>17</v>
      </c>
      <c r="B816" s="37">
        <v>0</v>
      </c>
      <c r="C816" s="38">
        <v>0</v>
      </c>
      <c r="D816" s="37">
        <v>0</v>
      </c>
      <c r="E816" s="37">
        <v>0</v>
      </c>
      <c r="F816" s="37">
        <v>0</v>
      </c>
      <c r="G816" s="37">
        <v>0</v>
      </c>
      <c r="H816" s="114" t="s">
        <v>807</v>
      </c>
    </row>
    <row r="817" spans="1:8" ht="16.5" thickBot="1">
      <c r="A817" s="23" t="s">
        <v>18</v>
      </c>
      <c r="B817" s="37">
        <v>6.7000000000000004E-2</v>
      </c>
      <c r="C817" s="38">
        <v>4.1000000000000002E-2</v>
      </c>
      <c r="D817" s="30">
        <v>5.8999999999999997E-2</v>
      </c>
      <c r="E817" s="37">
        <v>3.5000000000000003E-2</v>
      </c>
      <c r="F817" s="30">
        <v>6.3E-2</v>
      </c>
      <c r="G817" s="30">
        <v>0.04</v>
      </c>
      <c r="H817" s="114" t="s">
        <v>19</v>
      </c>
    </row>
    <row r="818" spans="1:8" ht="16.5" thickBot="1">
      <c r="A818" s="23" t="s">
        <v>20</v>
      </c>
      <c r="B818" s="37">
        <v>55.404000000000003</v>
      </c>
      <c r="C818" s="38">
        <v>54.548000000000002</v>
      </c>
      <c r="D818" s="30">
        <v>63.261000000000003</v>
      </c>
      <c r="E818" s="37">
        <v>63.524000000000001</v>
      </c>
      <c r="F818" s="30">
        <v>63.588999999999999</v>
      </c>
      <c r="G818" s="30">
        <v>50.843000000000004</v>
      </c>
      <c r="H818" s="114" t="s">
        <v>808</v>
      </c>
    </row>
    <row r="819" spans="1:8" ht="16.5" thickBot="1">
      <c r="A819" s="23" t="s">
        <v>21</v>
      </c>
      <c r="B819" s="37">
        <v>2.5417399999999999</v>
      </c>
      <c r="C819" s="38">
        <v>2.5785952299999999</v>
      </c>
      <c r="D819" s="30">
        <v>0.43099999999999999</v>
      </c>
      <c r="E819" s="37">
        <v>0.58099999999999996</v>
      </c>
      <c r="F819" s="30">
        <v>0.13800000000000001</v>
      </c>
      <c r="G819" s="30">
        <v>0.153</v>
      </c>
      <c r="H819" s="114" t="s">
        <v>811</v>
      </c>
    </row>
    <row r="820" spans="1:8" ht="16.5" thickBot="1">
      <c r="A820" s="23" t="s">
        <v>22</v>
      </c>
      <c r="B820" s="37">
        <v>2.3330000000000002</v>
      </c>
      <c r="C820" s="38">
        <v>2.84</v>
      </c>
      <c r="D820" s="30">
        <v>4.1520000000000001</v>
      </c>
      <c r="E820" s="37">
        <v>5.8029999999999999</v>
      </c>
      <c r="F820" s="30">
        <v>10.89</v>
      </c>
      <c r="G820" s="30">
        <v>8.2230000000000008</v>
      </c>
      <c r="H820" s="114" t="s">
        <v>840</v>
      </c>
    </row>
    <row r="821" spans="1:8" ht="16.5" thickBot="1">
      <c r="A821" s="23" t="s">
        <v>23</v>
      </c>
      <c r="B821" s="37">
        <v>0.15</v>
      </c>
      <c r="C821" s="38">
        <v>0.17699999999999999</v>
      </c>
      <c r="D821" s="30">
        <v>2.5999999999999999E-2</v>
      </c>
      <c r="E821" s="37">
        <v>5.7000000000000002E-2</v>
      </c>
      <c r="F821" s="30">
        <v>5.2999999999999999E-2</v>
      </c>
      <c r="G821" s="30">
        <v>7.1999999999999995E-2</v>
      </c>
      <c r="H821" s="114" t="s">
        <v>805</v>
      </c>
    </row>
    <row r="822" spans="1:8" ht="16.5" thickBot="1">
      <c r="A822" s="23" t="s">
        <v>24</v>
      </c>
      <c r="B822" s="37">
        <v>15.429</v>
      </c>
      <c r="C822" s="38">
        <v>17.411999999999999</v>
      </c>
      <c r="D822" s="30">
        <v>21.530999999999999</v>
      </c>
      <c r="E822" s="37">
        <v>29.367000000000001</v>
      </c>
      <c r="F822" s="30">
        <v>46.237000000000002</v>
      </c>
      <c r="G822" s="30">
        <v>52.481000000000002</v>
      </c>
      <c r="H822" s="114" t="s">
        <v>25</v>
      </c>
    </row>
    <row r="823" spans="1:8" ht="16.5" thickBot="1">
      <c r="A823" s="23" t="s">
        <v>26</v>
      </c>
      <c r="B823" s="30">
        <v>5.1794450000000003</v>
      </c>
      <c r="C823" s="28">
        <v>5.8836934000000003</v>
      </c>
      <c r="D823" s="30">
        <v>9.5800979999999996</v>
      </c>
      <c r="E823" s="37">
        <v>9.8825635999999992</v>
      </c>
      <c r="F823" s="30">
        <v>10.521000000000001</v>
      </c>
      <c r="G823" s="30">
        <v>10.061</v>
      </c>
      <c r="H823" s="114" t="s">
        <v>812</v>
      </c>
    </row>
    <row r="824" spans="1:8" ht="16.5" thickBot="1">
      <c r="A824" s="23" t="s">
        <v>27</v>
      </c>
      <c r="B824" s="37">
        <v>4.3449999999999998</v>
      </c>
      <c r="C824" s="38">
        <v>3.9340000000000002</v>
      </c>
      <c r="D824" s="30">
        <v>0.33700000000000002</v>
      </c>
      <c r="E824" s="37">
        <v>0.373</v>
      </c>
      <c r="F824" s="30">
        <f>D824/E824*G824</f>
        <v>6.5846005361930304</v>
      </c>
      <c r="G824" s="30">
        <v>7.2880000000000003</v>
      </c>
      <c r="H824" s="114" t="s">
        <v>836</v>
      </c>
    </row>
    <row r="825" spans="1:8" ht="16.5" thickBot="1">
      <c r="A825" s="23" t="s">
        <v>28</v>
      </c>
      <c r="B825" s="37">
        <v>5.3129999999999997</v>
      </c>
      <c r="C825" s="38">
        <v>5.657</v>
      </c>
      <c r="D825" s="30">
        <v>4.226</v>
      </c>
      <c r="E825" s="37">
        <v>5.1040000000000001</v>
      </c>
      <c r="F825" s="30">
        <v>7.11</v>
      </c>
      <c r="G825" s="30">
        <v>5.1790000000000003</v>
      </c>
      <c r="H825" s="114" t="s">
        <v>813</v>
      </c>
    </row>
    <row r="826" spans="1:8" ht="16.5" thickBot="1">
      <c r="A826" s="23" t="s">
        <v>29</v>
      </c>
      <c r="B826" s="37">
        <v>7.516</v>
      </c>
      <c r="C826" s="38">
        <v>8.34</v>
      </c>
      <c r="D826" s="30">
        <v>11.645</v>
      </c>
      <c r="E826" s="37">
        <v>17.576000000000001</v>
      </c>
      <c r="F826" s="30">
        <v>10.458</v>
      </c>
      <c r="G826" s="30">
        <v>9.6349999999999998</v>
      </c>
      <c r="H826" s="114" t="s">
        <v>814</v>
      </c>
    </row>
    <row r="827" spans="1:8" ht="16.5" thickBot="1">
      <c r="A827" s="23" t="s">
        <v>30</v>
      </c>
      <c r="B827" s="37">
        <v>13.055</v>
      </c>
      <c r="C827" s="38">
        <v>14.481</v>
      </c>
      <c r="D827" s="30">
        <v>14.972</v>
      </c>
      <c r="E827" s="37">
        <v>19.771999999999998</v>
      </c>
      <c r="F827" s="30">
        <v>17.323</v>
      </c>
      <c r="G827" s="30">
        <v>18.899000000000001</v>
      </c>
      <c r="H827" s="114" t="s">
        <v>815</v>
      </c>
    </row>
    <row r="828" spans="1:8" ht="16.5" thickBot="1">
      <c r="A828" s="23" t="s">
        <v>31</v>
      </c>
      <c r="B828" s="37">
        <v>6.2125199999999996</v>
      </c>
      <c r="C828" s="38">
        <v>7.5862670000000003</v>
      </c>
      <c r="D828" s="30">
        <v>5.5430000000000001</v>
      </c>
      <c r="E828" s="37">
        <v>6.3449999999999998</v>
      </c>
      <c r="F828" s="30">
        <v>18.652000000000001</v>
      </c>
      <c r="G828" s="30">
        <v>22.184999999999999</v>
      </c>
      <c r="H828" s="114" t="s">
        <v>838</v>
      </c>
    </row>
    <row r="829" spans="1:8" ht="16.5" thickBot="1">
      <c r="A829" s="23" t="s">
        <v>32</v>
      </c>
      <c r="B829" s="37">
        <v>25.209</v>
      </c>
      <c r="C829" s="38">
        <v>24.748367654445001</v>
      </c>
      <c r="D829" s="30">
        <v>34.786999999999999</v>
      </c>
      <c r="E829" s="37">
        <v>28.852804723745255</v>
      </c>
      <c r="F829" s="30">
        <v>60.923999999999999</v>
      </c>
      <c r="G829" s="30">
        <v>31.702000000000002</v>
      </c>
      <c r="H829" s="114" t="s">
        <v>816</v>
      </c>
    </row>
    <row r="830" spans="1:8" ht="16.5" thickBot="1">
      <c r="A830" s="23" t="s">
        <v>33</v>
      </c>
      <c r="B830" s="37">
        <v>0.122</v>
      </c>
      <c r="C830" s="38">
        <v>0.154</v>
      </c>
      <c r="D830" s="30">
        <v>0.126</v>
      </c>
      <c r="E830" s="37">
        <v>0.121</v>
      </c>
      <c r="F830" s="30">
        <v>16.905000000000001</v>
      </c>
      <c r="G830" s="30">
        <v>17.809999999999999</v>
      </c>
      <c r="H830" s="114" t="s">
        <v>818</v>
      </c>
    </row>
    <row r="831" spans="1:8" ht="16.5" thickBot="1">
      <c r="A831" s="23" t="s">
        <v>34</v>
      </c>
      <c r="B831" s="39">
        <v>0</v>
      </c>
      <c r="C831" s="40">
        <v>0</v>
      </c>
      <c r="D831" s="30">
        <v>0.14299999999999999</v>
      </c>
      <c r="E831" s="37">
        <v>5.8999999999999997E-2</v>
      </c>
      <c r="F831" s="30">
        <v>0</v>
      </c>
      <c r="G831" s="30">
        <v>0</v>
      </c>
      <c r="H831" s="114" t="s">
        <v>817</v>
      </c>
    </row>
    <row r="832" spans="1:8" ht="16.5" thickBot="1">
      <c r="A832" s="23" t="s">
        <v>35</v>
      </c>
      <c r="B832" s="39">
        <v>0.59</v>
      </c>
      <c r="C832" s="40">
        <v>0.47199999999999998</v>
      </c>
      <c r="D832" s="30">
        <v>0.48599999999999999</v>
      </c>
      <c r="E832" s="37">
        <v>0.48399999999999999</v>
      </c>
      <c r="F832" s="30">
        <v>2.101</v>
      </c>
      <c r="G832" s="30">
        <v>2.044</v>
      </c>
      <c r="H832" s="113" t="s">
        <v>36</v>
      </c>
    </row>
    <row r="833" spans="1:8" ht="16.5" thickBot="1">
      <c r="A833" s="95" t="s">
        <v>353</v>
      </c>
      <c r="B833" s="97">
        <f t="shared" ref="B833" si="173">SUM(B811:B832)</f>
        <v>372.739194</v>
      </c>
      <c r="C833" s="97">
        <f t="shared" ref="C833" si="174">SUM(C811:C832)</f>
        <v>381.87301139444503</v>
      </c>
      <c r="D833" s="97">
        <f t="shared" ref="D833" si="175">SUM(D811:D832)</f>
        <v>460.11358099999995</v>
      </c>
      <c r="E833" s="97">
        <f t="shared" ref="E833:G833" si="176">SUM(E811:E832)</f>
        <v>526.03720915427539</v>
      </c>
      <c r="F833" s="97">
        <f t="shared" si="176"/>
        <v>537.24460053619293</v>
      </c>
      <c r="G833" s="97">
        <f t="shared" si="176"/>
        <v>449.87</v>
      </c>
      <c r="H833" s="112" t="s">
        <v>841</v>
      </c>
    </row>
    <row r="834" spans="1:8" ht="16.5" thickBot="1">
      <c r="A834" s="95" t="s">
        <v>350</v>
      </c>
      <c r="B834" s="97">
        <v>2054.7069999999999</v>
      </c>
      <c r="C834" s="97">
        <v>1824.8340000000001</v>
      </c>
      <c r="D834" s="97">
        <v>3354.6669999999999</v>
      </c>
      <c r="E834" s="97">
        <v>3228.8719999999998</v>
      </c>
      <c r="F834" s="142">
        <v>2088.8739999999998</v>
      </c>
      <c r="G834" s="142">
        <v>1757.192</v>
      </c>
      <c r="H834" s="119" t="s">
        <v>354</v>
      </c>
    </row>
    <row r="835" spans="1:8">
      <c r="A835" s="13"/>
      <c r="B835" s="13"/>
      <c r="C835" s="13"/>
      <c r="D835" s="13"/>
      <c r="E835" s="13"/>
      <c r="F835" s="13"/>
      <c r="G835" s="13"/>
      <c r="H835" s="13"/>
    </row>
    <row r="836" spans="1:8" ht="20.25" customHeight="1">
      <c r="A836" s="77" t="s">
        <v>108</v>
      </c>
      <c r="B836" s="13"/>
      <c r="C836" s="13"/>
      <c r="D836" s="13"/>
      <c r="E836" s="13"/>
      <c r="F836" s="13"/>
      <c r="G836" s="13"/>
      <c r="H836" s="80" t="s">
        <v>109</v>
      </c>
    </row>
    <row r="837" spans="1:8" ht="18.75" customHeight="1">
      <c r="A837" s="77" t="s">
        <v>438</v>
      </c>
      <c r="B837" s="13"/>
      <c r="C837" s="13"/>
      <c r="D837" s="13"/>
      <c r="E837" s="13"/>
      <c r="F837" s="13"/>
      <c r="G837" s="13"/>
      <c r="H837" s="84" t="s">
        <v>440</v>
      </c>
    </row>
    <row r="838" spans="1:8" ht="16.5" customHeight="1" thickBot="1">
      <c r="A838" s="76" t="s">
        <v>39</v>
      </c>
      <c r="B838" s="13"/>
      <c r="C838" s="13"/>
      <c r="D838" s="13"/>
      <c r="E838" s="2"/>
      <c r="F838" s="13"/>
      <c r="G838" s="2" t="s">
        <v>40</v>
      </c>
      <c r="H838" s="2" t="s">
        <v>2</v>
      </c>
    </row>
    <row r="839" spans="1:8" ht="16.5" thickBot="1">
      <c r="A839" s="66" t="s">
        <v>7</v>
      </c>
      <c r="B839" s="203">
        <v>2016</v>
      </c>
      <c r="C839" s="204"/>
      <c r="D839" s="203">
        <v>2017</v>
      </c>
      <c r="E839" s="204"/>
      <c r="F839" s="203">
        <v>2018</v>
      </c>
      <c r="G839" s="204"/>
      <c r="H839" s="67" t="s">
        <v>3</v>
      </c>
    </row>
    <row r="840" spans="1:8">
      <c r="A840" s="68"/>
      <c r="B840" s="20" t="s">
        <v>43</v>
      </c>
      <c r="C840" s="111" t="s">
        <v>44</v>
      </c>
      <c r="D840" s="111" t="s">
        <v>43</v>
      </c>
      <c r="E840" s="16" t="s">
        <v>44</v>
      </c>
      <c r="F840" s="20" t="s">
        <v>43</v>
      </c>
      <c r="G840" s="9" t="s">
        <v>44</v>
      </c>
      <c r="H840" s="69"/>
    </row>
    <row r="841" spans="1:8" ht="16.5" thickBot="1">
      <c r="A841" s="70"/>
      <c r="B841" s="34" t="s">
        <v>45</v>
      </c>
      <c r="C841" s="11" t="s">
        <v>46</v>
      </c>
      <c r="D841" s="114" t="s">
        <v>45</v>
      </c>
      <c r="E841" s="36" t="s">
        <v>46</v>
      </c>
      <c r="F841" s="34" t="s">
        <v>45</v>
      </c>
      <c r="G841" s="34" t="s">
        <v>46</v>
      </c>
      <c r="H841" s="71"/>
    </row>
    <row r="842" spans="1:8" ht="17.25" thickTop="1" thickBot="1">
      <c r="A842" s="23" t="s">
        <v>12</v>
      </c>
      <c r="B842" s="35">
        <v>1.347</v>
      </c>
      <c r="C842" s="38">
        <v>1.601</v>
      </c>
      <c r="D842" s="30">
        <v>3.5129999999999999</v>
      </c>
      <c r="E842" s="37">
        <v>3.8940000000000001</v>
      </c>
      <c r="F842" s="30">
        <v>2.11</v>
      </c>
      <c r="G842" s="30">
        <v>2.4769999999999999</v>
      </c>
      <c r="H842" s="184" t="s">
        <v>809</v>
      </c>
    </row>
    <row r="843" spans="1:8" ht="16.5" thickBot="1">
      <c r="A843" s="23" t="s">
        <v>13</v>
      </c>
      <c r="B843" s="37">
        <v>62.365000000000002</v>
      </c>
      <c r="C843" s="38">
        <v>55.023000000000003</v>
      </c>
      <c r="D843" s="30">
        <v>78.866</v>
      </c>
      <c r="E843" s="37">
        <v>61.411999999999999</v>
      </c>
      <c r="F843" s="30">
        <v>72.936999999999998</v>
      </c>
      <c r="G843" s="30">
        <v>52.424999999999997</v>
      </c>
      <c r="H843" s="184" t="s">
        <v>810</v>
      </c>
    </row>
    <row r="844" spans="1:8" ht="16.5" thickBot="1">
      <c r="A844" s="23" t="s">
        <v>14</v>
      </c>
      <c r="B844" s="37">
        <v>0.59800000000000009</v>
      </c>
      <c r="C844" s="38">
        <v>0.75</v>
      </c>
      <c r="D844" s="30">
        <v>1.2130000000000001</v>
      </c>
      <c r="E844" s="37">
        <v>1.284</v>
      </c>
      <c r="F844" s="30">
        <v>0.73099999999999998</v>
      </c>
      <c r="G844" s="30">
        <v>0.78300000000000003</v>
      </c>
      <c r="H844" s="184" t="s">
        <v>806</v>
      </c>
    </row>
    <row r="845" spans="1:8" ht="16.5" thickBot="1">
      <c r="A845" s="23" t="s">
        <v>15</v>
      </c>
      <c r="B845" s="37">
        <v>5.415</v>
      </c>
      <c r="C845" s="38">
        <v>1.3819999999999999</v>
      </c>
      <c r="D845" s="30">
        <v>4.7119999999999997</v>
      </c>
      <c r="E845" s="37">
        <v>2.4790000000000001</v>
      </c>
      <c r="F845" s="30">
        <v>4.593</v>
      </c>
      <c r="G845" s="30">
        <v>3.6560000000000001</v>
      </c>
      <c r="H845" s="184" t="s">
        <v>820</v>
      </c>
    </row>
    <row r="846" spans="1:8" ht="16.5" thickBot="1">
      <c r="A846" s="23" t="s">
        <v>16</v>
      </c>
      <c r="B846" s="37">
        <v>63.271000000000001</v>
      </c>
      <c r="C846" s="38">
        <v>71.375</v>
      </c>
      <c r="D846" s="30">
        <v>56.271999999999998</v>
      </c>
      <c r="E846" s="37">
        <v>66.641999999999996</v>
      </c>
      <c r="F846" s="30">
        <v>69.222999999999999</v>
      </c>
      <c r="G846" s="30">
        <v>77.087000000000003</v>
      </c>
      <c r="H846" s="184" t="s">
        <v>819</v>
      </c>
    </row>
    <row r="847" spans="1:8" ht="16.5" thickBot="1">
      <c r="A847" s="23" t="s">
        <v>17</v>
      </c>
      <c r="B847" s="37">
        <v>7.9000000000000001E-2</v>
      </c>
      <c r="C847" s="38">
        <v>0.01</v>
      </c>
      <c r="D847" s="30">
        <v>7.6999999999999999E-2</v>
      </c>
      <c r="E847" s="37">
        <v>1.2E-2</v>
      </c>
      <c r="F847" s="30">
        <v>9.4E-2</v>
      </c>
      <c r="G847" s="30">
        <v>0.03</v>
      </c>
      <c r="H847" s="184" t="s">
        <v>807</v>
      </c>
    </row>
    <row r="848" spans="1:8" ht="16.5" thickBot="1">
      <c r="A848" s="23" t="s">
        <v>18</v>
      </c>
      <c r="B848" s="37">
        <v>1.2E-2</v>
      </c>
      <c r="C848" s="38">
        <v>4.0000000000000001E-3</v>
      </c>
      <c r="D848" s="30">
        <v>1.6759999999999999</v>
      </c>
      <c r="E848" s="37">
        <v>0.92800000000000005</v>
      </c>
      <c r="F848" s="30">
        <v>1.41</v>
      </c>
      <c r="G848" s="30">
        <v>0.76800000000000002</v>
      </c>
      <c r="H848" s="184" t="s">
        <v>19</v>
      </c>
    </row>
    <row r="849" spans="1:8" ht="16.5" thickBot="1">
      <c r="A849" s="23" t="s">
        <v>20</v>
      </c>
      <c r="B849" s="37">
        <v>10.044</v>
      </c>
      <c r="C849" s="38">
        <v>9.4030000000000005</v>
      </c>
      <c r="D849" s="30">
        <v>10.817</v>
      </c>
      <c r="E849" s="37">
        <v>11.509</v>
      </c>
      <c r="F849" s="30">
        <v>8.7970000000000006</v>
      </c>
      <c r="G849" s="30">
        <v>9.0039999999999996</v>
      </c>
      <c r="H849" s="184" t="s">
        <v>808</v>
      </c>
    </row>
    <row r="850" spans="1:8" ht="16.5" thickBot="1">
      <c r="A850" s="23" t="s">
        <v>21</v>
      </c>
      <c r="B850" s="37">
        <v>0.35104999999999997</v>
      </c>
      <c r="C850" s="38">
        <v>0.35705072499999996</v>
      </c>
      <c r="D850" s="30">
        <v>4.9000000000000002E-2</v>
      </c>
      <c r="E850" s="37">
        <v>5.8999999999999997E-2</v>
      </c>
      <c r="F850" s="30">
        <v>0.105</v>
      </c>
      <c r="G850" s="30">
        <v>5.3999999999999999E-2</v>
      </c>
      <c r="H850" s="184" t="s">
        <v>811</v>
      </c>
    </row>
    <row r="851" spans="1:8" ht="16.5" thickBot="1">
      <c r="A851" s="23" t="s">
        <v>22</v>
      </c>
      <c r="B851" s="37">
        <v>0.72799999999999998</v>
      </c>
      <c r="C851" s="38">
        <v>0.77700000000000002</v>
      </c>
      <c r="D851" s="30">
        <v>2.29</v>
      </c>
      <c r="E851" s="37">
        <v>2.524</v>
      </c>
      <c r="F851" s="30">
        <v>3.8359999999999999</v>
      </c>
      <c r="G851" s="30">
        <v>3.5859999999999999</v>
      </c>
      <c r="H851" s="184" t="s">
        <v>840</v>
      </c>
    </row>
    <row r="852" spans="1:8" ht="16.5" thickBot="1">
      <c r="A852" s="23" t="s">
        <v>23</v>
      </c>
      <c r="B852" s="37">
        <v>1.159</v>
      </c>
      <c r="C852" s="38">
        <v>0.73</v>
      </c>
      <c r="D852" s="30">
        <v>2.3010000000000002</v>
      </c>
      <c r="E852" s="37">
        <v>1.3149999999999999</v>
      </c>
      <c r="F852" s="30">
        <v>0.66</v>
      </c>
      <c r="G852" s="30">
        <v>0.40699999999999997</v>
      </c>
      <c r="H852" s="184" t="s">
        <v>805</v>
      </c>
    </row>
    <row r="853" spans="1:8" ht="16.5" thickBot="1">
      <c r="A853" s="23" t="s">
        <v>24</v>
      </c>
      <c r="B853" s="37">
        <v>4.173</v>
      </c>
      <c r="C853" s="38">
        <v>4.0720000000000001</v>
      </c>
      <c r="D853" s="30">
        <v>29.337</v>
      </c>
      <c r="E853" s="37">
        <v>30.178000000000001</v>
      </c>
      <c r="F853" s="30">
        <v>46.654000000000003</v>
      </c>
      <c r="G853" s="30">
        <v>35.679000000000002</v>
      </c>
      <c r="H853" s="184" t="s">
        <v>25</v>
      </c>
    </row>
    <row r="854" spans="1:8" ht="16.5" thickBot="1">
      <c r="A854" s="23" t="s">
        <v>26</v>
      </c>
      <c r="B854" s="30">
        <v>1.6110000000000002</v>
      </c>
      <c r="C854" s="28">
        <v>2.056</v>
      </c>
      <c r="D854" s="30">
        <v>1.7490000000000001</v>
      </c>
      <c r="E854" s="37">
        <v>1.5580000000000001</v>
      </c>
      <c r="F854" s="30">
        <v>3.952</v>
      </c>
      <c r="G854" s="30">
        <v>3.7949999999999999</v>
      </c>
      <c r="H854" s="184" t="s">
        <v>812</v>
      </c>
    </row>
    <row r="855" spans="1:8" ht="16.5" thickBot="1">
      <c r="A855" s="23" t="s">
        <v>27</v>
      </c>
      <c r="B855" s="37">
        <v>1.0569999999999999</v>
      </c>
      <c r="C855" s="38">
        <v>1.141</v>
      </c>
      <c r="D855" s="30">
        <v>0.47499999999999998</v>
      </c>
      <c r="E855" s="37">
        <v>0.51500000000000001</v>
      </c>
      <c r="F855" s="30">
        <f>D855/E855*G855</f>
        <v>1.6528155339805823</v>
      </c>
      <c r="G855" s="30">
        <v>1.792</v>
      </c>
      <c r="H855" s="184" t="s">
        <v>836</v>
      </c>
    </row>
    <row r="856" spans="1:8" ht="16.5" thickBot="1">
      <c r="A856" s="23" t="s">
        <v>28</v>
      </c>
      <c r="B856" s="37">
        <v>1.6870000000000001</v>
      </c>
      <c r="C856" s="38">
        <v>1.77</v>
      </c>
      <c r="D856" s="30">
        <v>4.5599999999999996</v>
      </c>
      <c r="E856" s="37">
        <v>4.37</v>
      </c>
      <c r="F856" s="30">
        <v>3.2719999999999998</v>
      </c>
      <c r="G856" s="30">
        <v>2.335</v>
      </c>
      <c r="H856" s="184" t="s">
        <v>813</v>
      </c>
    </row>
    <row r="857" spans="1:8" ht="16.5" thickBot="1">
      <c r="A857" s="23" t="s">
        <v>29</v>
      </c>
      <c r="B857" s="37">
        <v>1.2090000000000001</v>
      </c>
      <c r="C857" s="38">
        <v>1.48</v>
      </c>
      <c r="D857" s="30">
        <v>4.3419999999999996</v>
      </c>
      <c r="E857" s="37">
        <v>10.765000000000001</v>
      </c>
      <c r="F857" s="30">
        <v>2.343</v>
      </c>
      <c r="G857" s="30">
        <v>2.5110000000000001</v>
      </c>
      <c r="H857" s="184" t="s">
        <v>814</v>
      </c>
    </row>
    <row r="858" spans="1:8" ht="16.5" thickBot="1">
      <c r="A858" s="23" t="s">
        <v>30</v>
      </c>
      <c r="B858" s="37">
        <v>6.3849999999999998</v>
      </c>
      <c r="C858" s="38">
        <v>3.3580000000000001</v>
      </c>
      <c r="D858" s="30">
        <v>6.7960000000000003</v>
      </c>
      <c r="E858" s="37">
        <v>2.9660000000000002</v>
      </c>
      <c r="F858" s="30">
        <v>5.5490000000000004</v>
      </c>
      <c r="G858" s="30">
        <v>7.3559999999999999</v>
      </c>
      <c r="H858" s="184" t="s">
        <v>815</v>
      </c>
    </row>
    <row r="859" spans="1:8" ht="16.5" thickBot="1">
      <c r="A859" s="23" t="s">
        <v>31</v>
      </c>
      <c r="B859" s="37">
        <v>0.1983</v>
      </c>
      <c r="C859" s="38">
        <v>0.173459</v>
      </c>
      <c r="D859" s="30">
        <v>3.9129999999999998</v>
      </c>
      <c r="E859" s="37">
        <v>4.5810000000000004</v>
      </c>
      <c r="F859" s="30">
        <v>10.98</v>
      </c>
      <c r="G859" s="30">
        <v>12.727</v>
      </c>
      <c r="H859" s="184" t="s">
        <v>838</v>
      </c>
    </row>
    <row r="860" spans="1:8" ht="16.5" thickBot="1">
      <c r="A860" s="23" t="s">
        <v>32</v>
      </c>
      <c r="B860" s="37">
        <v>10.762</v>
      </c>
      <c r="C860" s="38">
        <v>11.646000000000001</v>
      </c>
      <c r="D860" s="30">
        <v>11.819000000000001</v>
      </c>
      <c r="E860" s="37">
        <v>12.894</v>
      </c>
      <c r="F860" s="30">
        <v>9.16</v>
      </c>
      <c r="G860" s="30">
        <v>5.4039999999999999</v>
      </c>
      <c r="H860" s="184" t="s">
        <v>816</v>
      </c>
    </row>
    <row r="861" spans="1:8" ht="16.5" thickBot="1">
      <c r="A861" s="23" t="s">
        <v>33</v>
      </c>
      <c r="B861" s="37">
        <v>1.4970000000000001</v>
      </c>
      <c r="C861" s="38">
        <v>2.7839999999999998</v>
      </c>
      <c r="D861" s="30">
        <v>5.6630000000000003</v>
      </c>
      <c r="E861" s="37">
        <v>8.2029999999999994</v>
      </c>
      <c r="F861" s="30">
        <v>18.097999999999999</v>
      </c>
      <c r="G861" s="30">
        <v>20.247</v>
      </c>
      <c r="H861" s="184" t="s">
        <v>818</v>
      </c>
    </row>
    <row r="862" spans="1:8" ht="16.5" thickBot="1">
      <c r="A862" s="23" t="s">
        <v>34</v>
      </c>
      <c r="B862" s="39">
        <v>0</v>
      </c>
      <c r="C862" s="40">
        <v>5.0000000000000001E-3</v>
      </c>
      <c r="D862" s="30">
        <v>0.02</v>
      </c>
      <c r="E862" s="37">
        <v>5.0000000000000001E-3</v>
      </c>
      <c r="F862" s="30">
        <v>0</v>
      </c>
      <c r="G862" s="30">
        <v>0</v>
      </c>
      <c r="H862" s="184" t="s">
        <v>817</v>
      </c>
    </row>
    <row r="863" spans="1:8" ht="16.5" thickBot="1">
      <c r="A863" s="23" t="s">
        <v>35</v>
      </c>
      <c r="B863" s="39">
        <v>19.66</v>
      </c>
      <c r="C863" s="40">
        <v>13.145</v>
      </c>
      <c r="D863" s="30">
        <v>20.113</v>
      </c>
      <c r="E863" s="37">
        <v>15.657</v>
      </c>
      <c r="F863" s="30">
        <v>32.442999999999998</v>
      </c>
      <c r="G863" s="30">
        <v>22.34</v>
      </c>
      <c r="H863" s="183" t="s">
        <v>36</v>
      </c>
    </row>
    <row r="864" spans="1:8" ht="16.5" thickBot="1">
      <c r="A864" s="95" t="s">
        <v>353</v>
      </c>
      <c r="B864" s="97">
        <f t="shared" ref="B864" si="177">SUM(B842:B863)</f>
        <v>193.60835</v>
      </c>
      <c r="C864" s="97">
        <f t="shared" ref="C864" si="178">SUM(C842:C863)</f>
        <v>183.04250972499997</v>
      </c>
      <c r="D864" s="97">
        <f t="shared" ref="D864" si="179">SUM(D842:D863)</f>
        <v>250.57299999999998</v>
      </c>
      <c r="E864" s="97">
        <f t="shared" ref="E864" si="180">SUM(E842:E863)</f>
        <v>243.75000000000003</v>
      </c>
      <c r="F864" s="142">
        <v>296.947</v>
      </c>
      <c r="G864" s="142">
        <v>264.46300000000002</v>
      </c>
      <c r="H864" s="123" t="s">
        <v>841</v>
      </c>
    </row>
    <row r="865" spans="1:8" ht="16.5" thickBot="1">
      <c r="A865" s="95" t="s">
        <v>350</v>
      </c>
      <c r="B865" s="97">
        <v>3790.7629999999999</v>
      </c>
      <c r="C865" s="97">
        <v>3694.3519999999999</v>
      </c>
      <c r="D865" s="97">
        <v>3836.7736130530066</v>
      </c>
      <c r="E865" s="97">
        <v>3397.6640000000002</v>
      </c>
      <c r="F865" s="142">
        <v>3724.2130000000002</v>
      </c>
      <c r="G865" s="142">
        <v>3219.96</v>
      </c>
      <c r="H865" s="119" t="s">
        <v>354</v>
      </c>
    </row>
    <row r="866" spans="1:8">
      <c r="A866" s="13"/>
      <c r="B866" s="13"/>
      <c r="C866" s="13"/>
      <c r="D866" s="81"/>
      <c r="E866" s="81"/>
      <c r="F866" s="81"/>
      <c r="G866" s="81"/>
      <c r="H866" s="13"/>
    </row>
    <row r="867" spans="1:8">
      <c r="A867" s="13"/>
      <c r="B867" s="13"/>
      <c r="C867" s="13"/>
      <c r="D867" s="13"/>
      <c r="E867" s="13"/>
      <c r="F867" s="13"/>
      <c r="G867" s="13"/>
      <c r="H867" s="13"/>
    </row>
    <row r="868" spans="1:8">
      <c r="A868" s="13"/>
      <c r="B868" s="13"/>
      <c r="C868" s="13"/>
      <c r="D868" s="13"/>
      <c r="E868" s="13"/>
      <c r="F868" s="13"/>
      <c r="G868" s="13"/>
      <c r="H868" s="13"/>
    </row>
    <row r="869" spans="1:8" ht="18.75" customHeight="1">
      <c r="A869" s="77" t="s">
        <v>110</v>
      </c>
      <c r="B869" s="13"/>
      <c r="C869" s="13"/>
      <c r="D869" s="13"/>
      <c r="E869" s="13"/>
      <c r="F869" s="13"/>
      <c r="G869" s="13"/>
      <c r="H869" s="80" t="s">
        <v>111</v>
      </c>
    </row>
    <row r="870" spans="1:8">
      <c r="A870" s="77" t="s">
        <v>442</v>
      </c>
      <c r="B870" s="13"/>
      <c r="C870" s="13"/>
      <c r="D870" s="13"/>
      <c r="E870" s="13"/>
      <c r="F870" s="13"/>
      <c r="G870" s="13"/>
      <c r="H870" s="75" t="s">
        <v>441</v>
      </c>
    </row>
    <row r="871" spans="1:8" ht="24" customHeight="1" thickBot="1">
      <c r="A871" s="76" t="s">
        <v>39</v>
      </c>
      <c r="B871" s="13"/>
      <c r="C871" s="13"/>
      <c r="D871" s="13"/>
      <c r="E871" s="2"/>
      <c r="F871" s="13"/>
      <c r="G871" s="2" t="s">
        <v>40</v>
      </c>
      <c r="H871" s="2" t="s">
        <v>2</v>
      </c>
    </row>
    <row r="872" spans="1:8" ht="16.5" thickBot="1">
      <c r="A872" s="66" t="s">
        <v>7</v>
      </c>
      <c r="B872" s="203">
        <v>2016</v>
      </c>
      <c r="C872" s="204"/>
      <c r="D872" s="203">
        <v>2017</v>
      </c>
      <c r="E872" s="204"/>
      <c r="F872" s="208">
        <v>2018</v>
      </c>
      <c r="G872" s="209"/>
      <c r="H872" s="157" t="s">
        <v>3</v>
      </c>
    </row>
    <row r="873" spans="1:8">
      <c r="A873" s="68"/>
      <c r="B873" s="20" t="s">
        <v>43</v>
      </c>
      <c r="C873" s="111" t="s">
        <v>44</v>
      </c>
      <c r="D873" s="111" t="s">
        <v>43</v>
      </c>
      <c r="E873" s="16" t="s">
        <v>44</v>
      </c>
      <c r="F873" s="158" t="s">
        <v>43</v>
      </c>
      <c r="G873" s="159" t="s">
        <v>44</v>
      </c>
      <c r="H873" s="160"/>
    </row>
    <row r="874" spans="1:8" ht="16.5" thickBot="1">
      <c r="A874" s="70"/>
      <c r="B874" s="34" t="s">
        <v>45</v>
      </c>
      <c r="C874" s="11" t="s">
        <v>46</v>
      </c>
      <c r="D874" s="114" t="s">
        <v>45</v>
      </c>
      <c r="E874" s="36" t="s">
        <v>46</v>
      </c>
      <c r="F874" s="161" t="s">
        <v>45</v>
      </c>
      <c r="G874" s="161" t="s">
        <v>46</v>
      </c>
      <c r="H874" s="162"/>
    </row>
    <row r="875" spans="1:8" ht="17.25" thickTop="1" thickBot="1">
      <c r="A875" s="23" t="s">
        <v>12</v>
      </c>
      <c r="B875" s="35">
        <v>0.99435799999999996</v>
      </c>
      <c r="C875" s="38">
        <v>0.58362760800000002</v>
      </c>
      <c r="D875" s="30">
        <v>1.2E-2</v>
      </c>
      <c r="E875" s="37">
        <v>5.0000000000000001E-3</v>
      </c>
      <c r="F875" s="163">
        <v>0.11749999999999999</v>
      </c>
      <c r="G875" s="163">
        <v>5.62E-2</v>
      </c>
      <c r="H875" s="164" t="s">
        <v>809</v>
      </c>
    </row>
    <row r="876" spans="1:8" ht="16.5" thickBot="1">
      <c r="A876" s="23" t="s">
        <v>13</v>
      </c>
      <c r="B876" s="37">
        <v>17.011357999999998</v>
      </c>
      <c r="C876" s="38">
        <v>19.932627608000001</v>
      </c>
      <c r="D876" s="30">
        <v>19.411999999999999</v>
      </c>
      <c r="E876" s="37">
        <v>12.599</v>
      </c>
      <c r="F876" s="163">
        <v>5.4904999999999999</v>
      </c>
      <c r="G876" s="163">
        <v>1.8649</v>
      </c>
      <c r="H876" s="164" t="s">
        <v>810</v>
      </c>
    </row>
    <row r="877" spans="1:8" ht="16.5" thickBot="1">
      <c r="A877" s="23" t="s">
        <v>14</v>
      </c>
      <c r="B877" s="37">
        <v>2.0189999999999997</v>
      </c>
      <c r="C877" s="38">
        <v>2.0199999999999996</v>
      </c>
      <c r="D877" s="30">
        <v>0</v>
      </c>
      <c r="E877" s="37">
        <v>0</v>
      </c>
      <c r="F877" s="163">
        <v>0.2253</v>
      </c>
      <c r="G877" s="163">
        <v>0.1017</v>
      </c>
      <c r="H877" s="164" t="s">
        <v>806</v>
      </c>
    </row>
    <row r="878" spans="1:8" ht="16.5" thickBot="1">
      <c r="A878" s="23" t="s">
        <v>15</v>
      </c>
      <c r="B878" s="37">
        <v>1.1248800000000001</v>
      </c>
      <c r="C878" s="38">
        <v>1.3307631400000002</v>
      </c>
      <c r="D878" s="30">
        <v>0</v>
      </c>
      <c r="E878" s="37">
        <v>0</v>
      </c>
      <c r="F878" s="163">
        <v>6.3399999999999998E-2</v>
      </c>
      <c r="G878" s="163">
        <v>9.5799999999999996E-2</v>
      </c>
      <c r="H878" s="164" t="s">
        <v>820</v>
      </c>
    </row>
    <row r="879" spans="1:8" ht="16.5" thickBot="1">
      <c r="A879" s="23" t="s">
        <v>16</v>
      </c>
      <c r="B879" s="37">
        <v>4.3464010000000002</v>
      </c>
      <c r="C879" s="38">
        <v>2.4699478895000002</v>
      </c>
      <c r="D879" s="30">
        <v>0</v>
      </c>
      <c r="E879" s="37">
        <v>0</v>
      </c>
      <c r="F879" s="163">
        <v>1.1556</v>
      </c>
      <c r="G879" s="163">
        <v>0.85219999999999996</v>
      </c>
      <c r="H879" s="164" t="s">
        <v>819</v>
      </c>
    </row>
    <row r="880" spans="1:8" ht="16.5" thickBot="1">
      <c r="A880" s="23" t="s">
        <v>17</v>
      </c>
      <c r="B880" s="37">
        <v>9.4E-2</v>
      </c>
      <c r="C880" s="38">
        <v>7.4999999999999997E-2</v>
      </c>
      <c r="D880" s="30">
        <v>0</v>
      </c>
      <c r="E880" s="37">
        <v>0</v>
      </c>
      <c r="F880" s="163">
        <v>0</v>
      </c>
      <c r="G880" s="163">
        <v>0</v>
      </c>
      <c r="H880" s="164" t="s">
        <v>807</v>
      </c>
    </row>
    <row r="881" spans="1:8" ht="16.5" thickBot="1">
      <c r="A881" s="23" t="s">
        <v>18</v>
      </c>
      <c r="B881" s="37">
        <v>18.907</v>
      </c>
      <c r="C881" s="38">
        <v>9.0690000000000008</v>
      </c>
      <c r="D881" s="30">
        <v>0</v>
      </c>
      <c r="E881" s="37">
        <v>0</v>
      </c>
      <c r="F881" s="163">
        <v>2.0421999999999998</v>
      </c>
      <c r="G881" s="163">
        <v>0.82930000000000004</v>
      </c>
      <c r="H881" s="164" t="s">
        <v>19</v>
      </c>
    </row>
    <row r="882" spans="1:8" ht="16.5" thickBot="1">
      <c r="A882" s="23" t="s">
        <v>20</v>
      </c>
      <c r="B882" s="37">
        <v>11.699</v>
      </c>
      <c r="C882" s="38">
        <v>11.294</v>
      </c>
      <c r="D882" s="30">
        <v>1E-3</v>
      </c>
      <c r="E882" s="37">
        <v>1E-3</v>
      </c>
      <c r="F882" s="163">
        <v>0.84619999999999995</v>
      </c>
      <c r="G882" s="163">
        <v>0.37030000000000002</v>
      </c>
      <c r="H882" s="164" t="s">
        <v>808</v>
      </c>
    </row>
    <row r="883" spans="1:8" ht="16.5" thickBot="1">
      <c r="A883" s="23" t="s">
        <v>21</v>
      </c>
      <c r="B883" s="37">
        <v>1.5845499999999999</v>
      </c>
      <c r="C883" s="38">
        <v>1.607526</v>
      </c>
      <c r="D883" s="30">
        <v>2.625</v>
      </c>
      <c r="E883" s="37">
        <v>2.3330000000000002</v>
      </c>
      <c r="F883" s="163">
        <v>0.30309999999999998</v>
      </c>
      <c r="G883" s="163">
        <v>0.1686</v>
      </c>
      <c r="H883" s="164" t="s">
        <v>811</v>
      </c>
    </row>
    <row r="884" spans="1:8" ht="16.5" thickBot="1">
      <c r="A884" s="23" t="s">
        <v>22</v>
      </c>
      <c r="B884" s="37">
        <v>0.91</v>
      </c>
      <c r="C884" s="38">
        <v>0.92700000000000005</v>
      </c>
      <c r="D884" s="30">
        <v>0</v>
      </c>
      <c r="E884" s="37">
        <v>0</v>
      </c>
      <c r="F884" s="163">
        <v>1.6037999999999999</v>
      </c>
      <c r="G884" s="163">
        <v>0.62519999999999998</v>
      </c>
      <c r="H884" s="164" t="s">
        <v>840</v>
      </c>
    </row>
    <row r="885" spans="1:8" ht="16.5" thickBot="1">
      <c r="A885" s="23" t="s">
        <v>23</v>
      </c>
      <c r="B885" s="37">
        <v>4.7290000000000001</v>
      </c>
      <c r="C885" s="38">
        <v>4.7329999999999997</v>
      </c>
      <c r="D885" s="30">
        <v>2.5999999999999999E-2</v>
      </c>
      <c r="E885" s="37">
        <v>1.6E-2</v>
      </c>
      <c r="F885" s="163">
        <v>2.1686999999999999</v>
      </c>
      <c r="G885" s="163">
        <v>0.69899999999999995</v>
      </c>
      <c r="H885" s="164" t="s">
        <v>805</v>
      </c>
    </row>
    <row r="886" spans="1:8" ht="16.5" thickBot="1">
      <c r="A886" s="23" t="s">
        <v>24</v>
      </c>
      <c r="B886" s="37">
        <v>2.2050000000000001</v>
      </c>
      <c r="C886" s="38">
        <v>2.2250000000000001</v>
      </c>
      <c r="D886" s="30">
        <v>0.122</v>
      </c>
      <c r="E886" s="37">
        <v>0.14599999999999999</v>
      </c>
      <c r="F886" s="163">
        <v>2.0590000000000002</v>
      </c>
      <c r="G886" s="163">
        <v>0.75680000000000003</v>
      </c>
      <c r="H886" s="164" t="s">
        <v>25</v>
      </c>
    </row>
    <row r="887" spans="1:8" ht="16.5" thickBot="1">
      <c r="A887" s="23" t="s">
        <v>26</v>
      </c>
      <c r="B887" s="30">
        <v>2.7723049999999998</v>
      </c>
      <c r="C887" s="28">
        <v>1.82250271</v>
      </c>
      <c r="D887" s="30">
        <v>0</v>
      </c>
      <c r="E887" s="37">
        <v>0</v>
      </c>
      <c r="F887" s="163">
        <v>0.59179999999999999</v>
      </c>
      <c r="G887" s="163">
        <v>0.25629999999999997</v>
      </c>
      <c r="H887" s="164" t="s">
        <v>812</v>
      </c>
    </row>
    <row r="888" spans="1:8" ht="16.5" thickBot="1">
      <c r="A888" s="23" t="s">
        <v>27</v>
      </c>
      <c r="B888" s="37">
        <v>0.503</v>
      </c>
      <c r="C888" s="38">
        <v>0.505</v>
      </c>
      <c r="D888" s="30">
        <v>0</v>
      </c>
      <c r="E888" s="37">
        <v>0</v>
      </c>
      <c r="F888" s="163">
        <v>0</v>
      </c>
      <c r="G888" s="163">
        <v>0.10780000000000001</v>
      </c>
      <c r="H888" s="164" t="s">
        <v>836</v>
      </c>
    </row>
    <row r="889" spans="1:8" ht="16.5" thickBot="1">
      <c r="A889" s="23" t="s">
        <v>28</v>
      </c>
      <c r="B889" s="37">
        <v>2.677</v>
      </c>
      <c r="C889" s="38">
        <v>3.21</v>
      </c>
      <c r="D889" s="30">
        <v>0.29699999999999999</v>
      </c>
      <c r="E889" s="37">
        <v>0.26</v>
      </c>
      <c r="F889" s="163">
        <v>0.38319999999999999</v>
      </c>
      <c r="G889" s="163">
        <v>0.16719999999999999</v>
      </c>
      <c r="H889" s="164" t="s">
        <v>813</v>
      </c>
    </row>
    <row r="890" spans="1:8" ht="16.5" thickBot="1">
      <c r="A890" s="23" t="s">
        <v>29</v>
      </c>
      <c r="B890" s="37">
        <v>0.71600000000000008</v>
      </c>
      <c r="C890" s="38">
        <v>0.70000000000000007</v>
      </c>
      <c r="D890" s="30">
        <v>5.2999999999999999E-2</v>
      </c>
      <c r="E890" s="37">
        <v>4.8000000000000001E-2</v>
      </c>
      <c r="F890" s="163">
        <v>7.5200000000000003E-2</v>
      </c>
      <c r="G890" s="163">
        <v>4.0099999999999997E-2</v>
      </c>
      <c r="H890" s="164" t="s">
        <v>814</v>
      </c>
    </row>
    <row r="891" spans="1:8" ht="16.5" thickBot="1">
      <c r="A891" s="23" t="s">
        <v>30</v>
      </c>
      <c r="B891" s="37">
        <v>0.73</v>
      </c>
      <c r="C891" s="38">
        <v>0.49099999999999999</v>
      </c>
      <c r="D891" s="30">
        <v>0.42</v>
      </c>
      <c r="E891" s="37">
        <v>0.40100000000000002</v>
      </c>
      <c r="F891" s="163">
        <v>2.4E-2</v>
      </c>
      <c r="G891" s="163">
        <v>1.8499999999999999E-2</v>
      </c>
      <c r="H891" s="164" t="s">
        <v>815</v>
      </c>
    </row>
    <row r="892" spans="1:8" ht="16.5" thickBot="1">
      <c r="A892" s="23" t="s">
        <v>31</v>
      </c>
      <c r="B892" s="37">
        <v>0.39300000000000002</v>
      </c>
      <c r="C892" s="38">
        <v>0.28699999999999998</v>
      </c>
      <c r="D892" s="30">
        <v>0</v>
      </c>
      <c r="E892" s="37">
        <v>0</v>
      </c>
      <c r="F892" s="163">
        <v>7.5200000000000003E-2</v>
      </c>
      <c r="G892" s="163">
        <v>4.5600000000000002E-2</v>
      </c>
      <c r="H892" s="164" t="s">
        <v>838</v>
      </c>
    </row>
    <row r="893" spans="1:8" ht="16.5" thickBot="1">
      <c r="A893" s="23" t="s">
        <v>32</v>
      </c>
      <c r="B893" s="37">
        <v>19.622</v>
      </c>
      <c r="C893" s="38">
        <v>9.9082872928176808</v>
      </c>
      <c r="D893" s="30">
        <v>0</v>
      </c>
      <c r="E893" s="37">
        <v>0</v>
      </c>
      <c r="F893" s="163">
        <v>1.6939</v>
      </c>
      <c r="G893" s="163">
        <v>0.58850000000000002</v>
      </c>
      <c r="H893" s="164" t="s">
        <v>816</v>
      </c>
    </row>
    <row r="894" spans="1:8" ht="16.5" thickBot="1">
      <c r="A894" s="23" t="s">
        <v>33</v>
      </c>
      <c r="B894" s="37">
        <v>7.0270000000000001</v>
      </c>
      <c r="C894" s="38">
        <v>5.7869999999999999</v>
      </c>
      <c r="D894" s="30">
        <v>0</v>
      </c>
      <c r="E894" s="37">
        <v>0</v>
      </c>
      <c r="F894" s="163">
        <v>1.3142</v>
      </c>
      <c r="G894" s="163">
        <v>0.8931</v>
      </c>
      <c r="H894" s="164" t="s">
        <v>818</v>
      </c>
    </row>
    <row r="895" spans="1:8" ht="16.5" thickBot="1">
      <c r="A895" s="23" t="s">
        <v>34</v>
      </c>
      <c r="B895" s="39">
        <v>4.8000000000000001E-2</v>
      </c>
      <c r="C895" s="40">
        <v>2.1000000000000001E-2</v>
      </c>
      <c r="D895" s="30">
        <v>0</v>
      </c>
      <c r="E895" s="37">
        <v>0</v>
      </c>
      <c r="F895" s="163">
        <v>0</v>
      </c>
      <c r="G895" s="163">
        <v>0</v>
      </c>
      <c r="H895" s="164" t="s">
        <v>817</v>
      </c>
    </row>
    <row r="896" spans="1:8" ht="16.5" thickBot="1">
      <c r="A896" s="23" t="s">
        <v>35</v>
      </c>
      <c r="B896" s="39">
        <v>18.009</v>
      </c>
      <c r="C896" s="40">
        <v>18.006</v>
      </c>
      <c r="D896" s="30">
        <v>0</v>
      </c>
      <c r="E896" s="37">
        <v>0</v>
      </c>
      <c r="F896" s="163">
        <v>9.3000000000000007</v>
      </c>
      <c r="G896" s="163">
        <v>3.6246</v>
      </c>
      <c r="H896" s="164" t="s">
        <v>36</v>
      </c>
    </row>
    <row r="897" spans="1:8" ht="16.5" thickBot="1">
      <c r="A897" s="95" t="s">
        <v>353</v>
      </c>
      <c r="B897" s="97">
        <f t="shared" ref="B897" si="181">SUM(B875:B896)</f>
        <v>118.121852</v>
      </c>
      <c r="C897" s="97">
        <f t="shared" ref="C897" si="182">SUM(C875:C896)</f>
        <v>97.005282248317684</v>
      </c>
      <c r="D897" s="97">
        <f t="shared" ref="D897" si="183">SUM(D875:D896)</f>
        <v>22.968000000000004</v>
      </c>
      <c r="E897" s="97">
        <f t="shared" ref="E897" si="184">SUM(E875:E896)</f>
        <v>15.809000000000001</v>
      </c>
      <c r="F897" s="155">
        <v>29.532800000000002</v>
      </c>
      <c r="G897" s="155">
        <v>12.1617</v>
      </c>
      <c r="H897" s="164" t="s">
        <v>841</v>
      </c>
    </row>
    <row r="898" spans="1:8" ht="16.5" thickBot="1">
      <c r="A898" s="95" t="s">
        <v>350</v>
      </c>
      <c r="B898" s="97">
        <v>690.38499999999999</v>
      </c>
      <c r="C898" s="97">
        <v>668.27499999999998</v>
      </c>
      <c r="D898" s="97">
        <v>544.75300000000004</v>
      </c>
      <c r="E898" s="97">
        <v>332.62099999999998</v>
      </c>
      <c r="F898" s="155">
        <v>700.19619999999998</v>
      </c>
      <c r="G898" s="155">
        <v>231.59399999999999</v>
      </c>
      <c r="H898" s="164" t="s">
        <v>354</v>
      </c>
    </row>
    <row r="899" spans="1:8">
      <c r="A899" s="16"/>
      <c r="B899" s="62"/>
      <c r="C899" s="62"/>
      <c r="D899" s="62"/>
      <c r="E899" s="62"/>
      <c r="F899" s="62"/>
      <c r="G899" s="62"/>
      <c r="H899" s="75"/>
    </row>
    <row r="900" spans="1:8">
      <c r="A900" s="75"/>
      <c r="B900" s="75"/>
      <c r="C900" s="75"/>
      <c r="D900" s="75"/>
      <c r="E900" s="75"/>
      <c r="F900" s="75"/>
      <c r="G900" s="75"/>
      <c r="H900" s="75"/>
    </row>
    <row r="901" spans="1:8">
      <c r="A901" s="77" t="s">
        <v>112</v>
      </c>
      <c r="B901" s="75"/>
      <c r="C901" s="75"/>
      <c r="D901" s="14"/>
      <c r="E901" s="75"/>
      <c r="F901" s="14"/>
      <c r="G901" s="75"/>
      <c r="H901" s="80" t="s">
        <v>113</v>
      </c>
    </row>
    <row r="902" spans="1:8">
      <c r="A902" s="77" t="s">
        <v>443</v>
      </c>
      <c r="B902" s="75"/>
      <c r="C902" s="75"/>
      <c r="D902" s="75"/>
      <c r="E902" s="75"/>
      <c r="F902" s="75"/>
      <c r="G902" s="75"/>
      <c r="H902" s="13" t="s">
        <v>444</v>
      </c>
    </row>
    <row r="903" spans="1:8" ht="16.5" customHeight="1" thickBot="1">
      <c r="A903" s="76" t="s">
        <v>39</v>
      </c>
      <c r="B903" s="75"/>
      <c r="C903" s="75"/>
      <c r="D903" s="75"/>
      <c r="E903" s="2"/>
      <c r="F903" s="75"/>
      <c r="G903" s="2" t="s">
        <v>40</v>
      </c>
      <c r="H903" s="2" t="s">
        <v>2</v>
      </c>
    </row>
    <row r="904" spans="1:8" ht="16.5" thickBot="1">
      <c r="A904" s="66" t="s">
        <v>7</v>
      </c>
      <c r="B904" s="203">
        <v>2016</v>
      </c>
      <c r="C904" s="204"/>
      <c r="D904" s="203">
        <v>2017</v>
      </c>
      <c r="E904" s="204"/>
      <c r="F904" s="203">
        <v>2018</v>
      </c>
      <c r="G904" s="204"/>
      <c r="H904" s="67" t="s">
        <v>3</v>
      </c>
    </row>
    <row r="905" spans="1:8">
      <c r="A905" s="68"/>
      <c r="B905" s="20" t="s">
        <v>43</v>
      </c>
      <c r="C905" s="111" t="s">
        <v>44</v>
      </c>
      <c r="D905" s="111" t="s">
        <v>43</v>
      </c>
      <c r="E905" s="16" t="s">
        <v>44</v>
      </c>
      <c r="F905" s="20" t="s">
        <v>43</v>
      </c>
      <c r="G905" s="9" t="s">
        <v>44</v>
      </c>
      <c r="H905" s="69"/>
    </row>
    <row r="906" spans="1:8" ht="16.5" thickBot="1">
      <c r="A906" s="70"/>
      <c r="B906" s="34" t="s">
        <v>45</v>
      </c>
      <c r="C906" s="11" t="s">
        <v>46</v>
      </c>
      <c r="D906" s="114" t="s">
        <v>45</v>
      </c>
      <c r="E906" s="36" t="s">
        <v>46</v>
      </c>
      <c r="F906" s="34" t="s">
        <v>45</v>
      </c>
      <c r="G906" s="34" t="s">
        <v>46</v>
      </c>
      <c r="H906" s="71"/>
    </row>
    <row r="907" spans="1:8" ht="17.25" thickTop="1" thickBot="1">
      <c r="A907" s="23" t="s">
        <v>12</v>
      </c>
      <c r="B907" s="35">
        <v>5.23</v>
      </c>
      <c r="C907" s="38">
        <v>4.1230000000000002</v>
      </c>
      <c r="D907" s="30">
        <v>7.1999999999999995E-2</v>
      </c>
      <c r="E907" s="37">
        <v>6.5000000000000002E-2</v>
      </c>
      <c r="F907" s="37">
        <v>0</v>
      </c>
      <c r="G907" s="37">
        <v>0</v>
      </c>
      <c r="H907" s="114" t="s">
        <v>809</v>
      </c>
    </row>
    <row r="908" spans="1:8" ht="16.5" thickBot="1">
      <c r="A908" s="23" t="s">
        <v>13</v>
      </c>
      <c r="B908" s="37">
        <v>15.933999999999999</v>
      </c>
      <c r="C908" s="38">
        <v>11.33</v>
      </c>
      <c r="D908" s="30">
        <v>6.5289999999999999</v>
      </c>
      <c r="E908" s="37">
        <v>5.351</v>
      </c>
      <c r="F908" s="37">
        <v>5.1459999999999999</v>
      </c>
      <c r="G908" s="37">
        <v>3.8069999999999999</v>
      </c>
      <c r="H908" s="114" t="s">
        <v>810</v>
      </c>
    </row>
    <row r="909" spans="1:8" ht="16.5" thickBot="1">
      <c r="A909" s="23" t="s">
        <v>14</v>
      </c>
      <c r="B909" s="37">
        <v>2E-3</v>
      </c>
      <c r="C909" s="38">
        <v>1E-3</v>
      </c>
      <c r="D909" s="30">
        <v>5.8000000000000003E-2</v>
      </c>
      <c r="E909" s="37">
        <v>5.8000000000000003E-2</v>
      </c>
      <c r="F909" s="37">
        <v>2.8000000000000001E-2</v>
      </c>
      <c r="G909" s="37">
        <v>2.5000000000000001E-2</v>
      </c>
      <c r="H909" s="114" t="s">
        <v>806</v>
      </c>
    </row>
    <row r="910" spans="1:8" ht="16.5" thickBot="1">
      <c r="A910" s="23" t="s">
        <v>15</v>
      </c>
      <c r="B910" s="37">
        <v>1.887</v>
      </c>
      <c r="C910" s="38">
        <v>0.53500000000000003</v>
      </c>
      <c r="D910" s="30">
        <v>0</v>
      </c>
      <c r="E910" s="37">
        <v>0</v>
      </c>
      <c r="F910" s="37">
        <v>0</v>
      </c>
      <c r="G910" s="37">
        <v>0</v>
      </c>
      <c r="H910" s="114" t="s">
        <v>820</v>
      </c>
    </row>
    <row r="911" spans="1:8" ht="16.5" thickBot="1">
      <c r="A911" s="23" t="s">
        <v>16</v>
      </c>
      <c r="B911" s="37">
        <v>0.60599999999999998</v>
      </c>
      <c r="C911" s="38">
        <v>0.63100000000000001</v>
      </c>
      <c r="D911" s="30">
        <v>7.1999999999999995E-2</v>
      </c>
      <c r="E911" s="37">
        <v>6.5000000000000002E-2</v>
      </c>
      <c r="F911" s="37">
        <v>0.12</v>
      </c>
      <c r="G911" s="37">
        <v>3.3000000000000002E-2</v>
      </c>
      <c r="H911" s="114" t="s">
        <v>819</v>
      </c>
    </row>
    <row r="912" spans="1:8" ht="16.5" thickBot="1">
      <c r="A912" s="23" t="s">
        <v>17</v>
      </c>
      <c r="B912" s="37">
        <v>2.1000000000000001E-2</v>
      </c>
      <c r="C912" s="38">
        <v>2E-3</v>
      </c>
      <c r="D912" s="30">
        <v>1.2999999999999999E-2</v>
      </c>
      <c r="E912" s="37">
        <v>1E-3</v>
      </c>
      <c r="F912" s="37">
        <v>1E-3</v>
      </c>
      <c r="G912" s="37">
        <v>1E-3</v>
      </c>
      <c r="H912" s="114" t="s">
        <v>807</v>
      </c>
    </row>
    <row r="913" spans="1:8" ht="16.5" thickBot="1">
      <c r="A913" s="23" t="s">
        <v>18</v>
      </c>
      <c r="B913" s="37">
        <v>0</v>
      </c>
      <c r="C913" s="38">
        <v>0</v>
      </c>
      <c r="D913" s="30">
        <v>0</v>
      </c>
      <c r="E913" s="37">
        <v>0</v>
      </c>
      <c r="F913" s="37">
        <v>2E-3</v>
      </c>
      <c r="G913" s="37">
        <v>4.0000000000000001E-3</v>
      </c>
      <c r="H913" s="114" t="s">
        <v>19</v>
      </c>
    </row>
    <row r="914" spans="1:8" ht="16.5" thickBot="1">
      <c r="A914" s="23" t="s">
        <v>20</v>
      </c>
      <c r="B914" s="37">
        <v>0.06</v>
      </c>
      <c r="C914" s="38">
        <v>4.8000000000000001E-2</v>
      </c>
      <c r="D914" s="30">
        <v>8.3000000000000004E-2</v>
      </c>
      <c r="E914" s="37">
        <v>0.17100000000000001</v>
      </c>
      <c r="F914" s="37">
        <v>8.3000000000000004E-2</v>
      </c>
      <c r="G914" s="37">
        <v>0.109</v>
      </c>
      <c r="H914" s="114" t="s">
        <v>808</v>
      </c>
    </row>
    <row r="915" spans="1:8" ht="16.5" thickBot="1">
      <c r="A915" s="23" t="s">
        <v>21</v>
      </c>
      <c r="B915" s="37">
        <v>0</v>
      </c>
      <c r="C915" s="38">
        <v>0</v>
      </c>
      <c r="D915" s="30">
        <v>0</v>
      </c>
      <c r="E915" s="37">
        <v>0</v>
      </c>
      <c r="F915" s="37">
        <v>1.9E-2</v>
      </c>
      <c r="G915" s="37">
        <v>1.7000000000000001E-2</v>
      </c>
      <c r="H915" s="114" t="s">
        <v>811</v>
      </c>
    </row>
    <row r="916" spans="1:8" ht="16.5" thickBot="1">
      <c r="A916" s="23" t="s">
        <v>22</v>
      </c>
      <c r="B916" s="37">
        <v>8.0000000000000002E-3</v>
      </c>
      <c r="C916" s="38">
        <v>2.5000000000000001E-2</v>
      </c>
      <c r="D916" s="30">
        <v>2E-3</v>
      </c>
      <c r="E916" s="37">
        <v>6.0000000000000001E-3</v>
      </c>
      <c r="F916" s="37">
        <v>0</v>
      </c>
      <c r="G916" s="37">
        <v>1E-3</v>
      </c>
      <c r="H916" s="114" t="s">
        <v>840</v>
      </c>
    </row>
    <row r="917" spans="1:8" ht="16.5" thickBot="1">
      <c r="A917" s="23" t="s">
        <v>23</v>
      </c>
      <c r="B917" s="37">
        <v>0</v>
      </c>
      <c r="C917" s="38">
        <v>4.0000000000000001E-3</v>
      </c>
      <c r="D917" s="30">
        <v>0</v>
      </c>
      <c r="E917" s="37">
        <v>0</v>
      </c>
      <c r="F917" s="37">
        <v>2E-3</v>
      </c>
      <c r="G917" s="37">
        <v>3.0000000000000001E-3</v>
      </c>
      <c r="H917" s="114" t="s">
        <v>805</v>
      </c>
    </row>
    <row r="918" spans="1:8" ht="16.5" thickBot="1">
      <c r="A918" s="23" t="s">
        <v>24</v>
      </c>
      <c r="B918" s="37">
        <v>0.16500000000000001</v>
      </c>
      <c r="C918" s="38">
        <v>0.17399999999999999</v>
      </c>
      <c r="D918" s="30">
        <v>0.50700000000000001</v>
      </c>
      <c r="E918" s="37">
        <v>0.41599999999999998</v>
      </c>
      <c r="F918" s="37">
        <v>0.69799999999999995</v>
      </c>
      <c r="G918" s="37">
        <v>0.495</v>
      </c>
      <c r="H918" s="114" t="s">
        <v>25</v>
      </c>
    </row>
    <row r="919" spans="1:8" ht="16.5" thickBot="1">
      <c r="A919" s="23" t="s">
        <v>26</v>
      </c>
      <c r="B919" s="30">
        <v>0.29402800000000001</v>
      </c>
      <c r="C919" s="28">
        <v>0.41371882999999993</v>
      </c>
      <c r="D919" s="30">
        <v>6.8000000000000005E-2</v>
      </c>
      <c r="E919" s="37">
        <v>9.4E-2</v>
      </c>
      <c r="F919" s="37">
        <v>2.8000000000000001E-2</v>
      </c>
      <c r="G919" s="37">
        <v>2.5000000000000001E-2</v>
      </c>
      <c r="H919" s="114" t="s">
        <v>812</v>
      </c>
    </row>
    <row r="920" spans="1:8" ht="16.5" thickBot="1">
      <c r="A920" s="23" t="s">
        <v>27</v>
      </c>
      <c r="B920" s="37">
        <v>2.7E-2</v>
      </c>
      <c r="C920" s="38">
        <v>2.9000000000000001E-2</v>
      </c>
      <c r="D920" s="30">
        <v>1.7999999999999999E-2</v>
      </c>
      <c r="E920" s="37">
        <v>1.0999999999999999E-2</v>
      </c>
      <c r="F920" s="37">
        <f>D920/E920*G920</f>
        <v>9.8181818181818179E-3</v>
      </c>
      <c r="G920" s="37">
        <v>6.0000000000000001E-3</v>
      </c>
      <c r="H920" s="114" t="s">
        <v>836</v>
      </c>
    </row>
    <row r="921" spans="1:8" ht="16.5" thickBot="1">
      <c r="A921" s="23" t="s">
        <v>28</v>
      </c>
      <c r="B921" s="37">
        <v>0</v>
      </c>
      <c r="C921" s="38">
        <v>1E-3</v>
      </c>
      <c r="D921" s="30">
        <v>0</v>
      </c>
      <c r="E921" s="37">
        <v>0</v>
      </c>
      <c r="F921" s="37">
        <v>9.2999999999999999E-2</v>
      </c>
      <c r="G921" s="37">
        <v>8.5999999999999993E-2</v>
      </c>
      <c r="H921" s="114" t="s">
        <v>813</v>
      </c>
    </row>
    <row r="922" spans="1:8" ht="16.5" thickBot="1">
      <c r="A922" s="23" t="s">
        <v>29</v>
      </c>
      <c r="B922" s="37">
        <v>6.3E-2</v>
      </c>
      <c r="C922" s="38">
        <v>5.1999999999999998E-2</v>
      </c>
      <c r="D922" s="30">
        <v>0.108</v>
      </c>
      <c r="E922" s="37">
        <v>0.14399999999999999</v>
      </c>
      <c r="F922" s="37">
        <v>0.107</v>
      </c>
      <c r="G922" s="37">
        <v>0.11</v>
      </c>
      <c r="H922" s="114" t="s">
        <v>814</v>
      </c>
    </row>
    <row r="923" spans="1:8" ht="16.5" thickBot="1">
      <c r="A923" s="23" t="s">
        <v>30</v>
      </c>
      <c r="B923" s="37">
        <v>6.3849999999999998</v>
      </c>
      <c r="C923" s="38">
        <v>3.3580000000000001</v>
      </c>
      <c r="D923" s="30">
        <v>6.7960000000000003</v>
      </c>
      <c r="E923" s="37">
        <v>2.9660000000000002</v>
      </c>
      <c r="F923" s="37">
        <v>5.8000000000000003E-2</v>
      </c>
      <c r="G923" s="37">
        <v>6.6000000000000003E-2</v>
      </c>
      <c r="H923" s="114" t="s">
        <v>815</v>
      </c>
    </row>
    <row r="924" spans="1:8" ht="16.5" thickBot="1">
      <c r="A924" s="23" t="s">
        <v>31</v>
      </c>
      <c r="B924" s="39">
        <v>0</v>
      </c>
      <c r="C924" s="40">
        <v>0</v>
      </c>
      <c r="D924" s="30">
        <v>0</v>
      </c>
      <c r="E924" s="30">
        <v>0</v>
      </c>
      <c r="F924" s="37">
        <v>0</v>
      </c>
      <c r="G924" s="37">
        <v>0</v>
      </c>
      <c r="H924" s="114" t="s">
        <v>838</v>
      </c>
    </row>
    <row r="925" spans="1:8" ht="16.5" thickBot="1">
      <c r="A925" s="23" t="s">
        <v>32</v>
      </c>
      <c r="B925" s="39">
        <v>0</v>
      </c>
      <c r="C925" s="40">
        <v>0</v>
      </c>
      <c r="D925" s="30">
        <v>0</v>
      </c>
      <c r="E925" s="30">
        <v>0</v>
      </c>
      <c r="F925" s="37">
        <v>0</v>
      </c>
      <c r="G925" s="37">
        <v>0</v>
      </c>
      <c r="H925" s="114" t="s">
        <v>816</v>
      </c>
    </row>
    <row r="926" spans="1:8" ht="16.5" thickBot="1">
      <c r="A926" s="23" t="s">
        <v>33</v>
      </c>
      <c r="B926" s="39">
        <v>0</v>
      </c>
      <c r="C926" s="40">
        <v>0</v>
      </c>
      <c r="D926" s="30">
        <v>0</v>
      </c>
      <c r="E926" s="30">
        <v>0</v>
      </c>
      <c r="F926" s="37">
        <v>0</v>
      </c>
      <c r="G926" s="37">
        <v>0</v>
      </c>
      <c r="H926" s="114" t="s">
        <v>818</v>
      </c>
    </row>
    <row r="927" spans="1:8" ht="16.5" thickBot="1">
      <c r="A927" s="23" t="s">
        <v>34</v>
      </c>
      <c r="B927" s="39">
        <v>0</v>
      </c>
      <c r="C927" s="40">
        <v>0</v>
      </c>
      <c r="D927" s="30">
        <v>0</v>
      </c>
      <c r="E927" s="30">
        <v>0</v>
      </c>
      <c r="F927" s="37">
        <v>0</v>
      </c>
      <c r="G927" s="37">
        <v>0</v>
      </c>
      <c r="H927" s="114" t="s">
        <v>817</v>
      </c>
    </row>
    <row r="928" spans="1:8" ht="16.5" thickBot="1">
      <c r="A928" s="23" t="s">
        <v>35</v>
      </c>
      <c r="B928" s="39">
        <v>0.05</v>
      </c>
      <c r="C928" s="40">
        <v>4.7E-2</v>
      </c>
      <c r="D928" s="30">
        <v>4.8000000000000001E-2</v>
      </c>
      <c r="E928" s="37">
        <v>2.7E-2</v>
      </c>
      <c r="F928" s="37">
        <v>0.121</v>
      </c>
      <c r="G928" s="37">
        <v>7.8E-2</v>
      </c>
      <c r="H928" s="113" t="s">
        <v>36</v>
      </c>
    </row>
    <row r="929" spans="1:8" ht="16.5" thickBot="1">
      <c r="A929" s="95" t="s">
        <v>353</v>
      </c>
      <c r="B929" s="97">
        <f t="shared" ref="B929" si="185">SUM(B907:B928)</f>
        <v>30.732028000000003</v>
      </c>
      <c r="C929" s="97">
        <f t="shared" ref="C929" si="186">SUM(C907:C928)</f>
        <v>20.773718829999996</v>
      </c>
      <c r="D929" s="97">
        <f t="shared" ref="D929" si="187">SUM(D907:D928)</f>
        <v>14.373999999999999</v>
      </c>
      <c r="E929" s="97">
        <f t="shared" ref="E929:G929" si="188">SUM(E907:E928)</f>
        <v>9.3750000000000018</v>
      </c>
      <c r="F929" s="97">
        <f t="shared" si="188"/>
        <v>6.5158181818181813</v>
      </c>
      <c r="G929" s="97">
        <f t="shared" si="188"/>
        <v>4.8660000000000005</v>
      </c>
      <c r="H929" s="112" t="s">
        <v>841</v>
      </c>
    </row>
    <row r="930" spans="1:8" ht="16.5" thickBot="1">
      <c r="A930" s="95" t="s">
        <v>350</v>
      </c>
      <c r="B930" s="97">
        <v>107.79600000000001</v>
      </c>
      <c r="C930" s="97">
        <v>80.445999999999998</v>
      </c>
      <c r="D930" s="97">
        <v>110.119</v>
      </c>
      <c r="E930" s="97">
        <v>84.177999999999997</v>
      </c>
      <c r="F930" s="140">
        <v>108.71299999999999</v>
      </c>
      <c r="G930" s="140">
        <v>73.748999999999995</v>
      </c>
      <c r="H930" s="119" t="s">
        <v>354</v>
      </c>
    </row>
    <row r="931" spans="1:8">
      <c r="A931" s="75"/>
      <c r="B931" s="75"/>
      <c r="C931" s="75"/>
      <c r="D931" s="75"/>
      <c r="E931" s="75"/>
      <c r="F931" s="75"/>
      <c r="G931" s="75"/>
      <c r="H931" s="75"/>
    </row>
    <row r="932" spans="1:8" s="196" customFormat="1">
      <c r="A932" s="193" t="s">
        <v>114</v>
      </c>
      <c r="B932" s="194"/>
      <c r="C932" s="194"/>
      <c r="D932" s="194"/>
      <c r="E932" s="194"/>
      <c r="F932" s="194"/>
      <c r="G932" s="194"/>
      <c r="H932" s="195" t="s">
        <v>115</v>
      </c>
    </row>
    <row r="933" spans="1:8">
      <c r="A933" s="77" t="s">
        <v>446</v>
      </c>
      <c r="B933" s="75"/>
      <c r="C933" s="75"/>
      <c r="D933" s="75"/>
      <c r="E933" s="75"/>
      <c r="F933" s="75"/>
      <c r="G933" s="75"/>
      <c r="H933" s="75" t="s">
        <v>445</v>
      </c>
    </row>
    <row r="934" spans="1:8" ht="16.5" customHeight="1" thickBot="1">
      <c r="A934" s="76" t="s">
        <v>39</v>
      </c>
      <c r="B934" s="75"/>
      <c r="C934" s="75"/>
      <c r="D934" s="75"/>
      <c r="E934" s="2"/>
      <c r="F934" s="75"/>
      <c r="G934" s="2" t="s">
        <v>40</v>
      </c>
      <c r="H934" s="2" t="s">
        <v>2</v>
      </c>
    </row>
    <row r="935" spans="1:8" ht="16.5" thickBot="1">
      <c r="A935" s="66" t="s">
        <v>7</v>
      </c>
      <c r="B935" s="203">
        <v>2016</v>
      </c>
      <c r="C935" s="204"/>
      <c r="D935" s="203">
        <v>2017</v>
      </c>
      <c r="E935" s="204"/>
      <c r="F935" s="203">
        <v>2018</v>
      </c>
      <c r="G935" s="204"/>
      <c r="H935" s="67" t="s">
        <v>3</v>
      </c>
    </row>
    <row r="936" spans="1:8">
      <c r="A936" s="68"/>
      <c r="B936" s="20" t="s">
        <v>43</v>
      </c>
      <c r="C936" s="111" t="s">
        <v>44</v>
      </c>
      <c r="D936" s="111" t="s">
        <v>43</v>
      </c>
      <c r="E936" s="16" t="s">
        <v>44</v>
      </c>
      <c r="F936" s="20" t="s">
        <v>43</v>
      </c>
      <c r="G936" s="9" t="s">
        <v>44</v>
      </c>
      <c r="H936" s="69"/>
    </row>
    <row r="937" spans="1:8" ht="16.5" thickBot="1">
      <c r="A937" s="70"/>
      <c r="B937" s="34" t="s">
        <v>45</v>
      </c>
      <c r="C937" s="11" t="s">
        <v>46</v>
      </c>
      <c r="D937" s="114" t="s">
        <v>45</v>
      </c>
      <c r="E937" s="36" t="s">
        <v>46</v>
      </c>
      <c r="F937" s="34" t="s">
        <v>45</v>
      </c>
      <c r="G937" s="34" t="s">
        <v>46</v>
      </c>
      <c r="H937" s="71"/>
    </row>
    <row r="938" spans="1:8" ht="17.25" thickTop="1" thickBot="1">
      <c r="A938" s="23" t="s">
        <v>12</v>
      </c>
      <c r="B938" s="35">
        <v>11.299282999999999</v>
      </c>
      <c r="C938" s="38">
        <v>8.2029999999999994</v>
      </c>
      <c r="D938" s="30">
        <v>11.6382615</v>
      </c>
      <c r="E938" s="37">
        <v>8.4493419999999997</v>
      </c>
      <c r="F938" s="28">
        <v>8.8089999999999993</v>
      </c>
      <c r="G938" s="28">
        <v>5.0979999999999999</v>
      </c>
      <c r="H938" s="114" t="s">
        <v>809</v>
      </c>
    </row>
    <row r="939" spans="1:8" ht="16.5" thickBot="1">
      <c r="A939" s="23" t="s">
        <v>13</v>
      </c>
      <c r="B939" s="37">
        <v>17.437000000000001</v>
      </c>
      <c r="C939" s="38">
        <v>10.694000000000001</v>
      </c>
      <c r="D939" s="30">
        <v>23.593</v>
      </c>
      <c r="E939" s="37">
        <v>11.539</v>
      </c>
      <c r="F939" s="28">
        <v>16.920999999999999</v>
      </c>
      <c r="G939" s="28">
        <v>8.4779999999999998</v>
      </c>
      <c r="H939" s="114" t="s">
        <v>810</v>
      </c>
    </row>
    <row r="940" spans="1:8" ht="16.5" thickBot="1">
      <c r="A940" s="23" t="s">
        <v>14</v>
      </c>
      <c r="B940" s="37">
        <v>0.44800000000000001</v>
      </c>
      <c r="C940" s="38">
        <v>0.53400000000000003</v>
      </c>
      <c r="D940" s="30">
        <v>0.32300000000000001</v>
      </c>
      <c r="E940" s="37">
        <v>0.33900000000000002</v>
      </c>
      <c r="F940" s="28">
        <v>0.38300000000000001</v>
      </c>
      <c r="G940" s="28">
        <v>0.48699999999999999</v>
      </c>
      <c r="H940" s="114" t="s">
        <v>806</v>
      </c>
    </row>
    <row r="941" spans="1:8" ht="16.5" thickBot="1">
      <c r="A941" s="23" t="s">
        <v>15</v>
      </c>
      <c r="B941" s="37">
        <v>0.16212499999999999</v>
      </c>
      <c r="C941" s="38">
        <v>4.4889850000000009E-2</v>
      </c>
      <c r="D941" s="30">
        <v>3.0000000000000001E-3</v>
      </c>
      <c r="E941" s="37">
        <v>8.0000000000000002E-3</v>
      </c>
      <c r="F941" s="28">
        <v>8.0000000000000002E-3</v>
      </c>
      <c r="G941" s="28">
        <v>1.0999999999999999E-2</v>
      </c>
      <c r="H941" s="114" t="s">
        <v>820</v>
      </c>
    </row>
    <row r="942" spans="1:8" ht="16.5" thickBot="1">
      <c r="A942" s="23" t="s">
        <v>16</v>
      </c>
      <c r="B942" s="37">
        <v>3.9359360000000003</v>
      </c>
      <c r="C942" s="38">
        <v>3.5505749499999997</v>
      </c>
      <c r="D942" s="30">
        <v>1.921162</v>
      </c>
      <c r="E942" s="37">
        <v>2.3093437377300008</v>
      </c>
      <c r="F942" s="28">
        <v>5.681</v>
      </c>
      <c r="G942" s="28">
        <v>1.8819999999999999</v>
      </c>
      <c r="H942" s="114" t="s">
        <v>819</v>
      </c>
    </row>
    <row r="943" spans="1:8" ht="16.5" thickBot="1">
      <c r="A943" s="23" t="s">
        <v>17</v>
      </c>
      <c r="B943" s="37">
        <v>0</v>
      </c>
      <c r="C943" s="38">
        <v>0</v>
      </c>
      <c r="D943" s="30">
        <v>0</v>
      </c>
      <c r="E943" s="37">
        <v>0</v>
      </c>
      <c r="F943" s="37">
        <v>0</v>
      </c>
      <c r="G943" s="37">
        <v>0</v>
      </c>
      <c r="H943" s="114" t="s">
        <v>807</v>
      </c>
    </row>
    <row r="944" spans="1:8" ht="16.5" thickBot="1">
      <c r="A944" s="23" t="s">
        <v>18</v>
      </c>
      <c r="B944" s="37">
        <v>0.96899999999999997</v>
      </c>
      <c r="C944" s="38">
        <v>0.74399999999999999</v>
      </c>
      <c r="D944" s="30">
        <v>0.82499999999999996</v>
      </c>
      <c r="E944" s="37">
        <v>0.63600000000000001</v>
      </c>
      <c r="F944" s="28">
        <v>0.54500000000000004</v>
      </c>
      <c r="G944" s="28">
        <v>0.41299999999999998</v>
      </c>
      <c r="H944" s="114" t="s">
        <v>19</v>
      </c>
    </row>
    <row r="945" spans="1:8" ht="16.5" thickBot="1">
      <c r="A945" s="23" t="s">
        <v>20</v>
      </c>
      <c r="B945" s="37">
        <v>33.655999999999999</v>
      </c>
      <c r="C945" s="38">
        <v>17.675000000000001</v>
      </c>
      <c r="D945" s="30">
        <v>48.256999999999998</v>
      </c>
      <c r="E945" s="37">
        <v>16.257999999999999</v>
      </c>
      <c r="F945" s="28">
        <v>32.634999999999998</v>
      </c>
      <c r="G945" s="28">
        <v>14.234999999999999</v>
      </c>
      <c r="H945" s="114" t="s">
        <v>808</v>
      </c>
    </row>
    <row r="946" spans="1:8" ht="16.5" thickBot="1">
      <c r="A946" s="23" t="s">
        <v>21</v>
      </c>
      <c r="B946" s="37">
        <v>49.335009999999997</v>
      </c>
      <c r="C946" s="38">
        <v>50.050367999999999</v>
      </c>
      <c r="D946" s="30">
        <v>51.972999999999999</v>
      </c>
      <c r="E946" s="37">
        <v>35.24</v>
      </c>
      <c r="F946" s="28">
        <v>23.231999999999999</v>
      </c>
      <c r="G946" s="28">
        <v>37.691000000000003</v>
      </c>
      <c r="H946" s="114" t="s">
        <v>811</v>
      </c>
    </row>
    <row r="947" spans="1:8" ht="16.5" thickBot="1">
      <c r="A947" s="23" t="s">
        <v>22</v>
      </c>
      <c r="B947" s="37">
        <v>4.8620000000000001</v>
      </c>
      <c r="C947" s="38">
        <v>3.238</v>
      </c>
      <c r="D947" s="30">
        <v>2.8000000000000001E-2</v>
      </c>
      <c r="E947" s="37">
        <v>3.4000000000000002E-2</v>
      </c>
      <c r="F947" s="28">
        <v>7.5999999999999998E-2</v>
      </c>
      <c r="G947" s="28">
        <v>9.4E-2</v>
      </c>
      <c r="H947" s="114" t="s">
        <v>840</v>
      </c>
    </row>
    <row r="948" spans="1:8" ht="16.5" thickBot="1">
      <c r="A948" s="23" t="s">
        <v>23</v>
      </c>
      <c r="B948" s="37">
        <v>0</v>
      </c>
      <c r="C948" s="38">
        <v>0</v>
      </c>
      <c r="D948" s="30">
        <v>0</v>
      </c>
      <c r="E948" s="37">
        <v>0</v>
      </c>
      <c r="F948" s="28">
        <v>3.0000000000000001E-3</v>
      </c>
      <c r="G948" s="28">
        <v>2E-3</v>
      </c>
      <c r="H948" s="114" t="s">
        <v>805</v>
      </c>
    </row>
    <row r="949" spans="1:8" ht="16.5" thickBot="1">
      <c r="A949" s="23" t="s">
        <v>24</v>
      </c>
      <c r="B949" s="37">
        <v>0.80800000000000005</v>
      </c>
      <c r="C949" s="38">
        <v>0.77100000000000002</v>
      </c>
      <c r="D949" s="30">
        <v>0.95699999999999996</v>
      </c>
      <c r="E949" s="37">
        <v>0.89200000000000002</v>
      </c>
      <c r="F949" s="28">
        <v>0.40799999999999997</v>
      </c>
      <c r="G949" s="28">
        <v>0.44900000000000001</v>
      </c>
      <c r="H949" s="114" t="s">
        <v>25</v>
      </c>
    </row>
    <row r="950" spans="1:8" ht="16.5" thickBot="1">
      <c r="A950" s="23" t="s">
        <v>26</v>
      </c>
      <c r="B950" s="30">
        <v>0.191747</v>
      </c>
      <c r="C950" s="28">
        <v>0.1772862</v>
      </c>
      <c r="D950" s="30">
        <v>0.57110399999999995</v>
      </c>
      <c r="E950" s="37">
        <v>0.36036780000000002</v>
      </c>
      <c r="F950" s="28">
        <v>0.45500000000000002</v>
      </c>
      <c r="G950" s="28">
        <v>0.53900000000000003</v>
      </c>
      <c r="H950" s="114" t="s">
        <v>812</v>
      </c>
    </row>
    <row r="951" spans="1:8" ht="16.5" thickBot="1">
      <c r="A951" s="23" t="s">
        <v>27</v>
      </c>
      <c r="B951" s="37">
        <v>1.302</v>
      </c>
      <c r="C951" s="38">
        <v>1.0940000000000001</v>
      </c>
      <c r="D951" s="30">
        <v>2.6320000000000001</v>
      </c>
      <c r="E951" s="37">
        <v>1.024</v>
      </c>
      <c r="F951" s="28">
        <f>D951/E951*G951</f>
        <v>5.4619140625</v>
      </c>
      <c r="G951" s="28">
        <v>2.125</v>
      </c>
      <c r="H951" s="114" t="s">
        <v>836</v>
      </c>
    </row>
    <row r="952" spans="1:8" ht="16.5" thickBot="1">
      <c r="A952" s="23" t="s">
        <v>28</v>
      </c>
      <c r="B952" s="37">
        <v>0.85199999999999998</v>
      </c>
      <c r="C952" s="38">
        <v>0.30299999999999999</v>
      </c>
      <c r="D952" s="30">
        <v>0.79</v>
      </c>
      <c r="E952" s="37">
        <v>0.371</v>
      </c>
      <c r="F952" s="28">
        <v>0.60899999999999999</v>
      </c>
      <c r="G952" s="28">
        <v>0.42299999999999999</v>
      </c>
      <c r="H952" s="114" t="s">
        <v>813</v>
      </c>
    </row>
    <row r="953" spans="1:8" ht="16.5" thickBot="1">
      <c r="A953" s="23" t="s">
        <v>29</v>
      </c>
      <c r="B953" s="37">
        <v>2.6240000000000001</v>
      </c>
      <c r="C953" s="38">
        <v>1.714</v>
      </c>
      <c r="D953" s="30">
        <v>30.893000000000001</v>
      </c>
      <c r="E953" s="37">
        <v>20.465</v>
      </c>
      <c r="F953" s="28">
        <v>1.968</v>
      </c>
      <c r="G953" s="28">
        <v>1.3280000000000001</v>
      </c>
      <c r="H953" s="114" t="s">
        <v>814</v>
      </c>
    </row>
    <row r="954" spans="1:8" ht="16.5" thickBot="1">
      <c r="A954" s="23" t="s">
        <v>30</v>
      </c>
      <c r="B954" s="37">
        <v>6.3849999999999998</v>
      </c>
      <c r="C954" s="38">
        <v>3.3580000000000001</v>
      </c>
      <c r="D954" s="30">
        <v>6.7960000000000003</v>
      </c>
      <c r="E954" s="37">
        <v>2.9660000000000002</v>
      </c>
      <c r="F954" s="28">
        <v>6.1150000000000002</v>
      </c>
      <c r="G954" s="28">
        <v>2.99</v>
      </c>
      <c r="H954" s="114" t="s">
        <v>815</v>
      </c>
    </row>
    <row r="955" spans="1:8" ht="16.5" thickBot="1">
      <c r="A955" s="23" t="s">
        <v>31</v>
      </c>
      <c r="B955" s="37">
        <v>2.90998</v>
      </c>
      <c r="C955" s="38">
        <v>3.0756770000000002</v>
      </c>
      <c r="D955" s="30">
        <v>4.843</v>
      </c>
      <c r="E955" s="37">
        <v>2.0470000000000002</v>
      </c>
      <c r="F955" s="28">
        <v>5.52</v>
      </c>
      <c r="G955" s="28">
        <v>2.5550000000000002</v>
      </c>
      <c r="H955" s="114" t="s">
        <v>838</v>
      </c>
    </row>
    <row r="956" spans="1:8" ht="16.5" thickBot="1">
      <c r="A956" s="23" t="s">
        <v>32</v>
      </c>
      <c r="B956" s="37">
        <v>293.97500000000002</v>
      </c>
      <c r="C956" s="38">
        <v>247.16800000000001</v>
      </c>
      <c r="D956" s="30">
        <v>326.87099999999998</v>
      </c>
      <c r="E956" s="37">
        <v>221.63499999999999</v>
      </c>
      <c r="F956" s="28">
        <v>957.35799999999995</v>
      </c>
      <c r="G956" s="28">
        <v>294.36099999999999</v>
      </c>
      <c r="H956" s="114" t="s">
        <v>816</v>
      </c>
    </row>
    <row r="957" spans="1:8" ht="16.5" thickBot="1">
      <c r="A957" s="23" t="s">
        <v>33</v>
      </c>
      <c r="B957" s="37">
        <v>28.59</v>
      </c>
      <c r="C957" s="38">
        <v>9.2560000000000002</v>
      </c>
      <c r="D957" s="30">
        <v>15.135</v>
      </c>
      <c r="E957" s="37">
        <v>7.1470000000000002</v>
      </c>
      <c r="F957" s="28">
        <v>14.164</v>
      </c>
      <c r="G957" s="28">
        <v>6.6509999999999998</v>
      </c>
      <c r="H957" s="114" t="s">
        <v>818</v>
      </c>
    </row>
    <row r="958" spans="1:8" ht="16.5" thickBot="1">
      <c r="A958" s="23" t="s">
        <v>34</v>
      </c>
      <c r="B958" s="39">
        <v>0</v>
      </c>
      <c r="C958" s="40">
        <v>0</v>
      </c>
      <c r="D958" s="30">
        <v>0</v>
      </c>
      <c r="E958" s="37">
        <v>0</v>
      </c>
      <c r="F958" s="37">
        <v>0</v>
      </c>
      <c r="G958" s="37">
        <v>0</v>
      </c>
      <c r="H958" s="114" t="s">
        <v>817</v>
      </c>
    </row>
    <row r="959" spans="1:8" ht="16.5" thickBot="1">
      <c r="A959" s="23" t="s">
        <v>35</v>
      </c>
      <c r="B959" s="39">
        <v>7.1710000000000003</v>
      </c>
      <c r="C959" s="40">
        <v>4.1509999999999998</v>
      </c>
      <c r="D959" s="30">
        <v>5.8949999999999996</v>
      </c>
      <c r="E959" s="37">
        <v>2.323</v>
      </c>
      <c r="F959" s="28">
        <v>5.1219999999999999</v>
      </c>
      <c r="G959" s="28">
        <v>2.5339999999999998</v>
      </c>
      <c r="H959" s="113" t="s">
        <v>36</v>
      </c>
    </row>
    <row r="960" spans="1:8" ht="16.5" thickBot="1">
      <c r="A960" s="95" t="s">
        <v>353</v>
      </c>
      <c r="B960" s="97">
        <f t="shared" ref="B960" si="189">SUM(B938:B959)</f>
        <v>466.91308099999998</v>
      </c>
      <c r="C960" s="97">
        <f t="shared" ref="C960" si="190">SUM(C938:C959)</f>
        <v>365.80179600000002</v>
      </c>
      <c r="D960" s="97">
        <f t="shared" ref="D960" si="191">SUM(D938:D959)</f>
        <v>533.94452749999994</v>
      </c>
      <c r="E960" s="97">
        <f t="shared" ref="E960:G960" si="192">SUM(E938:E959)</f>
        <v>334.04305353772997</v>
      </c>
      <c r="F960" s="97">
        <f t="shared" si="192"/>
        <v>1085.4739140624999</v>
      </c>
      <c r="G960" s="97">
        <f t="shared" si="192"/>
        <v>382.346</v>
      </c>
      <c r="H960" s="112" t="s">
        <v>841</v>
      </c>
    </row>
    <row r="961" spans="1:8" ht="16.5" thickBot="1">
      <c r="A961" s="95" t="s">
        <v>350</v>
      </c>
      <c r="B961" s="97">
        <v>691.88699999999994</v>
      </c>
      <c r="C961" s="97">
        <v>454.46199999999999</v>
      </c>
      <c r="D961" s="97">
        <v>888.05499999999995</v>
      </c>
      <c r="E961" s="97">
        <v>479.56</v>
      </c>
      <c r="F961" s="97">
        <v>1245.087</v>
      </c>
      <c r="G961" s="97">
        <v>531.34799999999996</v>
      </c>
      <c r="H961" s="119" t="s">
        <v>354</v>
      </c>
    </row>
    <row r="962" spans="1:8">
      <c r="A962" s="75"/>
      <c r="B962" s="100"/>
      <c r="C962" s="75"/>
      <c r="D962" s="75"/>
      <c r="E962" s="75"/>
      <c r="F962" s="75"/>
      <c r="G962" s="75"/>
      <c r="H962" s="75"/>
    </row>
    <row r="963" spans="1:8">
      <c r="A963" s="77" t="s">
        <v>116</v>
      </c>
      <c r="B963" s="75"/>
      <c r="C963" s="75"/>
      <c r="D963" s="75"/>
      <c r="E963" s="75"/>
      <c r="F963" s="75"/>
      <c r="G963" s="75"/>
      <c r="H963" s="80" t="s">
        <v>117</v>
      </c>
    </row>
    <row r="964" spans="1:8" ht="19.5" customHeight="1">
      <c r="A964" s="74" t="s">
        <v>447</v>
      </c>
      <c r="B964" s="100"/>
      <c r="C964" s="75"/>
      <c r="D964" s="75"/>
      <c r="E964" s="75"/>
      <c r="F964" s="75"/>
      <c r="G964" s="75"/>
      <c r="H964" s="13" t="s">
        <v>448</v>
      </c>
    </row>
    <row r="965" spans="1:8" ht="16.5" customHeight="1" thickBot="1">
      <c r="A965" s="76" t="s">
        <v>39</v>
      </c>
      <c r="B965" s="75"/>
      <c r="C965" s="75"/>
      <c r="D965" s="75"/>
      <c r="E965" s="2"/>
      <c r="F965" s="75"/>
      <c r="G965" s="2" t="s">
        <v>40</v>
      </c>
      <c r="H965" s="2" t="s">
        <v>2</v>
      </c>
    </row>
    <row r="966" spans="1:8" ht="16.5" thickBot="1">
      <c r="A966" s="66" t="s">
        <v>7</v>
      </c>
      <c r="B966" s="203">
        <v>2016</v>
      </c>
      <c r="C966" s="204"/>
      <c r="D966" s="203">
        <v>2017</v>
      </c>
      <c r="E966" s="204"/>
      <c r="F966" s="203">
        <v>2018</v>
      </c>
      <c r="G966" s="204"/>
      <c r="H966" s="67" t="s">
        <v>3</v>
      </c>
    </row>
    <row r="967" spans="1:8">
      <c r="A967" s="68"/>
      <c r="B967" s="20" t="s">
        <v>43</v>
      </c>
      <c r="C967" s="111" t="s">
        <v>44</v>
      </c>
      <c r="D967" s="111" t="s">
        <v>43</v>
      </c>
      <c r="E967" s="16" t="s">
        <v>44</v>
      </c>
      <c r="F967" s="20" t="s">
        <v>43</v>
      </c>
      <c r="G967" s="9" t="s">
        <v>44</v>
      </c>
      <c r="H967" s="69"/>
    </row>
    <row r="968" spans="1:8" ht="16.5" thickBot="1">
      <c r="A968" s="70"/>
      <c r="B968" s="34" t="s">
        <v>45</v>
      </c>
      <c r="C968" s="11" t="s">
        <v>46</v>
      </c>
      <c r="D968" s="114" t="s">
        <v>45</v>
      </c>
      <c r="E968" s="36" t="s">
        <v>46</v>
      </c>
      <c r="F968" s="34" t="s">
        <v>45</v>
      </c>
      <c r="G968" s="34" t="s">
        <v>46</v>
      </c>
      <c r="H968" s="71"/>
    </row>
    <row r="969" spans="1:8" ht="17.25" thickTop="1" thickBot="1">
      <c r="A969" s="23" t="s">
        <v>12</v>
      </c>
      <c r="B969" s="30">
        <v>5.3940000000000004E-3</v>
      </c>
      <c r="C969" s="37">
        <v>8.0000000000000002E-3</v>
      </c>
      <c r="D969" s="30">
        <v>0.16800000000000001</v>
      </c>
      <c r="E969" s="37">
        <v>0.128</v>
      </c>
      <c r="F969" s="28">
        <v>0.314</v>
      </c>
      <c r="G969" s="28">
        <v>0.19600000000000001</v>
      </c>
      <c r="H969" s="176" t="s">
        <v>809</v>
      </c>
    </row>
    <row r="970" spans="1:8" ht="16.5" thickBot="1">
      <c r="A970" s="23" t="s">
        <v>13</v>
      </c>
      <c r="B970" s="37">
        <v>30.445</v>
      </c>
      <c r="C970" s="38">
        <v>40.714000000000006</v>
      </c>
      <c r="D970" s="30">
        <v>35.601999999999997</v>
      </c>
      <c r="E970" s="37">
        <v>26.248000000000001</v>
      </c>
      <c r="F970" s="28">
        <v>25.719000000000001</v>
      </c>
      <c r="G970" s="28">
        <v>11.131</v>
      </c>
      <c r="H970" s="176" t="s">
        <v>810</v>
      </c>
    </row>
    <row r="971" spans="1:8" ht="16.5" thickBot="1">
      <c r="A971" s="23" t="s">
        <v>14</v>
      </c>
      <c r="B971" s="37">
        <v>1.71</v>
      </c>
      <c r="C971" s="38">
        <v>2.2229999999999999</v>
      </c>
      <c r="D971" s="30">
        <v>1.776</v>
      </c>
      <c r="E971" s="37">
        <v>1.823</v>
      </c>
      <c r="F971" s="28">
        <v>2.0819999999999999</v>
      </c>
      <c r="G971" s="28">
        <v>1.956</v>
      </c>
      <c r="H971" s="176" t="s">
        <v>806</v>
      </c>
    </row>
    <row r="972" spans="1:8" ht="16.5" thickBot="1">
      <c r="A972" s="23" t="s">
        <v>15</v>
      </c>
      <c r="B972" s="37">
        <v>0</v>
      </c>
      <c r="C972" s="38">
        <v>0</v>
      </c>
      <c r="D972" s="30">
        <v>0</v>
      </c>
      <c r="E972" s="37">
        <v>0</v>
      </c>
      <c r="F972" s="28">
        <v>0</v>
      </c>
      <c r="G972" s="28">
        <v>0</v>
      </c>
      <c r="H972" s="176" t="s">
        <v>820</v>
      </c>
    </row>
    <row r="973" spans="1:8" ht="16.5" thickBot="1">
      <c r="A973" s="23" t="s">
        <v>16</v>
      </c>
      <c r="B973" s="37">
        <v>71.739858000000027</v>
      </c>
      <c r="C973" s="38">
        <v>79.886130769999937</v>
      </c>
      <c r="D973" s="30">
        <v>66.212930999999998</v>
      </c>
      <c r="E973" s="37">
        <v>76.933608969540003</v>
      </c>
      <c r="F973" s="28">
        <v>69</v>
      </c>
      <c r="G973" s="28">
        <v>89.57</v>
      </c>
      <c r="H973" s="176" t="s">
        <v>819</v>
      </c>
    </row>
    <row r="974" spans="1:8" ht="16.5" thickBot="1">
      <c r="A974" s="23" t="s">
        <v>17</v>
      </c>
      <c r="B974" s="37">
        <v>1.403027</v>
      </c>
      <c r="C974" s="38">
        <v>0.77586936810000007</v>
      </c>
      <c r="D974" s="30">
        <v>0.76400000000000001</v>
      </c>
      <c r="E974" s="37">
        <v>0.10100000000000001</v>
      </c>
      <c r="F974" s="28">
        <v>3.6999999999999998E-2</v>
      </c>
      <c r="G974" s="28">
        <v>8.9999999999999993E-3</v>
      </c>
      <c r="H974" s="176" t="s">
        <v>807</v>
      </c>
    </row>
    <row r="975" spans="1:8" ht="16.5" thickBot="1">
      <c r="A975" s="23" t="s">
        <v>18</v>
      </c>
      <c r="B975" s="37">
        <v>4.0000000000000001E-3</v>
      </c>
      <c r="C975" s="38">
        <v>1.2E-2</v>
      </c>
      <c r="D975" s="30">
        <v>1E-3</v>
      </c>
      <c r="E975" s="37">
        <v>1E-3</v>
      </c>
      <c r="F975" s="28">
        <v>0</v>
      </c>
      <c r="G975" s="28">
        <v>0</v>
      </c>
      <c r="H975" s="176" t="s">
        <v>19</v>
      </c>
    </row>
    <row r="976" spans="1:8" ht="16.5" thickBot="1">
      <c r="A976" s="23" t="s">
        <v>20</v>
      </c>
      <c r="B976" s="37">
        <v>17.447000000000003</v>
      </c>
      <c r="C976" s="38">
        <v>24.626000000000001</v>
      </c>
      <c r="D976" s="30">
        <v>15.478</v>
      </c>
      <c r="E976" s="37">
        <v>15.867000000000001</v>
      </c>
      <c r="F976" s="28">
        <v>13.555999999999999</v>
      </c>
      <c r="G976" s="28">
        <v>11.208</v>
      </c>
      <c r="H976" s="176" t="s">
        <v>808</v>
      </c>
    </row>
    <row r="977" spans="1:8" ht="16.5" thickBot="1">
      <c r="A977" s="23" t="s">
        <v>21</v>
      </c>
      <c r="B977" s="37">
        <v>19.022000000000002</v>
      </c>
      <c r="C977" s="38">
        <v>25.043000000000003</v>
      </c>
      <c r="D977" s="30">
        <v>0.372</v>
      </c>
      <c r="E977" s="37">
        <v>0.41799999999999998</v>
      </c>
      <c r="F977" s="28">
        <v>0.88</v>
      </c>
      <c r="G977" s="28">
        <v>0.35</v>
      </c>
      <c r="H977" s="176" t="s">
        <v>811</v>
      </c>
    </row>
    <row r="978" spans="1:8" ht="16.5" thickBot="1">
      <c r="A978" s="23" t="s">
        <v>22</v>
      </c>
      <c r="B978" s="37">
        <v>0.28405000000000002</v>
      </c>
      <c r="C978" s="38">
        <v>0.44670428000000001</v>
      </c>
      <c r="D978" s="30">
        <v>0</v>
      </c>
      <c r="E978" s="37">
        <v>0</v>
      </c>
      <c r="F978" s="28">
        <v>0</v>
      </c>
      <c r="G978" s="28">
        <v>0</v>
      </c>
      <c r="H978" s="176" t="s">
        <v>840</v>
      </c>
    </row>
    <row r="979" spans="1:8" ht="16.5" thickBot="1">
      <c r="A979" s="23" t="s">
        <v>23</v>
      </c>
      <c r="B979" s="37">
        <v>3.0000000000000001E-3</v>
      </c>
      <c r="C979" s="38">
        <v>6.0000000000000001E-3</v>
      </c>
      <c r="D979" s="30">
        <v>8.9999999999999993E-3</v>
      </c>
      <c r="E979" s="37">
        <v>6.0000000000000001E-3</v>
      </c>
      <c r="F979" s="28">
        <v>1.7999999999999999E-2</v>
      </c>
      <c r="G979" s="28">
        <v>0.02</v>
      </c>
      <c r="H979" s="176" t="s">
        <v>805</v>
      </c>
    </row>
    <row r="980" spans="1:8" ht="16.5" thickBot="1">
      <c r="A980" s="23" t="s">
        <v>24</v>
      </c>
      <c r="B980" s="37">
        <v>1.0579999999999998</v>
      </c>
      <c r="C980" s="38">
        <v>1.157</v>
      </c>
      <c r="D980" s="30">
        <v>0.91</v>
      </c>
      <c r="E980" s="37">
        <v>1.008</v>
      </c>
      <c r="F980" s="28">
        <v>1.7090000000000001</v>
      </c>
      <c r="G980" s="28">
        <v>1.26</v>
      </c>
      <c r="H980" s="176" t="s">
        <v>25</v>
      </c>
    </row>
    <row r="981" spans="1:8" ht="16.5" thickBot="1">
      <c r="A981" s="23" t="s">
        <v>26</v>
      </c>
      <c r="B981" s="30">
        <v>7.4482860000000004</v>
      </c>
      <c r="C981" s="28">
        <v>7.7486448000000001</v>
      </c>
      <c r="D981" s="30">
        <v>14.179600000000001</v>
      </c>
      <c r="E981" s="37">
        <v>9.6401994000000002</v>
      </c>
      <c r="F981" s="28">
        <v>3.7010000000000001</v>
      </c>
      <c r="G981" s="28">
        <v>3.452</v>
      </c>
      <c r="H981" s="176" t="s">
        <v>812</v>
      </c>
    </row>
    <row r="982" spans="1:8" ht="16.5" thickBot="1">
      <c r="A982" s="23" t="s">
        <v>27</v>
      </c>
      <c r="B982" s="37">
        <v>0</v>
      </c>
      <c r="C982" s="38">
        <v>0</v>
      </c>
      <c r="D982" s="30">
        <v>0</v>
      </c>
      <c r="E982" s="37">
        <v>0</v>
      </c>
      <c r="F982" s="28">
        <v>0</v>
      </c>
      <c r="G982" s="28">
        <v>0.122</v>
      </c>
      <c r="H982" s="176" t="s">
        <v>836</v>
      </c>
    </row>
    <row r="983" spans="1:8" ht="16.5" thickBot="1">
      <c r="A983" s="23" t="s">
        <v>28</v>
      </c>
      <c r="B983" s="37">
        <v>2.843</v>
      </c>
      <c r="C983" s="38">
        <v>4.0060000000000002</v>
      </c>
      <c r="D983" s="30">
        <v>2.1930000000000001</v>
      </c>
      <c r="E983" s="37">
        <v>1.528</v>
      </c>
      <c r="F983" s="28">
        <v>3.6659999999999999</v>
      </c>
      <c r="G983" s="28">
        <v>2.0529999999999999</v>
      </c>
      <c r="H983" s="176" t="s">
        <v>813</v>
      </c>
    </row>
    <row r="984" spans="1:8" ht="16.5" thickBot="1">
      <c r="A984" s="23" t="s">
        <v>29</v>
      </c>
      <c r="B984" s="37">
        <v>4.5309999999999997</v>
      </c>
      <c r="C984" s="38">
        <v>7.55</v>
      </c>
      <c r="D984" s="30">
        <v>5.476</v>
      </c>
      <c r="E984" s="37">
        <v>10.243</v>
      </c>
      <c r="F984" s="28">
        <v>4.4000000000000004</v>
      </c>
      <c r="G984" s="28">
        <v>4.3680000000000003</v>
      </c>
      <c r="H984" s="176" t="s">
        <v>814</v>
      </c>
    </row>
    <row r="985" spans="1:8" ht="16.5" thickBot="1">
      <c r="A985" s="23" t="s">
        <v>30</v>
      </c>
      <c r="B985" s="37">
        <v>6.0999999999999999E-2</v>
      </c>
      <c r="C985" s="38">
        <v>0.109</v>
      </c>
      <c r="D985" s="30">
        <v>0.252</v>
      </c>
      <c r="E985" s="37">
        <v>0.17899999999999999</v>
      </c>
      <c r="F985" s="28">
        <v>0.16600000000000001</v>
      </c>
      <c r="G985" s="28">
        <v>0.28299999999999997</v>
      </c>
      <c r="H985" s="176" t="s">
        <v>815</v>
      </c>
    </row>
    <row r="986" spans="1:8" ht="16.5" thickBot="1">
      <c r="A986" s="23" t="s">
        <v>31</v>
      </c>
      <c r="B986" s="37">
        <v>0.48885499999999998</v>
      </c>
      <c r="C986" s="38">
        <v>0.86472000000000004</v>
      </c>
      <c r="D986" s="30">
        <v>0.14399999999999999</v>
      </c>
      <c r="E986" s="37">
        <v>0.17699999999999999</v>
      </c>
      <c r="F986" s="28">
        <v>0.57599999999999996</v>
      </c>
      <c r="G986" s="28">
        <v>0.46200000000000002</v>
      </c>
      <c r="H986" s="176" t="s">
        <v>838</v>
      </c>
    </row>
    <row r="987" spans="1:8" ht="16.5" thickBot="1">
      <c r="A987" s="23" t="s">
        <v>32</v>
      </c>
      <c r="B987" s="37">
        <v>35.744</v>
      </c>
      <c r="C987" s="38">
        <v>22.164741336012057</v>
      </c>
      <c r="D987" s="30">
        <v>37.597000000000001</v>
      </c>
      <c r="E987" s="37">
        <v>21.058456347532687</v>
      </c>
      <c r="F987" s="28">
        <v>25.591999999999999</v>
      </c>
      <c r="G987" s="28">
        <v>13.516</v>
      </c>
      <c r="H987" s="176" t="s">
        <v>816</v>
      </c>
    </row>
    <row r="988" spans="1:8" ht="16.5" thickBot="1">
      <c r="A988" s="23" t="s">
        <v>33</v>
      </c>
      <c r="B988" s="37">
        <v>4.0000000000000001E-3</v>
      </c>
      <c r="C988" s="38">
        <v>6.8262179809141137E-3</v>
      </c>
      <c r="D988" s="30">
        <v>1E-3</v>
      </c>
      <c r="E988" s="37">
        <v>0.05</v>
      </c>
      <c r="F988" s="28">
        <v>1E-3</v>
      </c>
      <c r="G988" s="28">
        <v>3.5999999999999997E-2</v>
      </c>
      <c r="H988" s="176" t="s">
        <v>818</v>
      </c>
    </row>
    <row r="989" spans="1:8" ht="16.5" thickBot="1">
      <c r="A989" s="23" t="s">
        <v>34</v>
      </c>
      <c r="B989" s="39">
        <v>2.1160000000000001</v>
      </c>
      <c r="C989" s="40">
        <v>0.55500000000000005</v>
      </c>
      <c r="D989" s="30">
        <v>1.282</v>
      </c>
      <c r="E989" s="37">
        <v>0.29699999999999999</v>
      </c>
      <c r="F989" s="28">
        <v>1.4830000000000001</v>
      </c>
      <c r="G989" s="28">
        <v>0.35299999999999998</v>
      </c>
      <c r="H989" s="176" t="s">
        <v>817</v>
      </c>
    </row>
    <row r="990" spans="1:8" ht="16.5" thickBot="1">
      <c r="A990" s="23" t="s">
        <v>35</v>
      </c>
      <c r="B990" s="39">
        <v>0.11600000000000001</v>
      </c>
      <c r="C990" s="40">
        <v>6.9000000000000006E-2</v>
      </c>
      <c r="D990" s="30">
        <v>0.02</v>
      </c>
      <c r="E990" s="37">
        <v>2.5000000000000001E-2</v>
      </c>
      <c r="F990" s="28">
        <v>0.111</v>
      </c>
      <c r="G990" s="28">
        <v>5.8999999999999997E-2</v>
      </c>
      <c r="H990" s="175" t="s">
        <v>36</v>
      </c>
    </row>
    <row r="991" spans="1:8" ht="16.5" thickBot="1">
      <c r="A991" s="95" t="s">
        <v>353</v>
      </c>
      <c r="B991" s="97">
        <f t="shared" ref="B991" si="193">SUM(B969:B990)</f>
        <v>196.47347000000002</v>
      </c>
      <c r="C991" s="97">
        <f t="shared" ref="C991" si="194">SUM(C969:C990)</f>
        <v>217.97163677209298</v>
      </c>
      <c r="D991" s="97">
        <f t="shared" ref="D991" si="195">SUM(D969:D990)</f>
        <v>182.43753100000004</v>
      </c>
      <c r="E991" s="97">
        <f t="shared" ref="E991" si="196">SUM(E969:E990)</f>
        <v>165.73126471707269</v>
      </c>
      <c r="F991" s="97">
        <v>61.372999999999998</v>
      </c>
      <c r="G991" s="97">
        <v>38.253</v>
      </c>
      <c r="H991" s="123" t="s">
        <v>841</v>
      </c>
    </row>
    <row r="992" spans="1:8" ht="16.5" thickBot="1">
      <c r="A992" s="95" t="s">
        <v>350</v>
      </c>
      <c r="B992" s="97">
        <v>298.56599999999997</v>
      </c>
      <c r="C992" s="97">
        <v>308.80500000000001</v>
      </c>
      <c r="D992" s="97">
        <v>313.00599999999997</v>
      </c>
      <c r="E992" s="97">
        <v>281.88799999999998</v>
      </c>
      <c r="F992" s="97">
        <v>297.68</v>
      </c>
      <c r="G992" s="97">
        <v>224.43199999999999</v>
      </c>
      <c r="H992" s="119" t="s">
        <v>354</v>
      </c>
    </row>
    <row r="993" spans="1:8">
      <c r="A993" s="75"/>
      <c r="B993" s="75"/>
      <c r="C993" s="75"/>
      <c r="D993" s="75"/>
      <c r="E993" s="75"/>
      <c r="F993" s="75"/>
      <c r="G993" s="75"/>
      <c r="H993" s="75"/>
    </row>
    <row r="994" spans="1:8">
      <c r="A994" s="75"/>
      <c r="B994" s="75"/>
      <c r="C994" s="75"/>
      <c r="D994" s="75"/>
      <c r="E994" s="75"/>
      <c r="F994" s="75"/>
      <c r="G994" s="75"/>
      <c r="H994" s="75"/>
    </row>
    <row r="995" spans="1:8" ht="18" customHeight="1">
      <c r="A995" s="77" t="s">
        <v>118</v>
      </c>
      <c r="B995" s="75"/>
      <c r="C995" s="75"/>
      <c r="D995" s="75"/>
      <c r="E995" s="75"/>
      <c r="F995" s="100"/>
      <c r="G995" s="75"/>
      <c r="H995" s="80" t="s">
        <v>119</v>
      </c>
    </row>
    <row r="996" spans="1:8">
      <c r="A996" s="77" t="s">
        <v>450</v>
      </c>
      <c r="B996" s="75"/>
      <c r="C996" s="75"/>
      <c r="D996" s="75"/>
      <c r="E996" s="75"/>
      <c r="F996" s="75"/>
      <c r="G996" s="75"/>
      <c r="H996" s="13" t="s">
        <v>449</v>
      </c>
    </row>
    <row r="997" spans="1:8" ht="16.5" customHeight="1" thickBot="1">
      <c r="A997" s="76" t="s">
        <v>39</v>
      </c>
      <c r="B997" s="75"/>
      <c r="C997" s="75"/>
      <c r="D997" s="75"/>
      <c r="E997" s="2"/>
      <c r="F997" s="75"/>
      <c r="G997" s="2" t="s">
        <v>40</v>
      </c>
      <c r="H997" s="2" t="s">
        <v>2</v>
      </c>
    </row>
    <row r="998" spans="1:8" ht="16.5" thickBot="1">
      <c r="A998" s="66" t="s">
        <v>7</v>
      </c>
      <c r="B998" s="203">
        <v>2016</v>
      </c>
      <c r="C998" s="204"/>
      <c r="D998" s="203">
        <v>2017</v>
      </c>
      <c r="E998" s="204"/>
      <c r="F998" s="208">
        <v>2018</v>
      </c>
      <c r="G998" s="209"/>
      <c r="H998" s="157" t="s">
        <v>3</v>
      </c>
    </row>
    <row r="999" spans="1:8">
      <c r="A999" s="68"/>
      <c r="B999" s="20" t="s">
        <v>43</v>
      </c>
      <c r="C999" s="111" t="s">
        <v>44</v>
      </c>
      <c r="D999" s="111" t="s">
        <v>43</v>
      </c>
      <c r="E999" s="16" t="s">
        <v>44</v>
      </c>
      <c r="F999" s="158" t="s">
        <v>43</v>
      </c>
      <c r="G999" s="159" t="s">
        <v>44</v>
      </c>
      <c r="H999" s="160"/>
    </row>
    <row r="1000" spans="1:8" ht="16.5" thickBot="1">
      <c r="A1000" s="70"/>
      <c r="B1000" s="34" t="s">
        <v>45</v>
      </c>
      <c r="C1000" s="11" t="s">
        <v>46</v>
      </c>
      <c r="D1000" s="114" t="s">
        <v>45</v>
      </c>
      <c r="E1000" s="36" t="s">
        <v>46</v>
      </c>
      <c r="F1000" s="161" t="s">
        <v>45</v>
      </c>
      <c r="G1000" s="161" t="s">
        <v>46</v>
      </c>
      <c r="H1000" s="162"/>
    </row>
    <row r="1001" spans="1:8" ht="17.25" thickTop="1" thickBot="1">
      <c r="A1001" s="23" t="s">
        <v>12</v>
      </c>
      <c r="B1001" s="30">
        <f t="shared" ref="B1001:G1022" si="197">B1034+B1067+B1100+B1133+B1165+B1196+B1227+B1258</f>
        <v>107.414</v>
      </c>
      <c r="C1001" s="30">
        <f t="shared" si="197"/>
        <v>127.048</v>
      </c>
      <c r="D1001" s="30">
        <f t="shared" si="197"/>
        <v>115.49532199999999</v>
      </c>
      <c r="E1001" s="30">
        <f t="shared" si="197"/>
        <v>132.23699999999999</v>
      </c>
      <c r="F1001" s="169">
        <f t="shared" si="197"/>
        <v>116.608892</v>
      </c>
      <c r="G1001" s="169">
        <f t="shared" si="197"/>
        <v>138.783277424</v>
      </c>
      <c r="H1001" s="164" t="s">
        <v>809</v>
      </c>
    </row>
    <row r="1002" spans="1:8" ht="16.5" thickBot="1">
      <c r="A1002" s="23" t="s">
        <v>13</v>
      </c>
      <c r="B1002" s="30">
        <f t="shared" si="197"/>
        <v>856.16700000000003</v>
      </c>
      <c r="C1002" s="30">
        <f t="shared" si="197"/>
        <v>412.274</v>
      </c>
      <c r="D1002" s="30">
        <f t="shared" si="197"/>
        <v>885.94600000000003</v>
      </c>
      <c r="E1002" s="30">
        <f t="shared" si="197"/>
        <v>442.94900000000007</v>
      </c>
      <c r="F1002" s="169">
        <f>F1035+F1068+F1101+F1134+F1166+F1197+F1228+F1259</f>
        <v>921.89050000000009</v>
      </c>
      <c r="G1002" s="169">
        <f t="shared" ref="G1002" si="198">G1035+G1068+G1101+G1134+G1166+G1197+G1228+G1259</f>
        <v>455.25399999999996</v>
      </c>
      <c r="H1002" s="164" t="s">
        <v>810</v>
      </c>
    </row>
    <row r="1003" spans="1:8" ht="16.5" thickBot="1">
      <c r="A1003" s="23" t="s">
        <v>14</v>
      </c>
      <c r="B1003" s="30">
        <f t="shared" si="197"/>
        <v>6.6739999999999995</v>
      </c>
      <c r="C1003" s="30">
        <f t="shared" si="197"/>
        <v>5.8040000000000003</v>
      </c>
      <c r="D1003" s="30">
        <f t="shared" si="197"/>
        <v>8.84</v>
      </c>
      <c r="E1003" s="30">
        <f t="shared" si="197"/>
        <v>5.0519999999999996</v>
      </c>
      <c r="F1003" s="169">
        <f t="shared" ref="F1003:G1003" si="199">F1036+F1069+F1102+F1135+F1167+F1198+F1229+F1260</f>
        <v>2.4305000000000003</v>
      </c>
      <c r="G1003" s="169">
        <f t="shared" si="199"/>
        <v>2.7699999999999996</v>
      </c>
      <c r="H1003" s="164" t="s">
        <v>806</v>
      </c>
    </row>
    <row r="1004" spans="1:8" ht="16.5" thickBot="1">
      <c r="A1004" s="23" t="s">
        <v>15</v>
      </c>
      <c r="B1004" s="30">
        <f t="shared" si="197"/>
        <v>612.67700000000002</v>
      </c>
      <c r="C1004" s="30">
        <f t="shared" si="197"/>
        <v>273.45400000000001</v>
      </c>
      <c r="D1004" s="30">
        <f t="shared" si="197"/>
        <v>515.04200000000003</v>
      </c>
      <c r="E1004" s="30">
        <f t="shared" si="197"/>
        <v>228.59</v>
      </c>
      <c r="F1004" s="169">
        <f t="shared" ref="F1004:G1004" si="200">F1037+F1070+F1103+F1136+F1168+F1199+F1230+F1261</f>
        <v>979.88976249999996</v>
      </c>
      <c r="G1004" s="169">
        <f t="shared" si="200"/>
        <v>424.19830217999993</v>
      </c>
      <c r="H1004" s="164" t="s">
        <v>820</v>
      </c>
    </row>
    <row r="1005" spans="1:8" ht="16.5" thickBot="1">
      <c r="A1005" s="23" t="s">
        <v>16</v>
      </c>
      <c r="B1005" s="30">
        <f t="shared" si="197"/>
        <v>92.400731000000007</v>
      </c>
      <c r="C1005" s="30">
        <f t="shared" si="197"/>
        <v>124.06710414099999</v>
      </c>
      <c r="D1005" s="30">
        <f t="shared" si="197"/>
        <v>85.694000000000003</v>
      </c>
      <c r="E1005" s="30">
        <f t="shared" si="197"/>
        <v>116.688</v>
      </c>
      <c r="F1005" s="169">
        <f>F1038+F1071+F1104+F1137+F1169+F1200+F1231+F1262</f>
        <v>139.5395475</v>
      </c>
      <c r="G1005" s="169">
        <f t="shared" ref="G1005" si="201">G1038+G1071+G1104+G1137+G1169+G1200+G1231+G1262</f>
        <v>102.13511303539001</v>
      </c>
      <c r="H1005" s="164" t="s">
        <v>819</v>
      </c>
    </row>
    <row r="1006" spans="1:8" ht="16.5" thickBot="1">
      <c r="A1006" s="23" t="s">
        <v>17</v>
      </c>
      <c r="B1006" s="30">
        <f t="shared" si="197"/>
        <v>0.497</v>
      </c>
      <c r="C1006" s="30">
        <f t="shared" si="197"/>
        <v>8.8999999999999996E-2</v>
      </c>
      <c r="D1006" s="30">
        <f t="shared" si="197"/>
        <v>0.44400000000000001</v>
      </c>
      <c r="E1006" s="30">
        <f t="shared" si="197"/>
        <v>6.6000000000000003E-2</v>
      </c>
      <c r="F1006" s="169">
        <f t="shared" ref="F1006:G1006" si="202">F1039+F1072+F1105+F1138+F1170+F1201+F1232+F1263</f>
        <v>25.044</v>
      </c>
      <c r="G1006" s="169">
        <f t="shared" si="202"/>
        <v>4.7500000000000001E-2</v>
      </c>
      <c r="H1006" s="164" t="s">
        <v>807</v>
      </c>
    </row>
    <row r="1007" spans="1:8" ht="16.5" thickBot="1">
      <c r="A1007" s="23" t="s">
        <v>18</v>
      </c>
      <c r="B1007" s="30">
        <f t="shared" si="197"/>
        <v>0.24999999999999997</v>
      </c>
      <c r="C1007" s="30">
        <f t="shared" si="197"/>
        <v>0.25700000000000001</v>
      </c>
      <c r="D1007" s="30">
        <f t="shared" si="197"/>
        <v>0.33100000000000002</v>
      </c>
      <c r="E1007" s="30">
        <f t="shared" si="197"/>
        <v>0.34399999999999997</v>
      </c>
      <c r="F1007" s="169">
        <f t="shared" ref="F1007:G1007" si="203">F1040+F1073+F1106+F1139+F1171+F1202+F1233+F1264</f>
        <v>1.3810000000000002</v>
      </c>
      <c r="G1007" s="169">
        <f t="shared" si="203"/>
        <v>2.1384999999999996</v>
      </c>
      <c r="H1007" s="164" t="s">
        <v>19</v>
      </c>
    </row>
    <row r="1008" spans="1:8" ht="16.5" thickBot="1">
      <c r="A1008" s="23" t="s">
        <v>20</v>
      </c>
      <c r="B1008" s="30">
        <f t="shared" si="197"/>
        <v>822.84100000000001</v>
      </c>
      <c r="C1008" s="30">
        <f t="shared" si="197"/>
        <v>444.21871300000004</v>
      </c>
      <c r="D1008" s="30">
        <f t="shared" si="197"/>
        <v>852.846</v>
      </c>
      <c r="E1008" s="30">
        <f t="shared" si="197"/>
        <v>419.73599999999999</v>
      </c>
      <c r="F1008" s="169">
        <f t="shared" ref="F1008:G1008" si="204">F1041+F1074+F1107+F1140+F1172+F1203+F1234+F1265</f>
        <v>754.34050000000002</v>
      </c>
      <c r="G1008" s="169">
        <f t="shared" si="204"/>
        <v>404.28</v>
      </c>
      <c r="H1008" s="164" t="s">
        <v>808</v>
      </c>
    </row>
    <row r="1009" spans="1:8" ht="16.5" thickBot="1">
      <c r="A1009" s="23" t="s">
        <v>21</v>
      </c>
      <c r="B1009" s="30">
        <f t="shared" si="197"/>
        <v>7.8528700000000002</v>
      </c>
      <c r="C1009" s="30">
        <f t="shared" si="197"/>
        <v>4.68368582</v>
      </c>
      <c r="D1009" s="30">
        <f t="shared" si="197"/>
        <v>0.98720050825921224</v>
      </c>
      <c r="E1009" s="30">
        <f t="shared" si="197"/>
        <v>3.831</v>
      </c>
      <c r="F1009" s="169">
        <f t="shared" ref="F1009:G1009" si="205">F1042+F1075+F1108+F1141+F1173+F1204+F1235+F1266</f>
        <v>3.875100254129606</v>
      </c>
      <c r="G1009" s="169">
        <f t="shared" si="205"/>
        <v>5.488999999999999</v>
      </c>
      <c r="H1009" s="164" t="s">
        <v>811</v>
      </c>
    </row>
    <row r="1010" spans="1:8" ht="16.5" thickBot="1">
      <c r="A1010" s="23" t="s">
        <v>22</v>
      </c>
      <c r="B1010" s="30">
        <f t="shared" si="197"/>
        <v>11.085530386124709</v>
      </c>
      <c r="C1010" s="30">
        <f t="shared" si="197"/>
        <v>16.222000000000001</v>
      </c>
      <c r="D1010" s="30">
        <f t="shared" si="197"/>
        <v>28.62</v>
      </c>
      <c r="E1010" s="30">
        <f t="shared" si="197"/>
        <v>24.643999999999998</v>
      </c>
      <c r="F1010" s="169">
        <f t="shared" ref="F1010:G1010" si="206">F1043+F1076+F1109+F1142+F1174+F1205+F1236+F1267</f>
        <v>26.93597703421511</v>
      </c>
      <c r="G1010" s="169">
        <f t="shared" si="206"/>
        <v>35.988999999999997</v>
      </c>
      <c r="H1010" s="164" t="s">
        <v>840</v>
      </c>
    </row>
    <row r="1011" spans="1:8" ht="16.5" thickBot="1">
      <c r="A1011" s="23" t="s">
        <v>23</v>
      </c>
      <c r="B1011" s="30">
        <f t="shared" si="197"/>
        <v>8.577</v>
      </c>
      <c r="C1011" s="30">
        <f t="shared" si="197"/>
        <v>1.2549999999999999</v>
      </c>
      <c r="D1011" s="30">
        <f t="shared" si="197"/>
        <v>0.23799999999999999</v>
      </c>
      <c r="E1011" s="30">
        <f t="shared" si="197"/>
        <v>0.16800000000000001</v>
      </c>
      <c r="F1011" s="169">
        <f t="shared" ref="F1011:G1011" si="207">F1044+F1077+F1110+F1143+F1175+F1206+F1237+F1268</f>
        <v>4.4559999999999995</v>
      </c>
      <c r="G1011" s="169">
        <f t="shared" si="207"/>
        <v>0.96749999999999992</v>
      </c>
      <c r="H1011" s="164" t="s">
        <v>805</v>
      </c>
    </row>
    <row r="1012" spans="1:8" ht="16.5" thickBot="1">
      <c r="A1012" s="23" t="s">
        <v>24</v>
      </c>
      <c r="B1012" s="30">
        <f t="shared" si="197"/>
        <v>89.048780043722147</v>
      </c>
      <c r="C1012" s="30">
        <f t="shared" si="197"/>
        <v>114.11599999999999</v>
      </c>
      <c r="D1012" s="30">
        <f t="shared" si="197"/>
        <v>74.001869890414739</v>
      </c>
      <c r="E1012" s="30">
        <f t="shared" si="197"/>
        <v>82.936000000000007</v>
      </c>
      <c r="F1012" s="169">
        <f t="shared" ref="F1012:G1012" si="208">F1045+F1078+F1111+F1144+F1176+F1207+F1238+F1269</f>
        <v>85.243876691206367</v>
      </c>
      <c r="G1012" s="169">
        <f t="shared" si="208"/>
        <v>100.422</v>
      </c>
      <c r="H1012" s="164" t="s">
        <v>25</v>
      </c>
    </row>
    <row r="1013" spans="1:8" ht="16.5" thickBot="1">
      <c r="A1013" s="23" t="s">
        <v>26</v>
      </c>
      <c r="B1013" s="30">
        <f t="shared" si="197"/>
        <v>2.3355939999999999</v>
      </c>
      <c r="C1013" s="30">
        <f t="shared" si="197"/>
        <v>2.8354898000000004</v>
      </c>
      <c r="D1013" s="30">
        <f t="shared" si="197"/>
        <v>2.4978359999999999</v>
      </c>
      <c r="E1013" s="30">
        <f t="shared" si="197"/>
        <v>3.0736732000000004</v>
      </c>
      <c r="F1013" s="169">
        <f t="shared" ref="F1013:G1013" si="209">F1046+F1079+F1112+F1145+F1177+F1208+F1239+F1270</f>
        <v>3.4997739999999999</v>
      </c>
      <c r="G1013" s="169">
        <f t="shared" si="209"/>
        <v>4.9641170000000008</v>
      </c>
      <c r="H1013" s="164" t="s">
        <v>812</v>
      </c>
    </row>
    <row r="1014" spans="1:8" ht="16.5" thickBot="1">
      <c r="A1014" s="23" t="s">
        <v>27</v>
      </c>
      <c r="B1014" s="30">
        <f t="shared" si="197"/>
        <v>21.521485763066131</v>
      </c>
      <c r="C1014" s="30">
        <f t="shared" si="197"/>
        <v>43.289000000000001</v>
      </c>
      <c r="D1014" s="30">
        <f t="shared" si="197"/>
        <v>0.46500000000000002</v>
      </c>
      <c r="E1014" s="30">
        <f t="shared" si="197"/>
        <v>1.4319999999999999</v>
      </c>
      <c r="F1014" s="169">
        <f t="shared" ref="F1014:G1014" si="210">F1047+F1080+F1113+F1146+F1178+F1209+F1240+F1271</f>
        <v>43.109453533502361</v>
      </c>
      <c r="G1014" s="169">
        <f t="shared" si="210"/>
        <v>79.366000000000014</v>
      </c>
      <c r="H1014" s="164" t="s">
        <v>836</v>
      </c>
    </row>
    <row r="1015" spans="1:8" ht="16.5" thickBot="1">
      <c r="A1015" s="23" t="s">
        <v>28</v>
      </c>
      <c r="B1015" s="30">
        <f t="shared" si="197"/>
        <v>6.1135999999999999</v>
      </c>
      <c r="C1015" s="30">
        <f t="shared" si="197"/>
        <v>9.7600250000000006</v>
      </c>
      <c r="D1015" s="30">
        <f t="shared" si="197"/>
        <v>3.0283000000000002</v>
      </c>
      <c r="E1015" s="30">
        <f t="shared" si="197"/>
        <v>7.0837250000000003</v>
      </c>
      <c r="F1015" s="169">
        <f t="shared" ref="F1015:G1015" si="211">F1048+F1081+F1114+F1147+F1179+F1210+F1241+F1272</f>
        <v>4.8919030744336567</v>
      </c>
      <c r="G1015" s="169">
        <f t="shared" si="211"/>
        <v>9.3513750000000009</v>
      </c>
      <c r="H1015" s="164" t="s">
        <v>813</v>
      </c>
    </row>
    <row r="1016" spans="1:8" ht="16.5" thickBot="1">
      <c r="A1016" s="23" t="s">
        <v>29</v>
      </c>
      <c r="B1016" s="30">
        <f t="shared" si="197"/>
        <v>14.952999999999999</v>
      </c>
      <c r="C1016" s="30">
        <f t="shared" si="197"/>
        <v>17.247</v>
      </c>
      <c r="D1016" s="30">
        <f t="shared" si="197"/>
        <v>8.253275893844453</v>
      </c>
      <c r="E1016" s="30">
        <f t="shared" si="197"/>
        <v>11.49</v>
      </c>
      <c r="F1016" s="169">
        <f t="shared" ref="F1016:G1016" si="212">F1049+F1082+F1115+F1148+F1180+F1211+F1242+F1273</f>
        <v>12.192637946922227</v>
      </c>
      <c r="G1016" s="169">
        <f t="shared" si="212"/>
        <v>15.523499999999999</v>
      </c>
      <c r="H1016" s="164" t="s">
        <v>814</v>
      </c>
    </row>
    <row r="1017" spans="1:8" ht="16.5" thickBot="1">
      <c r="A1017" s="23" t="s">
        <v>30</v>
      </c>
      <c r="B1017" s="30">
        <f t="shared" si="197"/>
        <v>114.447</v>
      </c>
      <c r="C1017" s="30">
        <f t="shared" si="197"/>
        <v>131.41399999999999</v>
      </c>
      <c r="D1017" s="30">
        <f t="shared" si="197"/>
        <v>234.62099999999998</v>
      </c>
      <c r="E1017" s="30">
        <f t="shared" si="197"/>
        <v>190.97399999999999</v>
      </c>
      <c r="F1017" s="169">
        <f t="shared" ref="F1017:G1017" si="213">F1050+F1083+F1116+F1149+F1181+F1212+F1243+F1274</f>
        <v>216.16950000000003</v>
      </c>
      <c r="G1017" s="169">
        <f t="shared" si="213"/>
        <v>181.70799999999994</v>
      </c>
      <c r="H1017" s="164" t="s">
        <v>815</v>
      </c>
    </row>
    <row r="1018" spans="1:8" ht="16.5" thickBot="1">
      <c r="A1018" s="23" t="s">
        <v>31</v>
      </c>
      <c r="B1018" s="30">
        <f t="shared" si="197"/>
        <v>8.0586697363523978</v>
      </c>
      <c r="C1018" s="30">
        <f t="shared" si="197"/>
        <v>12.614591654181998</v>
      </c>
      <c r="D1018" s="30">
        <f t="shared" si="197"/>
        <v>8.2420000000000009</v>
      </c>
      <c r="E1018" s="30">
        <f t="shared" si="197"/>
        <v>9.4949999999999992</v>
      </c>
      <c r="F1018" s="169">
        <f t="shared" ref="F1018:G1018" si="214">F1051+F1084+F1117+F1150+F1182+F1213+F1244+F1275</f>
        <v>9.7544793311250153</v>
      </c>
      <c r="G1018" s="169">
        <f t="shared" si="214"/>
        <v>11.509994327090999</v>
      </c>
      <c r="H1018" s="164" t="s">
        <v>838</v>
      </c>
    </row>
    <row r="1019" spans="1:8" ht="16.5" thickBot="1">
      <c r="A1019" s="23" t="s">
        <v>32</v>
      </c>
      <c r="B1019" s="30">
        <f t="shared" si="197"/>
        <v>919.95600000000002</v>
      </c>
      <c r="C1019" s="30">
        <f t="shared" si="197"/>
        <v>805.63335007533897</v>
      </c>
      <c r="D1019" s="30">
        <f t="shared" si="197"/>
        <v>2185.7950000000001</v>
      </c>
      <c r="E1019" s="30">
        <f t="shared" si="197"/>
        <v>1023.3003795866723</v>
      </c>
      <c r="F1019" s="169">
        <f t="shared" ref="F1019" si="215">F1052+F1085+F1118+F1151+F1183+F1214+F1245+F1276</f>
        <v>3400.0109999999995</v>
      </c>
      <c r="G1019" s="169">
        <f>G1052+G1085+G1118+G1151+G1183+G1214+G1245+G1276</f>
        <v>1586.654143832194</v>
      </c>
      <c r="H1019" s="164" t="s">
        <v>816</v>
      </c>
    </row>
    <row r="1020" spans="1:8" ht="16.5" thickBot="1">
      <c r="A1020" s="23" t="s">
        <v>33</v>
      </c>
      <c r="B1020" s="30">
        <f t="shared" si="197"/>
        <v>110.968</v>
      </c>
      <c r="C1020" s="30">
        <f t="shared" si="197"/>
        <v>77.531000000000006</v>
      </c>
      <c r="D1020" s="30">
        <f t="shared" si="197"/>
        <v>102.944</v>
      </c>
      <c r="E1020" s="30">
        <f t="shared" si="197"/>
        <v>65.308999999999997</v>
      </c>
      <c r="F1020" s="169">
        <f t="shared" ref="F1020:G1020" si="216">F1053+F1086+F1119+F1152+F1184+F1215+F1246+F1277</f>
        <v>61.596999999999994</v>
      </c>
      <c r="G1020" s="169">
        <f t="shared" si="216"/>
        <v>56.040000000000006</v>
      </c>
      <c r="H1020" s="164" t="s">
        <v>818</v>
      </c>
    </row>
    <row r="1021" spans="1:8" ht="16.5" thickBot="1">
      <c r="A1021" s="23" t="s">
        <v>34</v>
      </c>
      <c r="B1021" s="30">
        <f t="shared" si="197"/>
        <v>0.14600000000000002</v>
      </c>
      <c r="C1021" s="30">
        <f t="shared" si="197"/>
        <v>2.4E-2</v>
      </c>
      <c r="D1021" s="30">
        <f t="shared" si="197"/>
        <v>0.36799999999999999</v>
      </c>
      <c r="E1021" s="30">
        <f t="shared" si="197"/>
        <v>9.9000000000000005E-2</v>
      </c>
      <c r="F1021" s="169">
        <f t="shared" ref="F1021:G1021" si="217">F1054+F1087+F1120+F1153+F1185+F1216+F1247+F1278</f>
        <v>0.35899999999999999</v>
      </c>
      <c r="G1021" s="169">
        <f t="shared" si="217"/>
        <v>0.14700000000000002</v>
      </c>
      <c r="H1021" s="164" t="s">
        <v>817</v>
      </c>
    </row>
    <row r="1022" spans="1:8" ht="16.5" thickBot="1">
      <c r="A1022" s="23" t="s">
        <v>35</v>
      </c>
      <c r="B1022" s="30">
        <f t="shared" si="197"/>
        <v>21.786445025395878</v>
      </c>
      <c r="C1022" s="30">
        <f t="shared" si="197"/>
        <v>23.462</v>
      </c>
      <c r="D1022" s="30">
        <f t="shared" si="197"/>
        <v>12.350364412491576</v>
      </c>
      <c r="E1022" s="30">
        <f t="shared" si="197"/>
        <v>11.715999999999999</v>
      </c>
      <c r="F1022" s="169">
        <f t="shared" ref="F1022" si="218">F1055+F1088+F1121+F1154+F1186+F1217+F1248+F1279</f>
        <v>20.29790471894373</v>
      </c>
      <c r="G1022" s="169">
        <f>G1055+G1088+G1121+G1154+G1186+G1217+G1248+G1279</f>
        <v>21.330999999999996</v>
      </c>
      <c r="H1022" s="165" t="s">
        <v>36</v>
      </c>
    </row>
    <row r="1023" spans="1:8" ht="16.5" thickBot="1">
      <c r="A1023" s="95" t="s">
        <v>353</v>
      </c>
      <c r="B1023" s="97">
        <f t="shared" ref="B1023" si="219">SUM(B1001:B1022)</f>
        <v>3835.7707059546628</v>
      </c>
      <c r="C1023" s="97">
        <f t="shared" ref="C1023" si="220">SUM(C1001:C1022)</f>
        <v>2647.2989594905212</v>
      </c>
      <c r="D1023" s="97">
        <f t="shared" ref="D1023" si="221">SUM(D1001:D1022)</f>
        <v>5127.0501687050109</v>
      </c>
      <c r="E1023" s="97">
        <f t="shared" ref="E1023" si="222">SUM(E1001:E1022)</f>
        <v>2781.2137777866724</v>
      </c>
      <c r="F1023" s="168">
        <f t="shared" ref="F1023:G1023" si="223">F1056+F1089+F1122+F1155+F1187+F1218+F1249+F1280</f>
        <v>6832.2464976265646</v>
      </c>
      <c r="G1023" s="168">
        <f t="shared" si="223"/>
        <v>3639.0693227986762</v>
      </c>
      <c r="H1023" s="166" t="s">
        <v>841</v>
      </c>
    </row>
    <row r="1024" spans="1:8" ht="16.5" thickBot="1">
      <c r="A1024" s="95" t="s">
        <v>350</v>
      </c>
      <c r="B1024" s="97">
        <f>B1057+B1090+B1123+B1156+B1188+B1219+B1281</f>
        <v>170192.89499999999</v>
      </c>
      <c r="C1024" s="97">
        <f>C1057+C1090+C1123+C1156+C1188+C1219+C1281</f>
        <v>77501.987999999998</v>
      </c>
      <c r="D1024" s="97">
        <f>D1057+D1090+D1123+D1156+D1188+D1219+D1281</f>
        <v>181135.86468241841</v>
      </c>
      <c r="E1024" s="97">
        <f>E1057+E1090+E1123+E1156+E1188+E1219+E1281</f>
        <v>87133.304999999993</v>
      </c>
      <c r="F1024" s="168">
        <f t="shared" ref="F1024:G1024" si="224">F1057+F1090+F1123+F1156+F1188+F1219+F1250+F1281</f>
        <v>188491.27027459076</v>
      </c>
      <c r="G1024" s="168">
        <f t="shared" si="224"/>
        <v>89514.379499999981</v>
      </c>
      <c r="H1024" s="156" t="s">
        <v>354</v>
      </c>
    </row>
    <row r="1025" spans="1:8">
      <c r="A1025" s="75"/>
      <c r="B1025" s="75"/>
      <c r="C1025" s="75"/>
      <c r="D1025" s="75"/>
      <c r="E1025" s="75"/>
      <c r="F1025" s="75"/>
      <c r="G1025" s="75"/>
      <c r="H1025" s="75"/>
    </row>
    <row r="1026" spans="1:8">
      <c r="A1026" s="75"/>
      <c r="B1026" s="75"/>
      <c r="C1026" s="75"/>
      <c r="D1026" s="100"/>
      <c r="E1026" s="100"/>
      <c r="F1026" s="75"/>
      <c r="G1026" s="75"/>
      <c r="H1026" s="75"/>
    </row>
    <row r="1027" spans="1:8">
      <c r="A1027" s="75"/>
      <c r="B1027" s="75"/>
      <c r="C1027" s="75"/>
      <c r="D1027" s="75"/>
      <c r="E1027" s="75"/>
      <c r="F1027" s="75"/>
      <c r="G1027" s="75"/>
      <c r="H1027" s="75"/>
    </row>
    <row r="1028" spans="1:8" ht="18" customHeight="1">
      <c r="A1028" s="77" t="s">
        <v>120</v>
      </c>
      <c r="B1028" s="75"/>
      <c r="C1028" s="75"/>
      <c r="D1028" s="75"/>
      <c r="E1028" s="75"/>
      <c r="F1028" s="75"/>
      <c r="G1028" s="75"/>
      <c r="H1028" s="80" t="s">
        <v>439</v>
      </c>
    </row>
    <row r="1029" spans="1:8" ht="16.5" customHeight="1">
      <c r="A1029" s="74" t="s">
        <v>451</v>
      </c>
      <c r="B1029" s="75"/>
      <c r="C1029" s="75"/>
      <c r="D1029" s="75"/>
      <c r="E1029" s="75"/>
      <c r="F1029" s="75"/>
      <c r="G1029" s="75"/>
      <c r="H1029" s="13" t="s">
        <v>452</v>
      </c>
    </row>
    <row r="1030" spans="1:8" ht="16.5" customHeight="1" thickBot="1">
      <c r="A1030" s="76" t="s">
        <v>39</v>
      </c>
      <c r="B1030" s="75"/>
      <c r="C1030" s="75"/>
      <c r="D1030" s="75"/>
      <c r="E1030" s="2"/>
      <c r="F1030" s="75"/>
      <c r="G1030" s="2" t="s">
        <v>40</v>
      </c>
      <c r="H1030" s="2" t="s">
        <v>2</v>
      </c>
    </row>
    <row r="1031" spans="1:8" ht="16.5" thickBot="1">
      <c r="A1031" s="66" t="s">
        <v>7</v>
      </c>
      <c r="B1031" s="203">
        <v>2016</v>
      </c>
      <c r="C1031" s="204"/>
      <c r="D1031" s="203">
        <v>2017</v>
      </c>
      <c r="E1031" s="204"/>
      <c r="F1031" s="203">
        <v>2018</v>
      </c>
      <c r="G1031" s="204"/>
      <c r="H1031" s="67" t="s">
        <v>3</v>
      </c>
    </row>
    <row r="1032" spans="1:8">
      <c r="A1032" s="68"/>
      <c r="B1032" s="20" t="s">
        <v>43</v>
      </c>
      <c r="C1032" s="111" t="s">
        <v>44</v>
      </c>
      <c r="D1032" s="111" t="s">
        <v>43</v>
      </c>
      <c r="E1032" s="16" t="s">
        <v>44</v>
      </c>
      <c r="F1032" s="20" t="s">
        <v>43</v>
      </c>
      <c r="G1032" s="9" t="s">
        <v>44</v>
      </c>
      <c r="H1032" s="69"/>
    </row>
    <row r="1033" spans="1:8" ht="16.5" thickBot="1">
      <c r="A1033" s="70"/>
      <c r="B1033" s="34" t="s">
        <v>45</v>
      </c>
      <c r="C1033" s="11" t="s">
        <v>46</v>
      </c>
      <c r="D1033" s="114" t="s">
        <v>45</v>
      </c>
      <c r="E1033" s="36" t="s">
        <v>46</v>
      </c>
      <c r="F1033" s="34" t="s">
        <v>45</v>
      </c>
      <c r="G1033" s="34" t="s">
        <v>46</v>
      </c>
      <c r="H1033" s="71"/>
    </row>
    <row r="1034" spans="1:8" ht="17.25" thickTop="1" thickBot="1">
      <c r="A1034" s="23" t="s">
        <v>12</v>
      </c>
      <c r="B1034" s="35">
        <v>12.504106</v>
      </c>
      <c r="C1034" s="38">
        <v>17.463000000000001</v>
      </c>
      <c r="D1034" s="30">
        <v>12.7005</v>
      </c>
      <c r="E1034" s="37">
        <v>18</v>
      </c>
      <c r="F1034" s="30">
        <v>11.148999999999999</v>
      </c>
      <c r="G1034" s="30">
        <v>14.285</v>
      </c>
      <c r="H1034" s="114" t="s">
        <v>809</v>
      </c>
    </row>
    <row r="1035" spans="1:8" ht="16.5" thickBot="1">
      <c r="A1035" s="23" t="s">
        <v>13</v>
      </c>
      <c r="B1035" s="37">
        <v>19.295000000000002</v>
      </c>
      <c r="C1035" s="38">
        <v>22.302</v>
      </c>
      <c r="D1035" s="30">
        <v>15.039</v>
      </c>
      <c r="E1035" s="37">
        <v>15.760999999999999</v>
      </c>
      <c r="F1035" s="30">
        <v>15.042999999999999</v>
      </c>
      <c r="G1035" s="30">
        <v>15.215</v>
      </c>
      <c r="H1035" s="114" t="s">
        <v>810</v>
      </c>
    </row>
    <row r="1036" spans="1:8" ht="16.5" thickBot="1">
      <c r="A1036" s="23" t="s">
        <v>14</v>
      </c>
      <c r="B1036" s="37">
        <v>0.35</v>
      </c>
      <c r="C1036" s="38">
        <v>0.57999999999999996</v>
      </c>
      <c r="D1036" s="30">
        <v>0.64300000000000002</v>
      </c>
      <c r="E1036" s="37">
        <v>0.79</v>
      </c>
      <c r="F1036" s="30">
        <v>0.59299999999999997</v>
      </c>
      <c r="G1036" s="30">
        <v>0.754</v>
      </c>
      <c r="H1036" s="114" t="s">
        <v>806</v>
      </c>
    </row>
    <row r="1037" spans="1:8" ht="16.5" thickBot="1">
      <c r="A1037" s="23" t="s">
        <v>15</v>
      </c>
      <c r="B1037" s="37">
        <v>4.6853400000000001</v>
      </c>
      <c r="C1037" s="38">
        <v>3.5424655599999997</v>
      </c>
      <c r="D1037" s="30">
        <v>5.6189999999999998</v>
      </c>
      <c r="E1037" s="37">
        <v>4.3419999999999996</v>
      </c>
      <c r="F1037" s="30">
        <v>7.048</v>
      </c>
      <c r="G1037" s="30">
        <v>5.4039999999999999</v>
      </c>
      <c r="H1037" s="114" t="s">
        <v>820</v>
      </c>
    </row>
    <row r="1038" spans="1:8" ht="16.5" thickBot="1">
      <c r="A1038" s="23" t="s">
        <v>16</v>
      </c>
      <c r="B1038" s="37">
        <v>60.01079</v>
      </c>
      <c r="C1038" s="38">
        <v>73.534020141400006</v>
      </c>
      <c r="D1038" s="30">
        <v>55.026814999999999</v>
      </c>
      <c r="E1038" s="37">
        <v>68.96315436994</v>
      </c>
      <c r="F1038" s="30">
        <v>58.381999999999998</v>
      </c>
      <c r="G1038" s="30">
        <v>61.984999999999999</v>
      </c>
      <c r="H1038" s="114" t="s">
        <v>819</v>
      </c>
    </row>
    <row r="1039" spans="1:8" ht="16.5" thickBot="1">
      <c r="A1039" s="23" t="s">
        <v>17</v>
      </c>
      <c r="B1039" s="37">
        <v>0.435</v>
      </c>
      <c r="C1039" s="38">
        <v>5.3999999999999999E-2</v>
      </c>
      <c r="D1039" s="30">
        <v>0.44400000000000001</v>
      </c>
      <c r="E1039" s="37">
        <v>6.6000000000000003E-2</v>
      </c>
      <c r="F1039" s="30">
        <v>24.12</v>
      </c>
      <c r="G1039" s="30">
        <v>8.9999999999999993E-3</v>
      </c>
      <c r="H1039" s="114" t="s">
        <v>807</v>
      </c>
    </row>
    <row r="1040" spans="1:8" ht="16.5" thickBot="1">
      <c r="A1040" s="23" t="s">
        <v>18</v>
      </c>
      <c r="B1040" s="37">
        <v>0.20599999999999999</v>
      </c>
      <c r="C1040" s="38">
        <v>0.219</v>
      </c>
      <c r="D1040" s="30">
        <v>0.28599999999999998</v>
      </c>
      <c r="E1040" s="37">
        <v>0.30599999999999999</v>
      </c>
      <c r="F1040" s="30">
        <v>7.2999999999999995E-2</v>
      </c>
      <c r="G1040" s="30">
        <v>7.3999999999999996E-2</v>
      </c>
      <c r="H1040" s="114" t="s">
        <v>19</v>
      </c>
    </row>
    <row r="1041" spans="1:8" ht="16.5" thickBot="1">
      <c r="A1041" s="23" t="s">
        <v>20</v>
      </c>
      <c r="B1041" s="37">
        <v>7.0890000000000004</v>
      </c>
      <c r="C1041" s="38">
        <v>7.0060000000000002</v>
      </c>
      <c r="D1041" s="30">
        <v>9.0619999999999994</v>
      </c>
      <c r="E1041" s="37">
        <v>8.6869999999999994</v>
      </c>
      <c r="F1041" s="30">
        <v>8.3010000000000002</v>
      </c>
      <c r="G1041" s="30">
        <v>9.7110000000000003</v>
      </c>
      <c r="H1041" s="114" t="s">
        <v>808</v>
      </c>
    </row>
    <row r="1042" spans="1:8" ht="16.5" thickBot="1">
      <c r="A1042" s="23" t="s">
        <v>21</v>
      </c>
      <c r="B1042" s="37">
        <v>2.1100000000000001E-2</v>
      </c>
      <c r="C1042" s="38">
        <v>1.7231320000000001E-2</v>
      </c>
      <c r="D1042" s="30">
        <v>1E-3</v>
      </c>
      <c r="E1042" s="37">
        <v>1E-3</v>
      </c>
      <c r="F1042" s="30">
        <v>1E-3</v>
      </c>
      <c r="G1042" s="30">
        <v>1E-3</v>
      </c>
      <c r="H1042" s="114" t="s">
        <v>811</v>
      </c>
    </row>
    <row r="1043" spans="1:8" ht="16.5" thickBot="1">
      <c r="A1043" s="23" t="s">
        <v>22</v>
      </c>
      <c r="B1043" s="37">
        <v>2.6280000000000001</v>
      </c>
      <c r="C1043" s="38">
        <v>3.1070000000000002</v>
      </c>
      <c r="D1043" s="30">
        <v>3.242</v>
      </c>
      <c r="E1043" s="37">
        <v>4.3339999999999996</v>
      </c>
      <c r="F1043" s="30">
        <f>D1043/E1043*G1043</f>
        <v>5.5616682048915553</v>
      </c>
      <c r="G1043" s="30">
        <v>7.4349999999999996</v>
      </c>
      <c r="H1043" s="114" t="s">
        <v>840</v>
      </c>
    </row>
    <row r="1044" spans="1:8" ht="16.5" thickBot="1">
      <c r="A1044" s="23" t="s">
        <v>23</v>
      </c>
      <c r="B1044" s="37">
        <v>1.7000000000000001E-2</v>
      </c>
      <c r="C1044" s="38">
        <v>2.1000000000000001E-2</v>
      </c>
      <c r="D1044" s="30">
        <v>1.9E-2</v>
      </c>
      <c r="E1044" s="37">
        <v>1.4E-2</v>
      </c>
      <c r="F1044" s="30">
        <v>1E-3</v>
      </c>
      <c r="G1044" s="30">
        <v>2E-3</v>
      </c>
      <c r="H1044" s="114" t="s">
        <v>805</v>
      </c>
    </row>
    <row r="1045" spans="1:8" ht="16.5" thickBot="1">
      <c r="A1045" s="23" t="s">
        <v>24</v>
      </c>
      <c r="B1045" s="37">
        <v>4.1589999999999998</v>
      </c>
      <c r="C1045" s="38">
        <v>4.3630000000000004</v>
      </c>
      <c r="D1045" s="30">
        <v>4.9260000000000002</v>
      </c>
      <c r="E1045" s="37">
        <v>5.0460000000000003</v>
      </c>
      <c r="F1045" s="30">
        <f>D1045/E1045*G1045</f>
        <v>5.8885517241379306</v>
      </c>
      <c r="G1045" s="30">
        <v>6.032</v>
      </c>
      <c r="H1045" s="114" t="s">
        <v>25</v>
      </c>
    </row>
    <row r="1046" spans="1:8" ht="16.5" thickBot="1">
      <c r="A1046" s="23" t="s">
        <v>26</v>
      </c>
      <c r="B1046" s="30">
        <v>0.54513199999999995</v>
      </c>
      <c r="C1046" s="28">
        <v>0.41364960000000006</v>
      </c>
      <c r="D1046" s="30">
        <v>0.49095299999999997</v>
      </c>
      <c r="E1046" s="37">
        <v>0.55615820000000005</v>
      </c>
      <c r="F1046" s="30">
        <v>0.76600000000000001</v>
      </c>
      <c r="G1046" s="30">
        <v>0.749</v>
      </c>
      <c r="H1046" s="114" t="s">
        <v>812</v>
      </c>
    </row>
    <row r="1047" spans="1:8" ht="16.5" thickBot="1">
      <c r="A1047" s="23" t="s">
        <v>27</v>
      </c>
      <c r="B1047" s="37">
        <v>2.6657037037037035</v>
      </c>
      <c r="C1047" s="38">
        <v>3.9769999999999999</v>
      </c>
      <c r="D1047" s="30">
        <v>0.01</v>
      </c>
      <c r="E1047" s="37">
        <v>0.64200000000000002</v>
      </c>
      <c r="F1047" s="30">
        <f>D1047/E1047*G1047</f>
        <v>5.0451713395638628E-2</v>
      </c>
      <c r="G1047" s="30">
        <v>3.2389999999999999</v>
      </c>
      <c r="H1047" s="114" t="s">
        <v>836</v>
      </c>
    </row>
    <row r="1048" spans="1:8" ht="16.5" thickBot="1">
      <c r="A1048" s="23" t="s">
        <v>28</v>
      </c>
      <c r="B1048" s="37">
        <v>0.56399999999999995</v>
      </c>
      <c r="C1048" s="38">
        <v>0.56599999999999995</v>
      </c>
      <c r="D1048" s="30">
        <v>0.56799999999999995</v>
      </c>
      <c r="E1048" s="37">
        <v>0.61799999999999999</v>
      </c>
      <c r="F1048" s="30">
        <f>D1048/E1048*G1048</f>
        <v>0.67645307443365688</v>
      </c>
      <c r="G1048" s="30">
        <v>0.73599999999999999</v>
      </c>
      <c r="H1048" s="114" t="s">
        <v>813</v>
      </c>
    </row>
    <row r="1049" spans="1:8" ht="16.5" thickBot="1">
      <c r="A1049" s="23" t="s">
        <v>29</v>
      </c>
      <c r="B1049" s="37">
        <v>1.631</v>
      </c>
      <c r="C1049" s="38">
        <v>2.6869999999999998</v>
      </c>
      <c r="D1049" s="30">
        <v>1.4530000000000001</v>
      </c>
      <c r="E1049" s="37">
        <v>2.1920000000000002</v>
      </c>
      <c r="F1049" s="30">
        <v>1.4530000000000001</v>
      </c>
      <c r="G1049" s="30">
        <v>2.1920000000000002</v>
      </c>
      <c r="H1049" s="114" t="s">
        <v>814</v>
      </c>
    </row>
    <row r="1050" spans="1:8" ht="16.5" thickBot="1">
      <c r="A1050" s="23" t="s">
        <v>30</v>
      </c>
      <c r="B1050" s="37">
        <v>8.9789999999999992</v>
      </c>
      <c r="C1050" s="38">
        <v>16.463999999999999</v>
      </c>
      <c r="D1050" s="30">
        <v>9.6959999999999997</v>
      </c>
      <c r="E1050" s="37">
        <v>16.835999999999999</v>
      </c>
      <c r="F1050" s="30">
        <v>10.814</v>
      </c>
      <c r="G1050" s="30">
        <v>20.039000000000001</v>
      </c>
      <c r="H1050" s="114" t="s">
        <v>815</v>
      </c>
    </row>
    <row r="1051" spans="1:8" ht="16.5" thickBot="1">
      <c r="A1051" s="23" t="s">
        <v>31</v>
      </c>
      <c r="B1051" s="37">
        <v>3.765844</v>
      </c>
      <c r="C1051" s="38">
        <v>7.4046029999999998</v>
      </c>
      <c r="D1051" s="30">
        <v>2.5630000000000002</v>
      </c>
      <c r="E1051" s="37">
        <v>3.12</v>
      </c>
      <c r="F1051" s="30">
        <v>4.0030000000000001</v>
      </c>
      <c r="G1051" s="30">
        <v>4.734</v>
      </c>
      <c r="H1051" s="114" t="s">
        <v>838</v>
      </c>
    </row>
    <row r="1052" spans="1:8" ht="16.5" thickBot="1">
      <c r="A1052" s="23" t="s">
        <v>32</v>
      </c>
      <c r="B1052" s="37">
        <v>3.1840000000000002</v>
      </c>
      <c r="C1052" s="38">
        <v>4.0536413862380716</v>
      </c>
      <c r="D1052" s="30">
        <v>1.1020000000000001</v>
      </c>
      <c r="E1052" s="37">
        <v>1.448840151834669</v>
      </c>
      <c r="F1052" s="30">
        <v>0.58799999999999997</v>
      </c>
      <c r="G1052" s="30">
        <v>0.9</v>
      </c>
      <c r="H1052" s="114" t="s">
        <v>816</v>
      </c>
    </row>
    <row r="1053" spans="1:8" ht="16.5" thickBot="1">
      <c r="A1053" s="23" t="s">
        <v>33</v>
      </c>
      <c r="B1053" s="37">
        <v>0.50700000000000001</v>
      </c>
      <c r="C1053" s="38">
        <v>0.6</v>
      </c>
      <c r="D1053" s="30">
        <v>0.97899999999999998</v>
      </c>
      <c r="E1053" s="37">
        <v>1.1830000000000001</v>
      </c>
      <c r="F1053" s="30">
        <v>2.17</v>
      </c>
      <c r="G1053" s="30">
        <v>2.7509999999999999</v>
      </c>
      <c r="H1053" s="114" t="s">
        <v>818</v>
      </c>
    </row>
    <row r="1054" spans="1:8" ht="16.5" thickBot="1">
      <c r="A1054" s="23" t="s">
        <v>34</v>
      </c>
      <c r="B1054" s="39">
        <v>0.13900000000000001</v>
      </c>
      <c r="C1054" s="40">
        <v>2.1000000000000001E-2</v>
      </c>
      <c r="D1054" s="30">
        <v>0.36799999999999999</v>
      </c>
      <c r="E1054" s="37">
        <v>9.9000000000000005E-2</v>
      </c>
      <c r="F1054" s="30">
        <v>0.308</v>
      </c>
      <c r="G1054" s="30">
        <v>0.13600000000000001</v>
      </c>
      <c r="H1054" s="114" t="s">
        <v>817</v>
      </c>
    </row>
    <row r="1055" spans="1:8" ht="16.5" thickBot="1">
      <c r="A1055" s="23" t="s">
        <v>35</v>
      </c>
      <c r="B1055" s="39">
        <v>3.4990000000000001</v>
      </c>
      <c r="C1055" s="40">
        <v>3.4609999999999999</v>
      </c>
      <c r="D1055" s="30">
        <v>4.63</v>
      </c>
      <c r="E1055" s="37">
        <v>4.3220000000000001</v>
      </c>
      <c r="F1055" s="30">
        <v>8.1150000000000002</v>
      </c>
      <c r="G1055" s="30">
        <v>6.9009999999999998</v>
      </c>
      <c r="H1055" s="113" t="s">
        <v>36</v>
      </c>
    </row>
    <row r="1056" spans="1:8" ht="16.5" thickBot="1">
      <c r="A1056" s="95" t="s">
        <v>353</v>
      </c>
      <c r="B1056" s="97">
        <f t="shared" ref="B1056" si="225">SUM(B1034:B1055)</f>
        <v>136.88001570370369</v>
      </c>
      <c r="C1056" s="97">
        <f t="shared" ref="C1056" si="226">SUM(C1034:C1055)</f>
        <v>171.85661100763809</v>
      </c>
      <c r="D1056" s="97">
        <f t="shared" ref="D1056" si="227">SUM(D1034:D1055)</f>
        <v>128.86826800000003</v>
      </c>
      <c r="E1056" s="97">
        <f t="shared" ref="E1056:G1056" si="228">SUM(E1034:E1055)</f>
        <v>157.32715272177464</v>
      </c>
      <c r="F1056" s="97">
        <f t="shared" si="228"/>
        <v>165.10512471685877</v>
      </c>
      <c r="G1056" s="97">
        <f t="shared" si="228"/>
        <v>163.28400000000005</v>
      </c>
      <c r="H1056" s="112" t="s">
        <v>841</v>
      </c>
    </row>
    <row r="1057" spans="1:8" ht="16.5" thickBot="1">
      <c r="A1057" s="95" t="s">
        <v>350</v>
      </c>
      <c r="B1057" s="97">
        <v>2577.2399999999998</v>
      </c>
      <c r="C1057" s="97">
        <v>2937.1770000000001</v>
      </c>
      <c r="D1057" s="97">
        <v>2219.4920000000002</v>
      </c>
      <c r="E1057" s="97">
        <v>3292.9470000000001</v>
      </c>
      <c r="F1057" s="168">
        <f>D1057/E1057*G1057</f>
        <v>2117.1301853251812</v>
      </c>
      <c r="G1057" s="168">
        <v>3141.078</v>
      </c>
      <c r="H1057" s="119" t="s">
        <v>354</v>
      </c>
    </row>
    <row r="1058" spans="1:8">
      <c r="A1058" s="75"/>
      <c r="B1058" s="75"/>
      <c r="C1058" s="75"/>
      <c r="D1058" s="75"/>
      <c r="E1058" s="75"/>
      <c r="F1058" s="75"/>
      <c r="G1058" s="75"/>
      <c r="H1058" s="75"/>
    </row>
    <row r="1059" spans="1:8">
      <c r="A1059" s="75"/>
      <c r="B1059" s="75"/>
      <c r="C1059" s="75"/>
      <c r="D1059" s="75"/>
      <c r="E1059" s="75"/>
      <c r="F1059" s="75"/>
      <c r="G1059" s="75"/>
      <c r="H1059" s="75"/>
    </row>
    <row r="1060" spans="1:8">
      <c r="A1060" s="75"/>
      <c r="B1060" s="75"/>
      <c r="C1060" s="75"/>
      <c r="D1060" s="75"/>
      <c r="E1060" s="75"/>
      <c r="F1060" s="75"/>
      <c r="G1060" s="75"/>
      <c r="H1060" s="75"/>
    </row>
    <row r="1061" spans="1:8" ht="17.25" customHeight="1">
      <c r="A1061" s="77" t="s">
        <v>121</v>
      </c>
      <c r="B1061" s="75"/>
      <c r="C1061" s="75"/>
      <c r="D1061" s="75"/>
      <c r="E1061" s="75"/>
      <c r="F1061" s="75"/>
      <c r="G1061" s="75"/>
      <c r="H1061" s="79" t="s">
        <v>122</v>
      </c>
    </row>
    <row r="1062" spans="1:8">
      <c r="A1062" s="77" t="s">
        <v>454</v>
      </c>
      <c r="B1062" s="75"/>
      <c r="C1062" s="75"/>
      <c r="D1062" s="75"/>
      <c r="E1062" s="75"/>
      <c r="F1062" s="75"/>
      <c r="G1062" s="75"/>
      <c r="H1062" s="13" t="s">
        <v>453</v>
      </c>
    </row>
    <row r="1063" spans="1:8" ht="20.25" customHeight="1" thickBot="1">
      <c r="A1063" s="76" t="s">
        <v>39</v>
      </c>
      <c r="B1063" s="75"/>
      <c r="C1063" s="75"/>
      <c r="D1063" s="75"/>
      <c r="E1063" s="2"/>
      <c r="F1063" s="75"/>
      <c r="G1063" s="2" t="s">
        <v>40</v>
      </c>
      <c r="H1063" s="2" t="s">
        <v>2</v>
      </c>
    </row>
    <row r="1064" spans="1:8" ht="16.5" thickBot="1">
      <c r="A1064" s="66" t="s">
        <v>7</v>
      </c>
      <c r="B1064" s="203">
        <v>2016</v>
      </c>
      <c r="C1064" s="204"/>
      <c r="D1064" s="203">
        <v>2017</v>
      </c>
      <c r="E1064" s="204"/>
      <c r="F1064" s="203">
        <v>2018</v>
      </c>
      <c r="G1064" s="204"/>
      <c r="H1064" s="67" t="s">
        <v>3</v>
      </c>
    </row>
    <row r="1065" spans="1:8">
      <c r="A1065" s="68"/>
      <c r="B1065" s="20" t="s">
        <v>43</v>
      </c>
      <c r="C1065" s="111" t="s">
        <v>44</v>
      </c>
      <c r="D1065" s="111" t="s">
        <v>43</v>
      </c>
      <c r="E1065" s="16" t="s">
        <v>44</v>
      </c>
      <c r="F1065" s="20" t="s">
        <v>43</v>
      </c>
      <c r="G1065" s="9" t="s">
        <v>44</v>
      </c>
      <c r="H1065" s="69"/>
    </row>
    <row r="1066" spans="1:8" ht="16.5" thickBot="1">
      <c r="A1066" s="70"/>
      <c r="B1066" s="34" t="s">
        <v>45</v>
      </c>
      <c r="C1066" s="11" t="s">
        <v>46</v>
      </c>
      <c r="D1066" s="114" t="s">
        <v>45</v>
      </c>
      <c r="E1066" s="36" t="s">
        <v>46</v>
      </c>
      <c r="F1066" s="34" t="s">
        <v>45</v>
      </c>
      <c r="G1066" s="34" t="s">
        <v>46</v>
      </c>
      <c r="H1066" s="71"/>
    </row>
    <row r="1067" spans="1:8" ht="17.25" thickTop="1" thickBot="1">
      <c r="A1067" s="23" t="s">
        <v>12</v>
      </c>
      <c r="B1067" s="35">
        <v>23.2</v>
      </c>
      <c r="C1067" s="38">
        <v>28</v>
      </c>
      <c r="D1067" s="30">
        <v>24.159331999999999</v>
      </c>
      <c r="E1067" s="37">
        <v>30</v>
      </c>
      <c r="F1067" s="30">
        <v>28.135999999999999</v>
      </c>
      <c r="G1067" s="30">
        <v>40.479999999999997</v>
      </c>
      <c r="H1067" s="114" t="s">
        <v>809</v>
      </c>
    </row>
    <row r="1068" spans="1:8" ht="16.5" thickBot="1">
      <c r="A1068" s="23" t="s">
        <v>13</v>
      </c>
      <c r="B1068" s="37">
        <v>13.407</v>
      </c>
      <c r="C1068" s="38">
        <v>11.141999999999999</v>
      </c>
      <c r="D1068" s="30">
        <v>13.423</v>
      </c>
      <c r="E1068" s="37">
        <v>12.595000000000001</v>
      </c>
      <c r="F1068" s="30">
        <v>16.571999999999999</v>
      </c>
      <c r="G1068" s="30">
        <v>21.187999999999999</v>
      </c>
      <c r="H1068" s="114" t="s">
        <v>810</v>
      </c>
    </row>
    <row r="1069" spans="1:8" ht="16.5" thickBot="1">
      <c r="A1069" s="23" t="s">
        <v>14</v>
      </c>
      <c r="B1069" s="37">
        <v>0.44</v>
      </c>
      <c r="C1069" s="38">
        <v>0.495</v>
      </c>
      <c r="D1069" s="30">
        <v>0.40899999999999997</v>
      </c>
      <c r="E1069" s="37">
        <v>0.50800000000000001</v>
      </c>
      <c r="F1069" s="30">
        <v>0.46899999999999997</v>
      </c>
      <c r="G1069" s="30">
        <v>0.755</v>
      </c>
      <c r="H1069" s="114" t="s">
        <v>806</v>
      </c>
    </row>
    <row r="1070" spans="1:8" ht="16.5" thickBot="1">
      <c r="A1070" s="23" t="s">
        <v>15</v>
      </c>
      <c r="B1070" s="37">
        <v>14.447799999999999</v>
      </c>
      <c r="C1070" s="38">
        <v>12.744222179999998</v>
      </c>
      <c r="D1070" s="30">
        <v>14.28</v>
      </c>
      <c r="E1070" s="37">
        <v>14.019</v>
      </c>
      <c r="F1070" s="30">
        <v>12.45</v>
      </c>
      <c r="G1070" s="30">
        <v>14.817</v>
      </c>
      <c r="H1070" s="114" t="s">
        <v>820</v>
      </c>
    </row>
    <row r="1071" spans="1:8" ht="16.5" thickBot="1">
      <c r="A1071" s="23" t="s">
        <v>16</v>
      </c>
      <c r="B1071" s="37">
        <v>7.5029599999999999</v>
      </c>
      <c r="C1071" s="38">
        <v>10.024342189999995</v>
      </c>
      <c r="D1071" s="30">
        <v>6.6311879999999999</v>
      </c>
      <c r="E1071" s="37">
        <v>9.1031828004699999</v>
      </c>
      <c r="F1071" s="30">
        <v>7.694</v>
      </c>
      <c r="G1071" s="30">
        <v>12.317</v>
      </c>
      <c r="H1071" s="114" t="s">
        <v>819</v>
      </c>
    </row>
    <row r="1072" spans="1:8" ht="16.5" thickBot="1">
      <c r="A1072" s="23" t="s">
        <v>17</v>
      </c>
      <c r="B1072" s="30">
        <v>0</v>
      </c>
      <c r="C1072" s="30">
        <v>0</v>
      </c>
      <c r="D1072" s="30">
        <v>0</v>
      </c>
      <c r="E1072" s="30">
        <v>0</v>
      </c>
      <c r="F1072" s="30">
        <v>0</v>
      </c>
      <c r="G1072" s="30">
        <v>0</v>
      </c>
      <c r="H1072" s="114" t="s">
        <v>807</v>
      </c>
    </row>
    <row r="1073" spans="1:8" ht="16.5" thickBot="1">
      <c r="A1073" s="23" t="s">
        <v>18</v>
      </c>
      <c r="B1073" s="37">
        <v>1.9E-2</v>
      </c>
      <c r="C1073" s="38">
        <v>1.7000000000000001E-2</v>
      </c>
      <c r="D1073" s="30">
        <v>3.7999999999999999E-2</v>
      </c>
      <c r="E1073" s="37">
        <v>2.9000000000000001E-2</v>
      </c>
      <c r="F1073" s="30">
        <v>1.179</v>
      </c>
      <c r="G1073" s="30">
        <v>1.99</v>
      </c>
      <c r="H1073" s="114" t="s">
        <v>19</v>
      </c>
    </row>
    <row r="1074" spans="1:8" ht="16.5" thickBot="1">
      <c r="A1074" s="23" t="s">
        <v>20</v>
      </c>
      <c r="B1074" s="37">
        <v>43.75</v>
      </c>
      <c r="C1074" s="38">
        <v>47.377000000000002</v>
      </c>
      <c r="D1074" s="30">
        <v>44.640999999999998</v>
      </c>
      <c r="E1074" s="37">
        <v>50.18</v>
      </c>
      <c r="F1074" s="30">
        <v>50.960999999999999</v>
      </c>
      <c r="G1074" s="30">
        <v>70.629000000000005</v>
      </c>
      <c r="H1074" s="114" t="s">
        <v>808</v>
      </c>
    </row>
    <row r="1075" spans="1:8" ht="16.5" thickBot="1">
      <c r="A1075" s="23" t="s">
        <v>21</v>
      </c>
      <c r="B1075" s="37">
        <v>1.3220000000000001</v>
      </c>
      <c r="C1075" s="38">
        <v>1.399</v>
      </c>
      <c r="D1075" s="30">
        <v>0.192</v>
      </c>
      <c r="E1075" s="37">
        <v>0.30399999999999999</v>
      </c>
      <c r="F1075" s="30">
        <v>0</v>
      </c>
      <c r="G1075" s="30">
        <v>0</v>
      </c>
      <c r="H1075" s="114" t="s">
        <v>811</v>
      </c>
    </row>
    <row r="1076" spans="1:8" ht="16.5" thickBot="1">
      <c r="A1076" s="23" t="s">
        <v>22</v>
      </c>
      <c r="B1076" s="37">
        <v>0.77291272747760431</v>
      </c>
      <c r="C1076" s="38">
        <v>3.4660000000000002</v>
      </c>
      <c r="D1076" s="30">
        <v>20.152999999999999</v>
      </c>
      <c r="E1076" s="37">
        <v>16.779</v>
      </c>
      <c r="F1076" s="30">
        <v>16.285</v>
      </c>
      <c r="G1076" s="30">
        <v>22.05</v>
      </c>
      <c r="H1076" s="114" t="s">
        <v>840</v>
      </c>
    </row>
    <row r="1077" spans="1:8" ht="16.5" thickBot="1">
      <c r="A1077" s="23" t="s">
        <v>23</v>
      </c>
      <c r="B1077" s="37">
        <v>0.18099999999999999</v>
      </c>
      <c r="C1077" s="38">
        <v>8.7999999999999995E-2</v>
      </c>
      <c r="D1077" s="30">
        <v>0.161</v>
      </c>
      <c r="E1077" s="37">
        <v>7.6999999999999999E-2</v>
      </c>
      <c r="F1077" s="30">
        <v>0.27500000000000002</v>
      </c>
      <c r="G1077" s="30">
        <v>0.38700000000000001</v>
      </c>
      <c r="H1077" s="114" t="s">
        <v>805</v>
      </c>
    </row>
    <row r="1078" spans="1:8" ht="16.5" thickBot="1">
      <c r="A1078" s="23" t="s">
        <v>24</v>
      </c>
      <c r="B1078" s="37">
        <v>13.36</v>
      </c>
      <c r="C1078" s="38">
        <v>18.187999999999999</v>
      </c>
      <c r="D1078" s="30">
        <v>9.9459999999999997</v>
      </c>
      <c r="E1078" s="37">
        <v>14.698</v>
      </c>
      <c r="F1078" s="30">
        <v>15.605</v>
      </c>
      <c r="G1078" s="30">
        <v>22.295999999999999</v>
      </c>
      <c r="H1078" s="114" t="s">
        <v>25</v>
      </c>
    </row>
    <row r="1079" spans="1:8" ht="16.5" thickBot="1">
      <c r="A1079" s="23" t="s">
        <v>26</v>
      </c>
      <c r="B1079" s="30">
        <v>0.80644499999999997</v>
      </c>
      <c r="C1079" s="28">
        <v>0.57350020000000002</v>
      </c>
      <c r="D1079" s="30">
        <v>0.56513999999999998</v>
      </c>
      <c r="E1079" s="37">
        <v>0.56845620000000008</v>
      </c>
      <c r="F1079" s="30">
        <v>0.80400000000000005</v>
      </c>
      <c r="G1079" s="30">
        <v>1.004</v>
      </c>
      <c r="H1079" s="114" t="s">
        <v>812</v>
      </c>
    </row>
    <row r="1080" spans="1:8" ht="16.5" thickBot="1">
      <c r="A1080" s="23" t="s">
        <v>27</v>
      </c>
      <c r="B1080" s="37">
        <v>9.1950000000000003</v>
      </c>
      <c r="C1080" s="38">
        <v>17.196000000000002</v>
      </c>
      <c r="D1080" s="30">
        <v>0.43099999999999999</v>
      </c>
      <c r="E1080" s="37">
        <v>0.71899999999999997</v>
      </c>
      <c r="F1080" s="30">
        <f>D1080/E1080*G1080</f>
        <v>38.580794158553552</v>
      </c>
      <c r="G1080" s="30">
        <v>64.361000000000004</v>
      </c>
      <c r="H1080" s="114" t="s">
        <v>836</v>
      </c>
    </row>
    <row r="1081" spans="1:8" ht="16.5" thickBot="1">
      <c r="A1081" s="23" t="s">
        <v>28</v>
      </c>
      <c r="B1081" s="37">
        <v>0.24</v>
      </c>
      <c r="C1081" s="38">
        <v>0.29499999999999998</v>
      </c>
      <c r="D1081" s="30">
        <v>0.22</v>
      </c>
      <c r="E1081" s="37">
        <v>0.33800000000000002</v>
      </c>
      <c r="F1081" s="30">
        <v>0.31900000000000001</v>
      </c>
      <c r="G1081" s="30">
        <v>0.40200000000000002</v>
      </c>
      <c r="H1081" s="114" t="s">
        <v>813</v>
      </c>
    </row>
    <row r="1082" spans="1:8" ht="16.5" thickBot="1">
      <c r="A1082" s="23" t="s">
        <v>29</v>
      </c>
      <c r="B1082" s="37">
        <v>3.0960000000000001</v>
      </c>
      <c r="C1082" s="38">
        <v>3.839</v>
      </c>
      <c r="D1082" s="30">
        <v>2.952</v>
      </c>
      <c r="E1082" s="37">
        <v>4.8099999999999996</v>
      </c>
      <c r="F1082" s="30">
        <v>2.952</v>
      </c>
      <c r="G1082" s="30">
        <v>4.8099999999999996</v>
      </c>
      <c r="H1082" s="114" t="s">
        <v>814</v>
      </c>
    </row>
    <row r="1083" spans="1:8" ht="16.5" thickBot="1">
      <c r="A1083" s="23" t="s">
        <v>30</v>
      </c>
      <c r="B1083" s="37">
        <v>59.436</v>
      </c>
      <c r="C1083" s="38">
        <v>69.78</v>
      </c>
      <c r="D1083" s="30">
        <v>50.652000000000001</v>
      </c>
      <c r="E1083" s="37">
        <v>60.19</v>
      </c>
      <c r="F1083" s="30">
        <v>31.908000000000001</v>
      </c>
      <c r="G1083" s="30">
        <v>48.851999999999997</v>
      </c>
      <c r="H1083" s="114" t="s">
        <v>815</v>
      </c>
    </row>
    <row r="1084" spans="1:8" ht="16.5" thickBot="1">
      <c r="A1084" s="23" t="s">
        <v>31</v>
      </c>
      <c r="B1084" s="37">
        <v>0.22786707410236823</v>
      </c>
      <c r="C1084" s="38">
        <v>0.438</v>
      </c>
      <c r="D1084" s="30">
        <v>1.494</v>
      </c>
      <c r="E1084" s="37">
        <v>2.1059999999999999</v>
      </c>
      <c r="F1084" s="30">
        <v>0.35499999999999998</v>
      </c>
      <c r="G1084" s="30">
        <v>0.59299999999999997</v>
      </c>
      <c r="H1084" s="114" t="s">
        <v>838</v>
      </c>
    </row>
    <row r="1085" spans="1:8" ht="16.5" thickBot="1">
      <c r="A1085" s="23" t="s">
        <v>32</v>
      </c>
      <c r="B1085" s="37">
        <v>27.129000000000001</v>
      </c>
      <c r="C1085" s="38">
        <v>36.242591662481168</v>
      </c>
      <c r="D1085" s="30">
        <v>11.092000000000001</v>
      </c>
      <c r="E1085" s="37">
        <v>26.702600871643469</v>
      </c>
      <c r="F1085" s="30">
        <v>16.824000000000002</v>
      </c>
      <c r="G1085" s="30">
        <v>36.980888</v>
      </c>
      <c r="H1085" s="114" t="s">
        <v>816</v>
      </c>
    </row>
    <row r="1086" spans="1:8" ht="16.5" thickBot="1">
      <c r="A1086" s="23" t="s">
        <v>33</v>
      </c>
      <c r="B1086" s="37">
        <v>7.8440000000000003</v>
      </c>
      <c r="C1086" s="38">
        <v>10.79</v>
      </c>
      <c r="D1086" s="30">
        <v>6.327</v>
      </c>
      <c r="E1086" s="37">
        <v>8.6340000000000003</v>
      </c>
      <c r="F1086" s="30">
        <v>7.6029999999999998</v>
      </c>
      <c r="G1086" s="30">
        <v>12.6</v>
      </c>
      <c r="H1086" s="114" t="s">
        <v>818</v>
      </c>
    </row>
    <row r="1087" spans="1:8" ht="16.5" thickBot="1">
      <c r="A1087" s="23" t="s">
        <v>34</v>
      </c>
      <c r="B1087" s="30">
        <v>0</v>
      </c>
      <c r="C1087" s="30">
        <v>0</v>
      </c>
      <c r="D1087" s="30">
        <v>0</v>
      </c>
      <c r="E1087" s="30">
        <v>0</v>
      </c>
      <c r="F1087" s="30">
        <v>5.0999999999999997E-2</v>
      </c>
      <c r="G1087" s="30">
        <v>1.0999999999999999E-2</v>
      </c>
      <c r="H1087" s="114" t="s">
        <v>817</v>
      </c>
    </row>
    <row r="1088" spans="1:8" ht="16.5" thickBot="1">
      <c r="A1088" s="23" t="s">
        <v>35</v>
      </c>
      <c r="B1088" s="39">
        <v>9.5289999999999999</v>
      </c>
      <c r="C1088" s="40">
        <v>9.3089999999999993</v>
      </c>
      <c r="D1088" s="30">
        <v>5.8129999999999997</v>
      </c>
      <c r="E1088" s="37">
        <v>5.6369999999999996</v>
      </c>
      <c r="F1088" s="30">
        <v>6.367</v>
      </c>
      <c r="G1088" s="30">
        <v>7.7960000000000003</v>
      </c>
      <c r="H1088" s="113" t="s">
        <v>36</v>
      </c>
    </row>
    <row r="1089" spans="1:8" ht="16.5" thickBot="1">
      <c r="A1089" s="95" t="s">
        <v>353</v>
      </c>
      <c r="B1089" s="97">
        <f t="shared" ref="B1089" si="229">SUM(B1067:B1088)</f>
        <v>235.90598480157996</v>
      </c>
      <c r="C1089" s="97">
        <f t="shared" ref="C1089" si="230">SUM(C1067:C1088)</f>
        <v>281.40365623248118</v>
      </c>
      <c r="D1089" s="97">
        <f t="shared" ref="D1089" si="231">SUM(D1067:D1088)</f>
        <v>213.57965999999999</v>
      </c>
      <c r="E1089" s="97">
        <f t="shared" ref="E1089:G1089" si="232">SUM(E1067:E1088)</f>
        <v>257.99723987211348</v>
      </c>
      <c r="F1089" s="97">
        <f t="shared" si="232"/>
        <v>255.38979415855351</v>
      </c>
      <c r="G1089" s="97">
        <f t="shared" si="232"/>
        <v>384.31888800000002</v>
      </c>
      <c r="H1089" s="112" t="s">
        <v>841</v>
      </c>
    </row>
    <row r="1090" spans="1:8" ht="16.5" thickBot="1">
      <c r="A1090" s="95" t="s">
        <v>350</v>
      </c>
      <c r="B1090" s="97">
        <v>2080.1280000000002</v>
      </c>
      <c r="C1090" s="97">
        <v>2523.357</v>
      </c>
      <c r="D1090" s="97">
        <v>1864.808</v>
      </c>
      <c r="E1090" s="97">
        <v>2334.3110000000001</v>
      </c>
      <c r="F1090" s="168">
        <f>D1090/E1090*G1090</f>
        <v>2395.3502861546722</v>
      </c>
      <c r="G1090" s="142">
        <v>2998.4279999999999</v>
      </c>
      <c r="H1090" s="119" t="s">
        <v>354</v>
      </c>
    </row>
    <row r="1091" spans="1:8">
      <c r="A1091" s="75"/>
      <c r="B1091" s="75"/>
      <c r="C1091" s="75"/>
      <c r="D1091" s="75"/>
      <c r="E1091" s="75"/>
      <c r="F1091" s="75"/>
      <c r="G1091" s="75"/>
      <c r="H1091" s="75"/>
    </row>
    <row r="1092" spans="1:8">
      <c r="A1092" s="75"/>
      <c r="B1092" s="75"/>
      <c r="C1092" s="75"/>
      <c r="D1092" s="75"/>
      <c r="E1092" s="75"/>
      <c r="F1092" s="75"/>
      <c r="G1092" s="75"/>
      <c r="H1092" s="75"/>
    </row>
    <row r="1093" spans="1:8">
      <c r="A1093" s="75"/>
      <c r="B1093" s="75"/>
      <c r="C1093" s="75"/>
      <c r="D1093" s="75"/>
      <c r="E1093" s="75"/>
      <c r="F1093" s="75"/>
      <c r="G1093" s="75"/>
      <c r="H1093" s="75"/>
    </row>
    <row r="1094" spans="1:8" ht="20.25" customHeight="1">
      <c r="A1094" s="77" t="s">
        <v>123</v>
      </c>
      <c r="B1094" s="75"/>
      <c r="C1094" s="75"/>
      <c r="D1094" s="75"/>
      <c r="E1094" s="75"/>
      <c r="F1094" s="75"/>
      <c r="G1094" s="75"/>
      <c r="H1094" s="79" t="s">
        <v>124</v>
      </c>
    </row>
    <row r="1095" spans="1:8">
      <c r="A1095" s="77" t="s">
        <v>455</v>
      </c>
      <c r="B1095" s="75"/>
      <c r="C1095" s="75"/>
      <c r="D1095" s="75"/>
      <c r="E1095" s="75"/>
      <c r="F1095" s="75"/>
      <c r="G1095" s="75"/>
      <c r="H1095" s="13" t="s">
        <v>456</v>
      </c>
    </row>
    <row r="1096" spans="1:8" ht="16.5" customHeight="1" thickBot="1">
      <c r="A1096" s="76" t="s">
        <v>39</v>
      </c>
      <c r="B1096" s="75"/>
      <c r="C1096" s="75"/>
      <c r="D1096" s="75"/>
      <c r="E1096" s="2"/>
      <c r="F1096" s="75"/>
      <c r="G1096" s="2" t="s">
        <v>40</v>
      </c>
      <c r="H1096" s="2" t="s">
        <v>2</v>
      </c>
    </row>
    <row r="1097" spans="1:8" ht="16.5" thickBot="1">
      <c r="A1097" s="66" t="s">
        <v>7</v>
      </c>
      <c r="B1097" s="203">
        <v>2016</v>
      </c>
      <c r="C1097" s="204"/>
      <c r="D1097" s="203">
        <v>2017</v>
      </c>
      <c r="E1097" s="204"/>
      <c r="F1097" s="203">
        <v>2018</v>
      </c>
      <c r="G1097" s="204"/>
      <c r="H1097" s="67" t="s">
        <v>3</v>
      </c>
    </row>
    <row r="1098" spans="1:8">
      <c r="A1098" s="68"/>
      <c r="B1098" s="20" t="s">
        <v>43</v>
      </c>
      <c r="C1098" s="111" t="s">
        <v>44</v>
      </c>
      <c r="D1098" s="111" t="s">
        <v>43</v>
      </c>
      <c r="E1098" s="16" t="s">
        <v>44</v>
      </c>
      <c r="F1098" s="20" t="s">
        <v>43</v>
      </c>
      <c r="G1098" s="9" t="s">
        <v>44</v>
      </c>
      <c r="H1098" s="69"/>
    </row>
    <row r="1099" spans="1:8" ht="16.5" thickBot="1">
      <c r="A1099" s="70"/>
      <c r="B1099" s="34" t="s">
        <v>45</v>
      </c>
      <c r="C1099" s="11" t="s">
        <v>46</v>
      </c>
      <c r="D1099" s="114" t="s">
        <v>45</v>
      </c>
      <c r="E1099" s="36" t="s">
        <v>46</v>
      </c>
      <c r="F1099" s="34" t="s">
        <v>45</v>
      </c>
      <c r="G1099" s="34" t="s">
        <v>46</v>
      </c>
      <c r="H1099" s="71"/>
    </row>
    <row r="1100" spans="1:8" ht="17.25" thickTop="1" thickBot="1">
      <c r="A1100" s="23" t="s">
        <v>12</v>
      </c>
      <c r="B1100" s="35">
        <v>4.6441999999999997E-2</v>
      </c>
      <c r="C1100" s="38">
        <v>8.8999999999999996E-2</v>
      </c>
      <c r="D1100" s="30">
        <v>4.6441999999999997E-2</v>
      </c>
      <c r="E1100" s="37">
        <v>0.09</v>
      </c>
      <c r="F1100" s="30">
        <v>2.8000000000000001E-2</v>
      </c>
      <c r="G1100" s="30">
        <v>5.8000000000000003E-2</v>
      </c>
      <c r="H1100" s="114" t="s">
        <v>809</v>
      </c>
    </row>
    <row r="1101" spans="1:8" ht="16.5" thickBot="1">
      <c r="A1101" s="23" t="s">
        <v>13</v>
      </c>
      <c r="B1101" s="37">
        <v>1.4770000000000001</v>
      </c>
      <c r="C1101" s="38">
        <v>1.097</v>
      </c>
      <c r="D1101" s="30">
        <v>1.6879999999999999</v>
      </c>
      <c r="E1101" s="37">
        <v>1.028</v>
      </c>
      <c r="F1101" s="30">
        <v>45.024999999999999</v>
      </c>
      <c r="G1101" s="30">
        <v>19.821000000000002</v>
      </c>
      <c r="H1101" s="114" t="s">
        <v>810</v>
      </c>
    </row>
    <row r="1102" spans="1:8" ht="16.5" thickBot="1">
      <c r="A1102" s="23" t="s">
        <v>14</v>
      </c>
      <c r="B1102" s="37">
        <v>4.4939999999999998</v>
      </c>
      <c r="C1102" s="38">
        <v>3.661</v>
      </c>
      <c r="D1102" s="30">
        <v>7.1609999999999996</v>
      </c>
      <c r="E1102" s="37">
        <v>3.2429999999999999</v>
      </c>
      <c r="F1102" s="30">
        <v>4.5999999999999999E-2</v>
      </c>
      <c r="G1102" s="30">
        <v>5.1999999999999998E-2</v>
      </c>
      <c r="H1102" s="114" t="s">
        <v>806</v>
      </c>
    </row>
    <row r="1103" spans="1:8" ht="16.5" thickBot="1">
      <c r="A1103" s="23" t="s">
        <v>15</v>
      </c>
      <c r="B1103" s="37">
        <v>5.8164899999999999</v>
      </c>
      <c r="C1103" s="38">
        <v>2.4969300000000003</v>
      </c>
      <c r="D1103" s="30">
        <v>490.41699999999997</v>
      </c>
      <c r="E1103" s="37">
        <v>207.68700000000001</v>
      </c>
      <c r="F1103" s="30">
        <v>669.21799999999996</v>
      </c>
      <c r="G1103" s="30">
        <v>277.68099999999998</v>
      </c>
      <c r="H1103" s="114" t="s">
        <v>820</v>
      </c>
    </row>
    <row r="1104" spans="1:8" ht="16.5" thickBot="1">
      <c r="A1104" s="23" t="s">
        <v>16</v>
      </c>
      <c r="B1104" s="37">
        <v>6.5625000000000003E-2</v>
      </c>
      <c r="C1104" s="38">
        <v>7.925436000000001E-2</v>
      </c>
      <c r="D1104" s="30">
        <v>7.4144000000000002E-2</v>
      </c>
      <c r="E1104" s="30">
        <v>8.8621468029999997E-2</v>
      </c>
      <c r="F1104" s="30">
        <v>0.12</v>
      </c>
      <c r="G1104" s="30">
        <v>0.123</v>
      </c>
      <c r="H1104" s="114" t="s">
        <v>819</v>
      </c>
    </row>
    <row r="1105" spans="1:8" ht="16.5" thickBot="1">
      <c r="A1105" s="23" t="s">
        <v>17</v>
      </c>
      <c r="B1105" s="30">
        <v>0</v>
      </c>
      <c r="C1105" s="30">
        <v>0</v>
      </c>
      <c r="D1105" s="30">
        <v>0</v>
      </c>
      <c r="E1105" s="30">
        <v>0</v>
      </c>
      <c r="F1105" s="30">
        <v>0.89300000000000002</v>
      </c>
      <c r="G1105" s="30">
        <v>2.1000000000000001E-2</v>
      </c>
      <c r="H1105" s="114" t="s">
        <v>807</v>
      </c>
    </row>
    <row r="1106" spans="1:8" ht="16.5" thickBot="1">
      <c r="A1106" s="23" t="s">
        <v>18</v>
      </c>
      <c r="B1106" s="30">
        <v>0</v>
      </c>
      <c r="C1106" s="30">
        <v>0</v>
      </c>
      <c r="D1106" s="30">
        <v>0</v>
      </c>
      <c r="E1106" s="30">
        <v>1E-3</v>
      </c>
      <c r="F1106" s="30">
        <v>0.11</v>
      </c>
      <c r="G1106" s="30">
        <v>5.3999999999999999E-2</v>
      </c>
      <c r="H1106" s="114" t="s">
        <v>19</v>
      </c>
    </row>
    <row r="1107" spans="1:8" ht="16.5" thickBot="1">
      <c r="A1107" s="23" t="s">
        <v>20</v>
      </c>
      <c r="B1107" s="37">
        <v>575.25800000000004</v>
      </c>
      <c r="C1107" s="38">
        <v>234.92400000000001</v>
      </c>
      <c r="D1107" s="30">
        <v>667.00300000000004</v>
      </c>
      <c r="E1107" s="30">
        <v>282.13900000000001</v>
      </c>
      <c r="F1107" s="30">
        <v>539.63</v>
      </c>
      <c r="G1107" s="30">
        <v>222.77099999999999</v>
      </c>
      <c r="H1107" s="114" t="s">
        <v>808</v>
      </c>
    </row>
    <row r="1108" spans="1:8" ht="16.5" thickBot="1">
      <c r="A1108" s="23" t="s">
        <v>21</v>
      </c>
      <c r="B1108" s="37">
        <v>0.34300000000000003</v>
      </c>
      <c r="C1108" s="38">
        <v>0.151</v>
      </c>
      <c r="D1108" s="30">
        <v>1E-3</v>
      </c>
      <c r="E1108" s="37">
        <v>1E-3</v>
      </c>
      <c r="F1108" s="30">
        <v>2E-3</v>
      </c>
      <c r="G1108" s="30">
        <v>1E-3</v>
      </c>
      <c r="H1108" s="114" t="s">
        <v>811</v>
      </c>
    </row>
    <row r="1109" spans="1:8" ht="16.5" thickBot="1">
      <c r="A1109" s="23" t="s">
        <v>22</v>
      </c>
      <c r="B1109" s="37">
        <v>1.0620000000000001</v>
      </c>
      <c r="C1109" s="38">
        <v>0.45400000000000001</v>
      </c>
      <c r="D1109" s="30">
        <v>3.379</v>
      </c>
      <c r="E1109" s="37">
        <v>1.411</v>
      </c>
      <c r="F1109" s="30">
        <v>2.2360000000000002</v>
      </c>
      <c r="G1109" s="30">
        <v>1.054</v>
      </c>
      <c r="H1109" s="114" t="s">
        <v>840</v>
      </c>
    </row>
    <row r="1110" spans="1:8" ht="16.5" thickBot="1">
      <c r="A1110" s="23" t="s">
        <v>23</v>
      </c>
      <c r="B1110" s="30">
        <v>0</v>
      </c>
      <c r="C1110" s="30">
        <v>0</v>
      </c>
      <c r="D1110" s="30">
        <v>3.1E-2</v>
      </c>
      <c r="E1110" s="37">
        <v>2.4E-2</v>
      </c>
      <c r="F1110" s="30">
        <v>0</v>
      </c>
      <c r="G1110" s="30">
        <v>0</v>
      </c>
      <c r="H1110" s="114" t="s">
        <v>805</v>
      </c>
    </row>
    <row r="1111" spans="1:8" ht="16.5" thickBot="1">
      <c r="A1111" s="23" t="s">
        <v>24</v>
      </c>
      <c r="B1111" s="37">
        <v>1.7849999999999999</v>
      </c>
      <c r="C1111" s="38">
        <v>0.82199999999999995</v>
      </c>
      <c r="D1111" s="30">
        <v>0.19</v>
      </c>
      <c r="E1111" s="37">
        <v>0.14599999999999999</v>
      </c>
      <c r="F1111" s="30">
        <v>1.2999999999999999E-2</v>
      </c>
      <c r="G1111" s="30">
        <v>2.7E-2</v>
      </c>
      <c r="H1111" s="114" t="s">
        <v>25</v>
      </c>
    </row>
    <row r="1112" spans="1:8" ht="16.5" thickBot="1">
      <c r="A1112" s="23" t="s">
        <v>26</v>
      </c>
      <c r="B1112" s="30">
        <v>3.0651999999999999E-2</v>
      </c>
      <c r="C1112" s="28">
        <v>2.1296600000000002E-2</v>
      </c>
      <c r="D1112" s="30">
        <v>7.3185E-2</v>
      </c>
      <c r="E1112" s="37">
        <v>5.3939599999999997E-2</v>
      </c>
      <c r="F1112" s="30">
        <v>6.2E-2</v>
      </c>
      <c r="G1112" s="30">
        <v>0.18</v>
      </c>
      <c r="H1112" s="114" t="s">
        <v>812</v>
      </c>
    </row>
    <row r="1113" spans="1:8" ht="16.5" thickBot="1">
      <c r="A1113" s="23" t="s">
        <v>27</v>
      </c>
      <c r="B1113" s="37">
        <v>0</v>
      </c>
      <c r="C1113" s="38">
        <v>0</v>
      </c>
      <c r="D1113" s="30">
        <v>0</v>
      </c>
      <c r="E1113" s="30">
        <v>0</v>
      </c>
      <c r="F1113" s="30">
        <v>0</v>
      </c>
      <c r="G1113" s="30">
        <v>1E-3</v>
      </c>
      <c r="H1113" s="114" t="s">
        <v>836</v>
      </c>
    </row>
    <row r="1114" spans="1:8" ht="16.5" thickBot="1">
      <c r="A1114" s="23" t="s">
        <v>28</v>
      </c>
      <c r="B1114" s="37">
        <v>2.7549999999999999</v>
      </c>
      <c r="C1114" s="38">
        <v>0.72399999999999998</v>
      </c>
      <c r="D1114" s="30">
        <v>0.20499999999999999</v>
      </c>
      <c r="E1114" s="30">
        <v>0.15</v>
      </c>
      <c r="F1114" s="30">
        <v>1.2689999999999999</v>
      </c>
      <c r="G1114" s="30">
        <v>0.65600000000000003</v>
      </c>
      <c r="H1114" s="114" t="s">
        <v>813</v>
      </c>
    </row>
    <row r="1115" spans="1:8" ht="16.5" thickBot="1">
      <c r="A1115" s="23" t="s">
        <v>29</v>
      </c>
      <c r="B1115" s="37">
        <v>0.25800000000000001</v>
      </c>
      <c r="C1115" s="38">
        <v>0.157</v>
      </c>
      <c r="D1115" s="30">
        <v>0</v>
      </c>
      <c r="E1115" s="37">
        <v>0</v>
      </c>
      <c r="F1115" s="30">
        <v>0.34100000000000003</v>
      </c>
      <c r="G1115" s="30">
        <v>0.27600000000000002</v>
      </c>
      <c r="H1115" s="114" t="s">
        <v>814</v>
      </c>
    </row>
    <row r="1116" spans="1:8" ht="16.5" thickBot="1">
      <c r="A1116" s="23" t="s">
        <v>30</v>
      </c>
      <c r="B1116" s="37">
        <v>9.7829999999999995</v>
      </c>
      <c r="C1116" s="38">
        <v>4.2560000000000002</v>
      </c>
      <c r="D1116" s="30">
        <v>113.313</v>
      </c>
      <c r="E1116" s="37">
        <v>47.201000000000001</v>
      </c>
      <c r="F1116" s="30">
        <v>119.127</v>
      </c>
      <c r="G1116" s="30">
        <v>50.969000000000001</v>
      </c>
      <c r="H1116" s="114" t="s">
        <v>815</v>
      </c>
    </row>
    <row r="1117" spans="1:8" ht="16.5" thickBot="1">
      <c r="A1117" s="23" t="s">
        <v>31</v>
      </c>
      <c r="B1117" s="37">
        <v>0</v>
      </c>
      <c r="C1117" s="38">
        <v>0</v>
      </c>
      <c r="D1117" s="30">
        <v>0</v>
      </c>
      <c r="E1117" s="37">
        <v>0</v>
      </c>
      <c r="F1117" s="30">
        <v>0.13100000000000001</v>
      </c>
      <c r="G1117" s="30">
        <v>6.8000000000000005E-2</v>
      </c>
      <c r="H1117" s="114" t="s">
        <v>838</v>
      </c>
    </row>
    <row r="1118" spans="1:8" ht="16.5" thickBot="1">
      <c r="A1118" s="23" t="s">
        <v>32</v>
      </c>
      <c r="B1118" s="37">
        <v>813.02</v>
      </c>
      <c r="C1118" s="38">
        <v>660.05826217980916</v>
      </c>
      <c r="D1118" s="30">
        <v>2086.5680000000002</v>
      </c>
      <c r="E1118" s="37">
        <v>869.36943624349783</v>
      </c>
      <c r="F1118" s="30">
        <v>3274.538</v>
      </c>
      <c r="G1118" s="30">
        <v>1407.45472</v>
      </c>
      <c r="H1118" s="114" t="s">
        <v>816</v>
      </c>
    </row>
    <row r="1119" spans="1:8" ht="16.5" thickBot="1">
      <c r="A1119" s="23" t="s">
        <v>33</v>
      </c>
      <c r="B1119" s="37">
        <v>89.831000000000003</v>
      </c>
      <c r="C1119" s="38">
        <v>37.652999999999999</v>
      </c>
      <c r="D1119" s="30">
        <v>63.018999999999998</v>
      </c>
      <c r="E1119" s="37">
        <v>26.716000000000001</v>
      </c>
      <c r="F1119" s="30">
        <v>35.042000000000002</v>
      </c>
      <c r="G1119" s="30">
        <v>14.241</v>
      </c>
      <c r="H1119" s="114" t="s">
        <v>818</v>
      </c>
    </row>
    <row r="1120" spans="1:8" ht="16.5" thickBot="1">
      <c r="A1120" s="23" t="s">
        <v>34</v>
      </c>
      <c r="B1120" s="39">
        <v>0</v>
      </c>
      <c r="C1120" s="40">
        <v>0</v>
      </c>
      <c r="D1120" s="30">
        <v>0</v>
      </c>
      <c r="E1120" s="37">
        <v>0</v>
      </c>
      <c r="F1120" s="37">
        <v>0</v>
      </c>
      <c r="G1120" s="37">
        <v>0</v>
      </c>
      <c r="H1120" s="114" t="s">
        <v>817</v>
      </c>
    </row>
    <row r="1121" spans="1:8" ht="16.5" thickBot="1">
      <c r="A1121" s="23" t="s">
        <v>35</v>
      </c>
      <c r="B1121" s="39">
        <v>0.02</v>
      </c>
      <c r="C1121" s="40">
        <v>0.01</v>
      </c>
      <c r="D1121" s="30">
        <v>0</v>
      </c>
      <c r="E1121" s="37">
        <v>0</v>
      </c>
      <c r="F1121" s="30">
        <v>3.0000000000000001E-3</v>
      </c>
      <c r="G1121" s="30">
        <v>8.0000000000000002E-3</v>
      </c>
      <c r="H1121" s="113" t="s">
        <v>36</v>
      </c>
    </row>
    <row r="1122" spans="1:8" ht="16.5" thickBot="1">
      <c r="A1122" s="95" t="s">
        <v>353</v>
      </c>
      <c r="B1122" s="97">
        <f t="shared" ref="B1122" si="233">SUM(B1100:B1121)</f>
        <v>1506.0452089999999</v>
      </c>
      <c r="C1122" s="97">
        <f t="shared" ref="C1122" si="234">SUM(C1100:C1121)</f>
        <v>946.65374313980919</v>
      </c>
      <c r="D1122" s="97">
        <f t="shared" ref="D1122" si="235">SUM(D1100:D1121)</f>
        <v>3433.1687710000001</v>
      </c>
      <c r="E1122" s="97">
        <f t="shared" ref="E1122:G1122" si="236">SUM(E1100:E1121)</f>
        <v>1439.3489973115277</v>
      </c>
      <c r="F1122" s="97">
        <f t="shared" si="236"/>
        <v>4687.8339999999998</v>
      </c>
      <c r="G1122" s="97">
        <f t="shared" si="236"/>
        <v>1995.5167199999999</v>
      </c>
      <c r="H1122" s="112" t="s">
        <v>841</v>
      </c>
    </row>
    <row r="1123" spans="1:8" ht="16.5" thickBot="1">
      <c r="A1123" s="95" t="s">
        <v>350</v>
      </c>
      <c r="B1123" s="97">
        <v>135118.27900000001</v>
      </c>
      <c r="C1123" s="97">
        <v>55740.756000000001</v>
      </c>
      <c r="D1123" s="97">
        <v>146979.85500000001</v>
      </c>
      <c r="E1123" s="97">
        <v>63043.42</v>
      </c>
      <c r="F1123" s="168">
        <f>D1123/E1123*G1123</f>
        <v>152913.55096190167</v>
      </c>
      <c r="G1123" s="142">
        <v>65588.534</v>
      </c>
      <c r="H1123" s="119" t="s">
        <v>354</v>
      </c>
    </row>
    <row r="1124" spans="1:8">
      <c r="A1124" s="75"/>
      <c r="B1124" s="75"/>
      <c r="C1124" s="75"/>
      <c r="D1124" s="75"/>
      <c r="E1124" s="75"/>
      <c r="F1124" s="75"/>
      <c r="G1124" s="75"/>
      <c r="H1124" s="75"/>
    </row>
    <row r="1125" spans="1:8">
      <c r="A1125" s="75"/>
      <c r="B1125" s="75"/>
      <c r="C1125" s="75"/>
      <c r="D1125" s="75"/>
      <c r="E1125" s="75"/>
      <c r="F1125" s="75"/>
      <c r="G1125" s="75"/>
      <c r="H1125" s="75"/>
    </row>
    <row r="1126" spans="1:8">
      <c r="A1126" s="75"/>
      <c r="B1126" s="75"/>
      <c r="C1126" s="75"/>
      <c r="D1126" s="75"/>
      <c r="E1126" s="75"/>
      <c r="F1126" s="75"/>
      <c r="G1126" s="75"/>
      <c r="H1126" s="75"/>
    </row>
    <row r="1127" spans="1:8" ht="25.5" customHeight="1">
      <c r="A1127" s="77" t="s">
        <v>125</v>
      </c>
      <c r="B1127" s="75"/>
      <c r="C1127" s="75"/>
      <c r="D1127" s="75"/>
      <c r="E1127" s="75"/>
      <c r="F1127" s="75"/>
      <c r="G1127" s="75"/>
      <c r="H1127" s="79" t="s">
        <v>337</v>
      </c>
    </row>
    <row r="1128" spans="1:8">
      <c r="A1128" s="77" t="s">
        <v>458</v>
      </c>
      <c r="B1128" s="75"/>
      <c r="C1128" s="75"/>
      <c r="D1128" s="75"/>
      <c r="E1128" s="75"/>
      <c r="F1128" s="75"/>
      <c r="G1128" s="75"/>
      <c r="H1128" s="13" t="s">
        <v>457</v>
      </c>
    </row>
    <row r="1129" spans="1:8" ht="20.25" customHeight="1" thickBot="1">
      <c r="A1129" s="76" t="s">
        <v>39</v>
      </c>
      <c r="B1129" s="75"/>
      <c r="C1129" s="75"/>
      <c r="D1129" s="75"/>
      <c r="E1129" s="2"/>
      <c r="F1129" s="75"/>
      <c r="G1129" s="2" t="s">
        <v>40</v>
      </c>
      <c r="H1129" s="2" t="s">
        <v>2</v>
      </c>
    </row>
    <row r="1130" spans="1:8" ht="16.5" thickBot="1">
      <c r="A1130" s="66" t="s">
        <v>7</v>
      </c>
      <c r="B1130" s="203">
        <v>2016</v>
      </c>
      <c r="C1130" s="204"/>
      <c r="D1130" s="203">
        <v>2017</v>
      </c>
      <c r="E1130" s="204"/>
      <c r="F1130" s="203">
        <v>2018</v>
      </c>
      <c r="G1130" s="204"/>
      <c r="H1130" s="67" t="s">
        <v>3</v>
      </c>
    </row>
    <row r="1131" spans="1:8">
      <c r="A1131" s="68"/>
      <c r="B1131" s="20" t="s">
        <v>43</v>
      </c>
      <c r="C1131" s="111" t="s">
        <v>44</v>
      </c>
      <c r="D1131" s="111" t="s">
        <v>43</v>
      </c>
      <c r="E1131" s="16" t="s">
        <v>44</v>
      </c>
      <c r="F1131" s="20" t="s">
        <v>43</v>
      </c>
      <c r="G1131" s="9" t="s">
        <v>44</v>
      </c>
      <c r="H1131" s="69"/>
    </row>
    <row r="1132" spans="1:8" ht="16.5" thickBot="1">
      <c r="A1132" s="70"/>
      <c r="B1132" s="34" t="s">
        <v>45</v>
      </c>
      <c r="C1132" s="11" t="s">
        <v>46</v>
      </c>
      <c r="D1132" s="114" t="s">
        <v>45</v>
      </c>
      <c r="E1132" s="36" t="s">
        <v>46</v>
      </c>
      <c r="F1132" s="34" t="s">
        <v>45</v>
      </c>
      <c r="G1132" s="34" t="s">
        <v>46</v>
      </c>
      <c r="H1132" s="71"/>
    </row>
    <row r="1133" spans="1:8" ht="17.25" thickTop="1" thickBot="1">
      <c r="A1133" s="23" t="s">
        <v>12</v>
      </c>
      <c r="B1133" s="35">
        <v>9.6053680000000004</v>
      </c>
      <c r="C1133" s="38">
        <v>8.5440000000000005</v>
      </c>
      <c r="D1133" s="30">
        <v>6.1195000000000004</v>
      </c>
      <c r="E1133" s="37">
        <v>5</v>
      </c>
      <c r="F1133" s="30">
        <v>9.6809999999999992</v>
      </c>
      <c r="G1133" s="30">
        <v>7.8339999999999996</v>
      </c>
      <c r="H1133" s="114" t="s">
        <v>809</v>
      </c>
    </row>
    <row r="1134" spans="1:8" ht="16.5" thickBot="1">
      <c r="A1134" s="23" t="s">
        <v>13</v>
      </c>
      <c r="B1134" s="37">
        <v>10.6</v>
      </c>
      <c r="C1134" s="38">
        <v>11.172000000000001</v>
      </c>
      <c r="D1134" s="30">
        <v>6.1989999999999998</v>
      </c>
      <c r="E1134" s="37">
        <v>6.492</v>
      </c>
      <c r="F1134" s="30">
        <v>8.8970000000000002</v>
      </c>
      <c r="G1134" s="30">
        <v>10.387</v>
      </c>
      <c r="H1134" s="114" t="s">
        <v>810</v>
      </c>
    </row>
    <row r="1135" spans="1:8" ht="16.5" thickBot="1">
      <c r="A1135" s="23" t="s">
        <v>14</v>
      </c>
      <c r="B1135" s="37">
        <v>0.161</v>
      </c>
      <c r="C1135" s="38">
        <v>0.214</v>
      </c>
      <c r="D1135" s="30">
        <v>0.129</v>
      </c>
      <c r="E1135" s="37">
        <v>0.16300000000000001</v>
      </c>
      <c r="F1135" s="30">
        <v>0.44</v>
      </c>
      <c r="G1135" s="30">
        <v>0.56200000000000006</v>
      </c>
      <c r="H1135" s="114" t="s">
        <v>806</v>
      </c>
    </row>
    <row r="1136" spans="1:8" ht="16.5" thickBot="1">
      <c r="A1136" s="23" t="s">
        <v>15</v>
      </c>
      <c r="B1136" s="37">
        <v>11.198844999999999</v>
      </c>
      <c r="C1136" s="38">
        <v>5.1967778999999998</v>
      </c>
      <c r="D1136" s="30">
        <v>3.9940000000000002</v>
      </c>
      <c r="E1136" s="37">
        <v>1.879</v>
      </c>
      <c r="F1136" s="30">
        <v>2.5920000000000001</v>
      </c>
      <c r="G1136" s="30">
        <v>1.2649999999999999</v>
      </c>
      <c r="H1136" s="114" t="s">
        <v>820</v>
      </c>
    </row>
    <row r="1137" spans="1:8" ht="16.5" thickBot="1">
      <c r="A1137" s="23" t="s">
        <v>16</v>
      </c>
      <c r="B1137" s="37">
        <v>10.429941000000001</v>
      </c>
      <c r="C1137" s="38">
        <v>14.207697370000002</v>
      </c>
      <c r="D1137" s="30">
        <v>18.096173</v>
      </c>
      <c r="E1137" s="37">
        <v>28.064605370380001</v>
      </c>
      <c r="F1137" s="30">
        <v>63</v>
      </c>
      <c r="G1137" s="30">
        <v>9.4830000000000005</v>
      </c>
      <c r="H1137" s="114" t="s">
        <v>819</v>
      </c>
    </row>
    <row r="1138" spans="1:8" ht="16.5" thickBot="1">
      <c r="A1138" s="23" t="s">
        <v>17</v>
      </c>
      <c r="B1138" s="37">
        <v>0</v>
      </c>
      <c r="C1138" s="38">
        <v>0</v>
      </c>
      <c r="D1138" s="30">
        <v>0</v>
      </c>
      <c r="E1138" s="37">
        <v>0</v>
      </c>
      <c r="F1138" s="30">
        <v>0</v>
      </c>
      <c r="G1138" s="30">
        <v>0</v>
      </c>
      <c r="H1138" s="114" t="s">
        <v>807</v>
      </c>
    </row>
    <row r="1139" spans="1:8" ht="16.5" thickBot="1">
      <c r="A1139" s="23" t="s">
        <v>18</v>
      </c>
      <c r="B1139" s="37">
        <v>0</v>
      </c>
      <c r="C1139" s="38">
        <v>0</v>
      </c>
      <c r="D1139" s="30">
        <v>0</v>
      </c>
      <c r="E1139" s="37">
        <v>0</v>
      </c>
      <c r="F1139" s="30">
        <v>0</v>
      </c>
      <c r="G1139" s="30">
        <v>0</v>
      </c>
      <c r="H1139" s="114" t="s">
        <v>19</v>
      </c>
    </row>
    <row r="1140" spans="1:8" ht="16.5" thickBot="1">
      <c r="A1140" s="23" t="s">
        <v>20</v>
      </c>
      <c r="B1140" s="37">
        <v>10.195</v>
      </c>
      <c r="C1140" s="38">
        <v>11.018000000000001</v>
      </c>
      <c r="D1140" s="30">
        <v>15.042</v>
      </c>
      <c r="E1140" s="37">
        <v>14.629</v>
      </c>
      <c r="F1140" s="30">
        <v>19.481000000000002</v>
      </c>
      <c r="G1140" s="30">
        <v>22.305</v>
      </c>
      <c r="H1140" s="114" t="s">
        <v>808</v>
      </c>
    </row>
    <row r="1141" spans="1:8" ht="16.5" thickBot="1">
      <c r="A1141" s="23" t="s">
        <v>21</v>
      </c>
      <c r="B1141" s="37">
        <v>0.16877</v>
      </c>
      <c r="C1141" s="38">
        <v>0.14345449999999998</v>
      </c>
      <c r="D1141" s="30">
        <v>0.32700000000000001</v>
      </c>
      <c r="E1141" s="37">
        <v>2.9220000000000002</v>
      </c>
      <c r="F1141" s="30">
        <v>0.39200000000000002</v>
      </c>
      <c r="G1141" s="30">
        <v>3.331</v>
      </c>
      <c r="H1141" s="114" t="s">
        <v>811</v>
      </c>
    </row>
    <row r="1142" spans="1:8" ht="16.5" thickBot="1">
      <c r="A1142" s="23" t="s">
        <v>22</v>
      </c>
      <c r="B1142" s="37">
        <v>5.2830000000000004</v>
      </c>
      <c r="C1142" s="38">
        <v>3.9790000000000001</v>
      </c>
      <c r="D1142" s="30">
        <v>1.748</v>
      </c>
      <c r="E1142" s="37">
        <v>0.93</v>
      </c>
      <c r="F1142" s="30">
        <v>1.6419999999999999</v>
      </c>
      <c r="G1142" s="30">
        <v>1.4650000000000001</v>
      </c>
      <c r="H1142" s="114" t="s">
        <v>840</v>
      </c>
    </row>
    <row r="1143" spans="1:8" ht="16.5" thickBot="1">
      <c r="A1143" s="23" t="s">
        <v>23</v>
      </c>
      <c r="B1143" s="37">
        <v>1.9E-2</v>
      </c>
      <c r="C1143" s="38">
        <v>1.0999999999999999E-2</v>
      </c>
      <c r="D1143" s="30">
        <v>0</v>
      </c>
      <c r="E1143" s="37">
        <v>0</v>
      </c>
      <c r="F1143" s="30">
        <v>0</v>
      </c>
      <c r="G1143" s="30">
        <v>0</v>
      </c>
      <c r="H1143" s="114" t="s">
        <v>805</v>
      </c>
    </row>
    <row r="1144" spans="1:8" ht="16.5" thickBot="1">
      <c r="A1144" s="23" t="s">
        <v>24</v>
      </c>
      <c r="B1144" s="37">
        <v>53.103999999999999</v>
      </c>
      <c r="C1144" s="38">
        <v>67.905000000000001</v>
      </c>
      <c r="D1144" s="30">
        <v>56.264000000000003</v>
      </c>
      <c r="E1144" s="37">
        <v>59.408000000000001</v>
      </c>
      <c r="F1144" s="30">
        <v>53.112000000000002</v>
      </c>
      <c r="G1144" s="30">
        <v>58.795999999999999</v>
      </c>
      <c r="H1144" s="114" t="s">
        <v>25</v>
      </c>
    </row>
    <row r="1145" spans="1:8" ht="16.5" thickBot="1">
      <c r="A1145" s="23" t="s">
        <v>26</v>
      </c>
      <c r="B1145" s="30">
        <v>0.61930700000000005</v>
      </c>
      <c r="C1145" s="28">
        <v>1.4361048000000001</v>
      </c>
      <c r="D1145" s="30">
        <v>0.68306800000000001</v>
      </c>
      <c r="E1145" s="37">
        <v>1.4668238</v>
      </c>
      <c r="F1145" s="30">
        <v>0.76800000000000002</v>
      </c>
      <c r="G1145" s="30">
        <v>2.2970000000000002</v>
      </c>
      <c r="H1145" s="114" t="s">
        <v>812</v>
      </c>
    </row>
    <row r="1146" spans="1:8" ht="16.5" thickBot="1">
      <c r="A1146" s="23" t="s">
        <v>27</v>
      </c>
      <c r="B1146" s="37">
        <v>0.71936673625608916</v>
      </c>
      <c r="C1146" s="38">
        <v>1.67</v>
      </c>
      <c r="D1146" s="30">
        <v>0</v>
      </c>
      <c r="E1146" s="37">
        <v>0</v>
      </c>
      <c r="F1146" s="30">
        <v>0</v>
      </c>
      <c r="G1146" s="30">
        <v>1.482</v>
      </c>
      <c r="H1146" s="114" t="s">
        <v>836</v>
      </c>
    </row>
    <row r="1147" spans="1:8" ht="16.5" thickBot="1">
      <c r="A1147" s="23" t="s">
        <v>28</v>
      </c>
      <c r="B1147" s="37">
        <v>0.54900000000000004</v>
      </c>
      <c r="C1147" s="38">
        <v>1.0169999999999999</v>
      </c>
      <c r="D1147" s="30">
        <v>0.49399999999999999</v>
      </c>
      <c r="E1147" s="37">
        <v>0.56499999999999995</v>
      </c>
      <c r="F1147" s="30">
        <v>0.626</v>
      </c>
      <c r="G1147" s="30">
        <v>1.1140000000000001</v>
      </c>
      <c r="H1147" s="114" t="s">
        <v>813</v>
      </c>
    </row>
    <row r="1148" spans="1:8" ht="16.5" thickBot="1">
      <c r="A1148" s="23" t="s">
        <v>29</v>
      </c>
      <c r="B1148" s="37">
        <v>2.1989999999999998</v>
      </c>
      <c r="C1148" s="38">
        <v>2.923</v>
      </c>
      <c r="D1148" s="30">
        <v>2.5030000000000001</v>
      </c>
      <c r="E1148" s="37">
        <v>3.157</v>
      </c>
      <c r="F1148" s="30">
        <v>2.5030000000000001</v>
      </c>
      <c r="G1148" s="30">
        <v>3.157</v>
      </c>
      <c r="H1148" s="114" t="s">
        <v>814</v>
      </c>
    </row>
    <row r="1149" spans="1:8" ht="16.5" thickBot="1">
      <c r="A1149" s="23" t="s">
        <v>30</v>
      </c>
      <c r="B1149" s="37">
        <v>6.1630000000000003</v>
      </c>
      <c r="C1149" s="38">
        <v>5.4509999999999996</v>
      </c>
      <c r="D1149" s="30">
        <v>12.67</v>
      </c>
      <c r="E1149" s="37">
        <v>11.116</v>
      </c>
      <c r="F1149" s="30">
        <v>14.711</v>
      </c>
      <c r="G1149" s="30">
        <v>16.279</v>
      </c>
      <c r="H1149" s="114" t="s">
        <v>815</v>
      </c>
    </row>
    <row r="1150" spans="1:8" ht="16.5" thickBot="1">
      <c r="A1150" s="23" t="s">
        <v>31</v>
      </c>
      <c r="B1150" s="37">
        <v>3.4009999999999998</v>
      </c>
      <c r="C1150" s="38">
        <v>2.556</v>
      </c>
      <c r="D1150" s="30">
        <v>4.0730000000000004</v>
      </c>
      <c r="E1150" s="37">
        <v>3.153</v>
      </c>
      <c r="F1150" s="30">
        <v>4.8890000000000002</v>
      </c>
      <c r="G1150" s="30">
        <v>4.452</v>
      </c>
      <c r="H1150" s="114" t="s">
        <v>838</v>
      </c>
    </row>
    <row r="1151" spans="1:8" ht="16.5" thickBot="1">
      <c r="A1151" s="23" t="s">
        <v>32</v>
      </c>
      <c r="B1151" s="37">
        <v>62.975999999999999</v>
      </c>
      <c r="C1151" s="38">
        <v>85.693721747865396</v>
      </c>
      <c r="D1151" s="30">
        <v>70.075999999999993</v>
      </c>
      <c r="E1151" s="37">
        <v>109.54539575425278</v>
      </c>
      <c r="F1151" s="30">
        <v>88.085999999999999</v>
      </c>
      <c r="G1151" s="30">
        <v>122.95141599999999</v>
      </c>
      <c r="H1151" s="114" t="s">
        <v>816</v>
      </c>
    </row>
    <row r="1152" spans="1:8" ht="16.5" thickBot="1">
      <c r="A1152" s="23" t="s">
        <v>33</v>
      </c>
      <c r="B1152" s="37">
        <v>0.998</v>
      </c>
      <c r="C1152" s="38">
        <v>1.399</v>
      </c>
      <c r="D1152" s="30">
        <v>24.88</v>
      </c>
      <c r="E1152" s="37">
        <v>10.678000000000001</v>
      </c>
      <c r="F1152" s="30">
        <v>2.512</v>
      </c>
      <c r="G1152" s="30">
        <v>2.6789999999999998</v>
      </c>
      <c r="H1152" s="114" t="s">
        <v>818</v>
      </c>
    </row>
    <row r="1153" spans="1:8" ht="16.5" thickBot="1">
      <c r="A1153" s="23" t="s">
        <v>34</v>
      </c>
      <c r="B1153" s="39">
        <v>7.0000000000000001E-3</v>
      </c>
      <c r="C1153" s="40">
        <v>3.0000000000000001E-3</v>
      </c>
      <c r="D1153" s="30">
        <v>0</v>
      </c>
      <c r="E1153" s="37">
        <v>0</v>
      </c>
      <c r="F1153" s="30">
        <v>0</v>
      </c>
      <c r="G1153" s="30">
        <v>0</v>
      </c>
      <c r="H1153" s="114" t="s">
        <v>817</v>
      </c>
    </row>
    <row r="1154" spans="1:8" ht="16.5" thickBot="1">
      <c r="A1154" s="23" t="s">
        <v>35</v>
      </c>
      <c r="B1154" s="39">
        <v>2.7E-2</v>
      </c>
      <c r="C1154" s="40">
        <v>2.5000000000000001E-2</v>
      </c>
      <c r="D1154" s="30">
        <v>0</v>
      </c>
      <c r="E1154" s="37">
        <v>0</v>
      </c>
      <c r="F1154" s="30">
        <v>0.23899999999999999</v>
      </c>
      <c r="G1154" s="30">
        <v>0.222</v>
      </c>
      <c r="H1154" s="113" t="s">
        <v>36</v>
      </c>
    </row>
    <row r="1155" spans="1:8" ht="16.5" thickBot="1">
      <c r="A1155" s="95" t="s">
        <v>353</v>
      </c>
      <c r="B1155" s="97">
        <f t="shared" ref="B1155" si="237">SUM(B1133:B1154)</f>
        <v>188.42359773625608</v>
      </c>
      <c r="C1155" s="97">
        <f t="shared" ref="C1155" si="238">SUM(C1133:C1154)</f>
        <v>224.56475631786537</v>
      </c>
      <c r="D1155" s="97">
        <f t="shared" ref="D1155" si="239">SUM(D1133:D1154)</f>
        <v>223.297741</v>
      </c>
      <c r="E1155" s="97">
        <f t="shared" ref="E1155:G1155" si="240">SUM(E1133:E1154)</f>
        <v>259.16882492463276</v>
      </c>
      <c r="F1155" s="97">
        <f t="shared" si="240"/>
        <v>273.57100000000003</v>
      </c>
      <c r="G1155" s="97">
        <f t="shared" si="240"/>
        <v>270.06141599999995</v>
      </c>
      <c r="H1155" s="112" t="s">
        <v>841</v>
      </c>
    </row>
    <row r="1156" spans="1:8" ht="16.5" thickBot="1">
      <c r="A1156" s="95" t="s">
        <v>350</v>
      </c>
      <c r="B1156" s="97">
        <v>4826.4849999999997</v>
      </c>
      <c r="C1156" s="97">
        <v>3530.4140000000002</v>
      </c>
      <c r="D1156" s="97">
        <v>5547.6459999999997</v>
      </c>
      <c r="E1156" s="97">
        <v>3778.4349999999999</v>
      </c>
      <c r="F1156" s="142">
        <v>6053.0349999999999</v>
      </c>
      <c r="G1156" s="142">
        <v>4116.28</v>
      </c>
      <c r="H1156" s="119" t="s">
        <v>354</v>
      </c>
    </row>
    <row r="1157" spans="1:8">
      <c r="A1157" s="75"/>
      <c r="B1157" s="75"/>
      <c r="C1157" s="75"/>
      <c r="D1157" s="75"/>
      <c r="E1157" s="75"/>
      <c r="F1157" s="75"/>
      <c r="G1157" s="75"/>
      <c r="H1157" s="75"/>
    </row>
    <row r="1158" spans="1:8">
      <c r="A1158" s="75"/>
      <c r="B1158" s="75"/>
      <c r="C1158" s="75"/>
      <c r="D1158" s="75"/>
      <c r="E1158" s="75"/>
      <c r="F1158" s="100"/>
      <c r="G1158" s="75"/>
      <c r="H1158" s="75"/>
    </row>
    <row r="1159" spans="1:8" ht="25.5" customHeight="1">
      <c r="A1159" s="77" t="s">
        <v>126</v>
      </c>
      <c r="B1159" s="75"/>
      <c r="C1159" s="75"/>
      <c r="D1159" s="75"/>
      <c r="E1159" s="75"/>
      <c r="F1159" s="75"/>
      <c r="G1159" s="75"/>
      <c r="H1159" s="79" t="s">
        <v>127</v>
      </c>
    </row>
    <row r="1160" spans="1:8">
      <c r="A1160" s="77" t="s">
        <v>459</v>
      </c>
      <c r="B1160" s="75"/>
      <c r="C1160" s="75"/>
      <c r="D1160" s="75"/>
      <c r="E1160" s="75"/>
      <c r="F1160" s="75"/>
      <c r="G1160" s="75"/>
      <c r="H1160" s="13" t="s">
        <v>460</v>
      </c>
    </row>
    <row r="1161" spans="1:8" ht="20.25" customHeight="1" thickBot="1">
      <c r="A1161" s="76" t="s">
        <v>39</v>
      </c>
      <c r="B1161" s="75"/>
      <c r="C1161" s="75"/>
      <c r="D1161" s="75"/>
      <c r="E1161" s="2"/>
      <c r="F1161" s="75"/>
      <c r="G1161" s="2" t="s">
        <v>40</v>
      </c>
      <c r="H1161" s="2" t="s">
        <v>2</v>
      </c>
    </row>
    <row r="1162" spans="1:8" ht="16.5" thickBot="1">
      <c r="A1162" s="66" t="s">
        <v>7</v>
      </c>
      <c r="B1162" s="203">
        <v>2016</v>
      </c>
      <c r="C1162" s="204"/>
      <c r="D1162" s="203">
        <v>2017</v>
      </c>
      <c r="E1162" s="204"/>
      <c r="F1162" s="208">
        <v>2018</v>
      </c>
      <c r="G1162" s="209"/>
      <c r="H1162" s="157" t="s">
        <v>3</v>
      </c>
    </row>
    <row r="1163" spans="1:8">
      <c r="A1163" s="68"/>
      <c r="B1163" s="20" t="s">
        <v>43</v>
      </c>
      <c r="C1163" s="111" t="s">
        <v>44</v>
      </c>
      <c r="D1163" s="111" t="s">
        <v>43</v>
      </c>
      <c r="E1163" s="16" t="s">
        <v>44</v>
      </c>
      <c r="F1163" s="158" t="s">
        <v>43</v>
      </c>
      <c r="G1163" s="159" t="s">
        <v>44</v>
      </c>
      <c r="H1163" s="160"/>
    </row>
    <row r="1164" spans="1:8" ht="16.5" thickBot="1">
      <c r="A1164" s="70"/>
      <c r="B1164" s="34" t="s">
        <v>45</v>
      </c>
      <c r="C1164" s="11" t="s">
        <v>46</v>
      </c>
      <c r="D1164" s="114" t="s">
        <v>45</v>
      </c>
      <c r="E1164" s="36" t="s">
        <v>46</v>
      </c>
      <c r="F1164" s="161" t="s">
        <v>45</v>
      </c>
      <c r="G1164" s="161" t="s">
        <v>46</v>
      </c>
      <c r="H1164" s="162"/>
    </row>
    <row r="1165" spans="1:8" ht="17.25" thickTop="1" thickBot="1">
      <c r="A1165" s="23" t="s">
        <v>12</v>
      </c>
      <c r="B1165" s="30">
        <v>0.379</v>
      </c>
      <c r="C1165" s="30">
        <v>0.128</v>
      </c>
      <c r="D1165" s="30">
        <v>0.997</v>
      </c>
      <c r="E1165" s="30">
        <v>0.30499999999999999</v>
      </c>
      <c r="F1165" s="169">
        <v>1.012</v>
      </c>
      <c r="G1165" s="169">
        <v>0.28999999999999998</v>
      </c>
      <c r="H1165" s="164" t="s">
        <v>809</v>
      </c>
    </row>
    <row r="1166" spans="1:8" ht="16.5" thickBot="1">
      <c r="A1166" s="23" t="s">
        <v>13</v>
      </c>
      <c r="B1166" s="30">
        <v>3.9470000000000001</v>
      </c>
      <c r="C1166" s="30">
        <v>1.411</v>
      </c>
      <c r="D1166" s="30">
        <v>5.8819999999999997</v>
      </c>
      <c r="E1166" s="30">
        <v>1.7829999999999999</v>
      </c>
      <c r="F1166" s="169">
        <v>10.182</v>
      </c>
      <c r="G1166" s="169">
        <v>2.8319999999999999</v>
      </c>
      <c r="H1166" s="164" t="s">
        <v>810</v>
      </c>
    </row>
    <row r="1167" spans="1:8" ht="16.5" thickBot="1">
      <c r="A1167" s="23" t="s">
        <v>14</v>
      </c>
      <c r="B1167" s="30">
        <v>7.0000000000000001E-3</v>
      </c>
      <c r="C1167" s="30">
        <v>1.7999999999999999E-2</v>
      </c>
      <c r="D1167" s="30">
        <v>6.0000000000000001E-3</v>
      </c>
      <c r="E1167" s="30">
        <v>1.6E-2</v>
      </c>
      <c r="F1167" s="169">
        <v>4.0000000000000001E-3</v>
      </c>
      <c r="G1167" s="169">
        <v>1.9E-2</v>
      </c>
      <c r="H1167" s="164" t="s">
        <v>806</v>
      </c>
    </row>
    <row r="1168" spans="1:8" ht="16.5" thickBot="1">
      <c r="A1168" s="23" t="s">
        <v>15</v>
      </c>
      <c r="B1168" s="30">
        <v>7.4999999999999997E-2</v>
      </c>
      <c r="C1168" s="30">
        <v>2.8000000000000001E-2</v>
      </c>
      <c r="D1168" s="30">
        <v>0</v>
      </c>
      <c r="E1168" s="30">
        <v>0</v>
      </c>
      <c r="F1168" s="169">
        <v>0</v>
      </c>
      <c r="G1168" s="169">
        <v>1E-3</v>
      </c>
      <c r="H1168" s="164" t="s">
        <v>820</v>
      </c>
    </row>
    <row r="1169" spans="1:8" ht="16.5" thickBot="1">
      <c r="A1169" s="23" t="s">
        <v>16</v>
      </c>
      <c r="B1169" s="30">
        <v>3.1E-2</v>
      </c>
      <c r="C1169" s="30">
        <v>5.6000000000000001E-2</v>
      </c>
      <c r="D1169" s="30">
        <v>0.10299999999999999</v>
      </c>
      <c r="E1169" s="30">
        <v>0.128</v>
      </c>
      <c r="F1169" s="169">
        <v>0.129</v>
      </c>
      <c r="G1169" s="169">
        <v>4.4999999999999998E-2</v>
      </c>
      <c r="H1169" s="164" t="s">
        <v>819</v>
      </c>
    </row>
    <row r="1170" spans="1:8" ht="16.5" thickBot="1">
      <c r="A1170" s="23" t="s">
        <v>17</v>
      </c>
      <c r="B1170" s="30">
        <v>0</v>
      </c>
      <c r="C1170" s="30">
        <v>0</v>
      </c>
      <c r="D1170" s="30">
        <v>0</v>
      </c>
      <c r="E1170" s="30">
        <v>0</v>
      </c>
      <c r="F1170" s="169">
        <v>0</v>
      </c>
      <c r="G1170" s="169">
        <v>0</v>
      </c>
      <c r="H1170" s="164" t="s">
        <v>807</v>
      </c>
    </row>
    <row r="1171" spans="1:8" ht="16.5" thickBot="1">
      <c r="A1171" s="23" t="s">
        <v>18</v>
      </c>
      <c r="B1171" s="30">
        <v>0</v>
      </c>
      <c r="C1171" s="30">
        <v>0</v>
      </c>
      <c r="D1171" s="30">
        <v>0</v>
      </c>
      <c r="E1171" s="30">
        <v>0</v>
      </c>
      <c r="F1171" s="169">
        <v>0</v>
      </c>
      <c r="G1171" s="169">
        <v>0</v>
      </c>
      <c r="H1171" s="164" t="s">
        <v>19</v>
      </c>
    </row>
    <row r="1172" spans="1:8" ht="16.5" thickBot="1">
      <c r="A1172" s="23" t="s">
        <v>20</v>
      </c>
      <c r="B1172" s="30">
        <v>113.279</v>
      </c>
      <c r="C1172" s="30">
        <v>47.911999999999999</v>
      </c>
      <c r="D1172" s="30">
        <v>109.22</v>
      </c>
      <c r="E1172" s="30">
        <v>41.292000000000002</v>
      </c>
      <c r="F1172" s="169">
        <v>104.491</v>
      </c>
      <c r="G1172" s="169">
        <v>33.179000000000002</v>
      </c>
      <c r="H1172" s="164" t="s">
        <v>808</v>
      </c>
    </row>
    <row r="1173" spans="1:8" ht="16.5" thickBot="1">
      <c r="A1173" s="23" t="s">
        <v>21</v>
      </c>
      <c r="B1173" s="30">
        <v>0</v>
      </c>
      <c r="C1173" s="30">
        <v>0</v>
      </c>
      <c r="D1173" s="30">
        <v>0</v>
      </c>
      <c r="E1173" s="30">
        <v>0</v>
      </c>
      <c r="F1173" s="169">
        <v>0.14399999999999999</v>
      </c>
      <c r="G1173" s="169">
        <v>0.23499999999999999</v>
      </c>
      <c r="H1173" s="164" t="s">
        <v>811</v>
      </c>
    </row>
    <row r="1174" spans="1:8" ht="16.5" thickBot="1">
      <c r="A1174" s="23" t="s">
        <v>22</v>
      </c>
      <c r="B1174" s="30">
        <v>0</v>
      </c>
      <c r="C1174" s="30">
        <v>0</v>
      </c>
      <c r="D1174" s="30">
        <v>0</v>
      </c>
      <c r="E1174" s="30">
        <v>0</v>
      </c>
      <c r="F1174" s="169">
        <v>0.498</v>
      </c>
      <c r="G1174" s="169">
        <v>0.78600000000000003</v>
      </c>
      <c r="H1174" s="164" t="s">
        <v>840</v>
      </c>
    </row>
    <row r="1175" spans="1:8" ht="16.5" thickBot="1">
      <c r="A1175" s="23" t="s">
        <v>23</v>
      </c>
      <c r="B1175" s="30">
        <v>0</v>
      </c>
      <c r="C1175" s="30">
        <v>0</v>
      </c>
      <c r="D1175" s="30">
        <v>0</v>
      </c>
      <c r="E1175" s="30">
        <v>0</v>
      </c>
      <c r="F1175" s="169">
        <v>0</v>
      </c>
      <c r="G1175" s="169">
        <v>0</v>
      </c>
      <c r="H1175" s="164" t="s">
        <v>805</v>
      </c>
    </row>
    <row r="1176" spans="1:8" ht="16.5" thickBot="1">
      <c r="A1176" s="23" t="s">
        <v>24</v>
      </c>
      <c r="B1176" s="30">
        <v>6.3E-2</v>
      </c>
      <c r="C1176" s="30">
        <v>9.4E-2</v>
      </c>
      <c r="D1176" s="30">
        <v>2.5000000000000001E-2</v>
      </c>
      <c r="E1176" s="30">
        <v>5.3999999999999999E-2</v>
      </c>
      <c r="F1176" s="169">
        <v>0.98199999999999998</v>
      </c>
      <c r="G1176" s="169">
        <v>0.104</v>
      </c>
      <c r="H1176" s="164" t="s">
        <v>25</v>
      </c>
    </row>
    <row r="1177" spans="1:8" ht="16.5" thickBot="1">
      <c r="A1177" s="23" t="s">
        <v>26</v>
      </c>
      <c r="B1177" s="30">
        <v>0</v>
      </c>
      <c r="C1177" s="30">
        <v>0</v>
      </c>
      <c r="D1177" s="30">
        <v>0.44600000000000001</v>
      </c>
      <c r="E1177" s="30">
        <v>0.14699999999999999</v>
      </c>
      <c r="F1177" s="169">
        <v>0.754</v>
      </c>
      <c r="G1177" s="169">
        <v>0.2</v>
      </c>
      <c r="H1177" s="164" t="s">
        <v>812</v>
      </c>
    </row>
    <row r="1178" spans="1:8" ht="16.5" thickBot="1">
      <c r="A1178" s="23" t="s">
        <v>27</v>
      </c>
      <c r="B1178" s="30">
        <v>0</v>
      </c>
      <c r="C1178" s="30">
        <v>0</v>
      </c>
      <c r="D1178" s="30">
        <v>0</v>
      </c>
      <c r="E1178" s="30">
        <v>0</v>
      </c>
      <c r="F1178" s="169">
        <v>0</v>
      </c>
      <c r="G1178" s="169">
        <v>0</v>
      </c>
      <c r="H1178" s="164" t="s">
        <v>836</v>
      </c>
    </row>
    <row r="1179" spans="1:8" ht="16.5" thickBot="1">
      <c r="A1179" s="23" t="s">
        <v>28</v>
      </c>
      <c r="B1179" s="30">
        <v>0</v>
      </c>
      <c r="C1179" s="30">
        <v>0</v>
      </c>
      <c r="D1179" s="30">
        <v>1.427</v>
      </c>
      <c r="E1179" s="30">
        <v>0.44</v>
      </c>
      <c r="F1179" s="169">
        <v>0.92900000000000005</v>
      </c>
      <c r="G1179" s="169">
        <v>0.27100000000000002</v>
      </c>
      <c r="H1179" s="164" t="s">
        <v>813</v>
      </c>
    </row>
    <row r="1180" spans="1:8" ht="16.5" thickBot="1">
      <c r="A1180" s="23" t="s">
        <v>29</v>
      </c>
      <c r="B1180" s="30">
        <v>0.05</v>
      </c>
      <c r="C1180" s="30">
        <v>0.13400000000000001</v>
      </c>
      <c r="D1180" s="30">
        <v>0</v>
      </c>
      <c r="E1180" s="30">
        <v>0</v>
      </c>
      <c r="F1180" s="169">
        <v>8.9999999999999993E-3</v>
      </c>
      <c r="G1180" s="169">
        <v>8.9999999999999993E-3</v>
      </c>
      <c r="H1180" s="164" t="s">
        <v>814</v>
      </c>
    </row>
    <row r="1181" spans="1:8" ht="16.5" thickBot="1">
      <c r="A1181" s="23" t="s">
        <v>30</v>
      </c>
      <c r="B1181" s="30">
        <v>2.5999999999999999E-2</v>
      </c>
      <c r="C1181" s="30">
        <v>0.01</v>
      </c>
      <c r="D1181" s="30">
        <v>0.10199999999999999</v>
      </c>
      <c r="E1181" s="30">
        <v>3.5999999999999997E-2</v>
      </c>
      <c r="F1181" s="169">
        <v>0.84699999999999998</v>
      </c>
      <c r="G1181" s="169">
        <v>0.25600000000000001</v>
      </c>
      <c r="H1181" s="164" t="s">
        <v>815</v>
      </c>
    </row>
    <row r="1182" spans="1:8" ht="16.5" thickBot="1">
      <c r="A1182" s="23" t="s">
        <v>31</v>
      </c>
      <c r="B1182" s="30">
        <v>0</v>
      </c>
      <c r="C1182" s="30">
        <v>0</v>
      </c>
      <c r="D1182" s="30">
        <v>0</v>
      </c>
      <c r="E1182" s="30">
        <v>0</v>
      </c>
      <c r="F1182" s="169">
        <v>0</v>
      </c>
      <c r="G1182" s="169">
        <v>0</v>
      </c>
      <c r="H1182" s="164" t="s">
        <v>838</v>
      </c>
    </row>
    <row r="1183" spans="1:8" ht="16.5" thickBot="1">
      <c r="A1183" s="23" t="s">
        <v>32</v>
      </c>
      <c r="B1183" s="30">
        <v>0</v>
      </c>
      <c r="C1183" s="30">
        <v>0</v>
      </c>
      <c r="D1183" s="30">
        <v>0</v>
      </c>
      <c r="E1183" s="30">
        <v>0</v>
      </c>
      <c r="F1183" s="169">
        <v>0</v>
      </c>
      <c r="G1183" s="169">
        <v>0</v>
      </c>
      <c r="H1183" s="164" t="s">
        <v>816</v>
      </c>
    </row>
    <row r="1184" spans="1:8" ht="16.5" thickBot="1">
      <c r="A1184" s="23" t="s">
        <v>33</v>
      </c>
      <c r="B1184" s="30">
        <v>1.292</v>
      </c>
      <c r="C1184" s="30">
        <v>0.46500000000000002</v>
      </c>
      <c r="D1184" s="30">
        <v>4.4859999999999998</v>
      </c>
      <c r="E1184" s="30">
        <v>1.44</v>
      </c>
      <c r="F1184" s="169">
        <v>7.4489999999999998</v>
      </c>
      <c r="G1184" s="169">
        <v>2.1840000000000002</v>
      </c>
      <c r="H1184" s="164" t="s">
        <v>818</v>
      </c>
    </row>
    <row r="1185" spans="1:8" ht="16.5" thickBot="1">
      <c r="A1185" s="23" t="s">
        <v>34</v>
      </c>
      <c r="B1185" s="30">
        <v>0</v>
      </c>
      <c r="C1185" s="30">
        <v>0</v>
      </c>
      <c r="D1185" s="30">
        <v>0</v>
      </c>
      <c r="E1185" s="30">
        <v>0</v>
      </c>
      <c r="F1185" s="169">
        <v>0</v>
      </c>
      <c r="G1185" s="169">
        <v>0</v>
      </c>
      <c r="H1185" s="164" t="s">
        <v>817</v>
      </c>
    </row>
    <row r="1186" spans="1:8" ht="16.5" thickBot="1">
      <c r="A1186" s="23" t="s">
        <v>35</v>
      </c>
      <c r="B1186" s="30">
        <v>0.21199999999999999</v>
      </c>
      <c r="C1186" s="30">
        <v>0.58099999999999996</v>
      </c>
      <c r="D1186" s="30">
        <v>0.23699999999999999</v>
      </c>
      <c r="E1186" s="30">
        <v>0.39900000000000002</v>
      </c>
      <c r="F1186" s="169">
        <v>0.502</v>
      </c>
      <c r="G1186" s="169">
        <v>0.69499999999999995</v>
      </c>
      <c r="H1186" s="165" t="s">
        <v>36</v>
      </c>
    </row>
    <row r="1187" spans="1:8" ht="16.5" thickBot="1">
      <c r="A1187" s="95" t="s">
        <v>353</v>
      </c>
      <c r="B1187" s="142">
        <f>SUM(B1165:B1186)</f>
        <v>119.36099999999999</v>
      </c>
      <c r="C1187" s="142">
        <f>SUM(C1165:C1186)</f>
        <v>50.837000000000003</v>
      </c>
      <c r="D1187" s="142">
        <f>SUM(D1165:D1186)</f>
        <v>122.93100000000001</v>
      </c>
      <c r="E1187" s="142">
        <f>SUM(E1165:E1186)</f>
        <v>46.04</v>
      </c>
      <c r="F1187" s="168">
        <v>127.932</v>
      </c>
      <c r="G1187" s="168">
        <v>41.106000000000002</v>
      </c>
      <c r="H1187" s="166" t="s">
        <v>841</v>
      </c>
    </row>
    <row r="1188" spans="1:8" ht="16.5" thickBot="1">
      <c r="A1188" s="95" t="s">
        <v>350</v>
      </c>
      <c r="B1188" s="142">
        <v>915.21100000000001</v>
      </c>
      <c r="C1188" s="142">
        <v>273.73700000000002</v>
      </c>
      <c r="D1188" s="142">
        <v>1109.7539999999999</v>
      </c>
      <c r="E1188" s="142">
        <v>305.54399999999998</v>
      </c>
      <c r="F1188" s="168">
        <v>1078.317</v>
      </c>
      <c r="G1188" s="168">
        <v>282.59300000000002</v>
      </c>
      <c r="H1188" s="156" t="s">
        <v>354</v>
      </c>
    </row>
    <row r="1189" spans="1:8">
      <c r="A1189" s="75"/>
      <c r="B1189" s="75"/>
      <c r="C1189" s="75"/>
      <c r="D1189" s="75"/>
      <c r="E1189" s="75"/>
      <c r="F1189" s="75"/>
      <c r="G1189" s="75"/>
      <c r="H1189" s="75"/>
    </row>
    <row r="1190" spans="1:8" s="7" customFormat="1">
      <c r="A1190" s="115" t="s">
        <v>128</v>
      </c>
      <c r="H1190" s="101" t="s">
        <v>129</v>
      </c>
    </row>
    <row r="1191" spans="1:8" s="7" customFormat="1" ht="30.75">
      <c r="A1191" s="115" t="s">
        <v>462</v>
      </c>
      <c r="H1191" s="101" t="s">
        <v>461</v>
      </c>
    </row>
    <row r="1192" spans="1:8" s="7" customFormat="1" ht="16.5" customHeight="1" thickBot="1">
      <c r="A1192" s="105" t="s">
        <v>39</v>
      </c>
      <c r="B1192" s="105"/>
      <c r="C1192" s="105"/>
      <c r="E1192" s="102"/>
      <c r="G1192" s="102" t="s">
        <v>40</v>
      </c>
      <c r="H1192" s="102" t="s">
        <v>2</v>
      </c>
    </row>
    <row r="1193" spans="1:8" s="7" customFormat="1" ht="16.5" thickBot="1">
      <c r="A1193" s="66" t="s">
        <v>7</v>
      </c>
      <c r="B1193" s="203">
        <v>2016</v>
      </c>
      <c r="C1193" s="204"/>
      <c r="D1193" s="203">
        <v>2017</v>
      </c>
      <c r="E1193" s="204"/>
      <c r="F1193" s="203">
        <v>2018</v>
      </c>
      <c r="G1193" s="204"/>
      <c r="H1193" s="67" t="s">
        <v>3</v>
      </c>
    </row>
    <row r="1194" spans="1:8" s="7" customFormat="1">
      <c r="A1194" s="68"/>
      <c r="B1194" s="20" t="s">
        <v>43</v>
      </c>
      <c r="C1194" s="111" t="s">
        <v>44</v>
      </c>
      <c r="D1194" s="111" t="s">
        <v>43</v>
      </c>
      <c r="E1194" s="33" t="s">
        <v>44</v>
      </c>
      <c r="F1194" s="111" t="s">
        <v>43</v>
      </c>
      <c r="G1194" s="33" t="s">
        <v>44</v>
      </c>
      <c r="H1194" s="69"/>
    </row>
    <row r="1195" spans="1:8" s="7" customFormat="1" ht="16.5" thickBot="1">
      <c r="A1195" s="70"/>
      <c r="B1195" s="34" t="s">
        <v>45</v>
      </c>
      <c r="C1195" s="11" t="s">
        <v>46</v>
      </c>
      <c r="D1195" s="114" t="s">
        <v>45</v>
      </c>
      <c r="E1195" s="5" t="s">
        <v>46</v>
      </c>
      <c r="F1195" s="114" t="s">
        <v>45</v>
      </c>
      <c r="G1195" s="5" t="s">
        <v>46</v>
      </c>
      <c r="H1195" s="71"/>
    </row>
    <row r="1196" spans="1:8" s="7" customFormat="1" ht="17.25" thickTop="1" thickBot="1">
      <c r="A1196" s="23" t="s">
        <v>12</v>
      </c>
      <c r="B1196" s="103">
        <v>9.6000000000000002E-2</v>
      </c>
      <c r="C1196" s="104">
        <v>7.8E-2</v>
      </c>
      <c r="D1196" s="103">
        <v>0.01</v>
      </c>
      <c r="E1196" s="104">
        <v>1.2999999999999999E-2</v>
      </c>
      <c r="F1196" s="37">
        <v>8.5999999999999993E-2</v>
      </c>
      <c r="G1196" s="37">
        <v>0.06</v>
      </c>
      <c r="H1196" s="65" t="s">
        <v>809</v>
      </c>
    </row>
    <row r="1197" spans="1:8" s="7" customFormat="1" ht="16.5" thickBot="1">
      <c r="A1197" s="23" t="s">
        <v>13</v>
      </c>
      <c r="B1197" s="103">
        <v>0.53400000000000003</v>
      </c>
      <c r="C1197" s="104">
        <v>0.53200000000000003</v>
      </c>
      <c r="D1197" s="103">
        <v>0.48099999999999998</v>
      </c>
      <c r="E1197" s="104">
        <v>0.53200000000000003</v>
      </c>
      <c r="F1197" s="37">
        <v>0.5</v>
      </c>
      <c r="G1197" s="37">
        <v>0.58499999999999996</v>
      </c>
      <c r="H1197" s="65" t="s">
        <v>810</v>
      </c>
    </row>
    <row r="1198" spans="1:8" s="7" customFormat="1" ht="16.5" thickBot="1">
      <c r="A1198" s="23" t="s">
        <v>14</v>
      </c>
      <c r="B1198" s="103">
        <v>8.0000000000000002E-3</v>
      </c>
      <c r="C1198" s="104">
        <v>1.7000000000000001E-2</v>
      </c>
      <c r="D1198" s="104">
        <v>8.9999999999999993E-3</v>
      </c>
      <c r="E1198" s="104">
        <v>2.7E-2</v>
      </c>
      <c r="F1198" s="37">
        <v>2.5000000000000001E-2</v>
      </c>
      <c r="G1198" s="37">
        <v>6.2E-2</v>
      </c>
      <c r="H1198" s="65" t="s">
        <v>806</v>
      </c>
    </row>
    <row r="1199" spans="1:8" s="7" customFormat="1" ht="16.5" thickBot="1">
      <c r="A1199" s="23" t="s">
        <v>15</v>
      </c>
      <c r="B1199" s="103">
        <v>0.29799999999999999</v>
      </c>
      <c r="C1199" s="104">
        <v>0.153</v>
      </c>
      <c r="D1199" s="104">
        <v>0.39</v>
      </c>
      <c r="E1199" s="104">
        <v>0.17100000000000001</v>
      </c>
      <c r="F1199" s="37">
        <v>0.33300000000000002</v>
      </c>
      <c r="G1199" s="37">
        <v>0.13800000000000001</v>
      </c>
      <c r="H1199" s="65" t="s">
        <v>820</v>
      </c>
    </row>
    <row r="1200" spans="1:8" s="7" customFormat="1" ht="16.5" thickBot="1">
      <c r="A1200" s="23" t="s">
        <v>16</v>
      </c>
      <c r="B1200" s="103">
        <v>0.91900000000000004</v>
      </c>
      <c r="C1200" s="103">
        <v>0.68799999999999994</v>
      </c>
      <c r="D1200" s="104">
        <v>0.34899999999999998</v>
      </c>
      <c r="E1200" s="104">
        <v>0.24</v>
      </c>
      <c r="F1200" s="37">
        <v>0.78700000000000003</v>
      </c>
      <c r="G1200" s="37">
        <v>0.39300000000000002</v>
      </c>
      <c r="H1200" s="65" t="s">
        <v>819</v>
      </c>
    </row>
    <row r="1201" spans="1:8" s="7" customFormat="1" ht="16.5" thickBot="1">
      <c r="A1201" s="23" t="s">
        <v>17</v>
      </c>
      <c r="B1201" s="103">
        <v>0</v>
      </c>
      <c r="C1201" s="103">
        <v>0</v>
      </c>
      <c r="D1201" s="103">
        <v>0</v>
      </c>
      <c r="E1201" s="103">
        <v>0</v>
      </c>
      <c r="F1201" s="103">
        <v>0</v>
      </c>
      <c r="G1201" s="103">
        <v>0</v>
      </c>
      <c r="H1201" s="65" t="s">
        <v>807</v>
      </c>
    </row>
    <row r="1202" spans="1:8" s="7" customFormat="1" ht="16.5" thickBot="1">
      <c r="A1202" s="23" t="s">
        <v>18</v>
      </c>
      <c r="B1202" s="103">
        <v>5.0000000000000001E-3</v>
      </c>
      <c r="C1202" s="103">
        <v>3.0000000000000001E-3</v>
      </c>
      <c r="D1202" s="104">
        <v>5.0000000000000001E-3</v>
      </c>
      <c r="E1202" s="104">
        <v>3.0000000000000001E-3</v>
      </c>
      <c r="F1202" s="37">
        <v>6.0000000000000001E-3</v>
      </c>
      <c r="G1202" s="37">
        <v>4.0000000000000001E-3</v>
      </c>
      <c r="H1202" s="65" t="s">
        <v>19</v>
      </c>
    </row>
    <row r="1203" spans="1:8" s="7" customFormat="1" ht="16.5" thickBot="1">
      <c r="A1203" s="23" t="s">
        <v>20</v>
      </c>
      <c r="B1203" s="103">
        <v>0.19900000000000001</v>
      </c>
      <c r="C1203" s="103">
        <v>0.193</v>
      </c>
      <c r="D1203" s="103">
        <v>0.252</v>
      </c>
      <c r="E1203" s="104">
        <v>0.29699999999999999</v>
      </c>
      <c r="F1203" s="37">
        <v>0.42399999999999999</v>
      </c>
      <c r="G1203" s="37">
        <v>0.37</v>
      </c>
      <c r="H1203" s="65" t="s">
        <v>808</v>
      </c>
    </row>
    <row r="1204" spans="1:8" s="7" customFormat="1" ht="16.5" thickBot="1">
      <c r="A1204" s="23" t="s">
        <v>21</v>
      </c>
      <c r="B1204" s="103">
        <v>0</v>
      </c>
      <c r="C1204" s="103">
        <v>0</v>
      </c>
      <c r="D1204" s="104">
        <v>0</v>
      </c>
      <c r="E1204" s="104">
        <v>0</v>
      </c>
      <c r="F1204" s="104">
        <v>0</v>
      </c>
      <c r="G1204" s="104">
        <v>0</v>
      </c>
      <c r="H1204" s="65" t="s">
        <v>811</v>
      </c>
    </row>
    <row r="1205" spans="1:8" s="7" customFormat="1" ht="16.5" thickBot="1">
      <c r="A1205" s="23" t="s">
        <v>22</v>
      </c>
      <c r="B1205" s="103">
        <v>3.0000000000000001E-3</v>
      </c>
      <c r="C1205" s="104">
        <v>3.0000000000000001E-3</v>
      </c>
      <c r="D1205" s="104">
        <v>8.0000000000000002E-3</v>
      </c>
      <c r="E1205" s="104">
        <v>5.0000000000000001E-3</v>
      </c>
      <c r="F1205" s="37">
        <v>0</v>
      </c>
      <c r="G1205" s="37">
        <v>0</v>
      </c>
      <c r="H1205" s="65" t="s">
        <v>840</v>
      </c>
    </row>
    <row r="1206" spans="1:8" s="7" customFormat="1" ht="16.5" thickBot="1">
      <c r="A1206" s="23" t="s">
        <v>23</v>
      </c>
      <c r="B1206" s="103">
        <v>3.0000000000000001E-3</v>
      </c>
      <c r="C1206" s="104">
        <v>4.0000000000000001E-3</v>
      </c>
      <c r="D1206" s="104">
        <v>2.4E-2</v>
      </c>
      <c r="E1206" s="104">
        <v>2.7E-2</v>
      </c>
      <c r="F1206" s="37">
        <v>0</v>
      </c>
      <c r="G1206" s="37">
        <v>0</v>
      </c>
      <c r="H1206" s="65" t="s">
        <v>805</v>
      </c>
    </row>
    <row r="1207" spans="1:8" s="7" customFormat="1" ht="16.5" thickBot="1">
      <c r="A1207" s="23" t="s">
        <v>24</v>
      </c>
      <c r="B1207" s="103">
        <v>6.3E-2</v>
      </c>
      <c r="C1207" s="103">
        <v>4.8000000000000001E-2</v>
      </c>
      <c r="D1207" s="104">
        <v>0.107</v>
      </c>
      <c r="E1207" s="104">
        <v>8.7999999999999995E-2</v>
      </c>
      <c r="F1207" s="37">
        <v>0.113</v>
      </c>
      <c r="G1207" s="37">
        <v>6.5000000000000002E-2</v>
      </c>
      <c r="H1207" s="65" t="s">
        <v>25</v>
      </c>
    </row>
    <row r="1208" spans="1:8" s="7" customFormat="1" ht="16.5" thickBot="1">
      <c r="A1208" s="23" t="s">
        <v>26</v>
      </c>
      <c r="B1208" s="103">
        <v>3.0000000000000001E-3</v>
      </c>
      <c r="C1208" s="103">
        <v>1.6E-2</v>
      </c>
      <c r="D1208" s="103">
        <v>7.0000000000000001E-3</v>
      </c>
      <c r="E1208" s="104">
        <v>2.8000000000000001E-2</v>
      </c>
      <c r="F1208" s="37">
        <v>2.5999999999999999E-2</v>
      </c>
      <c r="G1208" s="37">
        <v>9.9000000000000005E-2</v>
      </c>
      <c r="H1208" s="65" t="s">
        <v>812</v>
      </c>
    </row>
    <row r="1209" spans="1:8" s="7" customFormat="1" ht="16.5" thickBot="1">
      <c r="A1209" s="23" t="s">
        <v>27</v>
      </c>
      <c r="B1209" s="103">
        <v>8.9999999999999993E-3</v>
      </c>
      <c r="C1209" s="104">
        <v>7.0000000000000001E-3</v>
      </c>
      <c r="D1209" s="104">
        <v>0</v>
      </c>
      <c r="E1209" s="104">
        <v>0</v>
      </c>
      <c r="F1209" s="37">
        <v>0</v>
      </c>
      <c r="G1209" s="37">
        <v>3.0000000000000001E-3</v>
      </c>
      <c r="H1209" s="65" t="s">
        <v>836</v>
      </c>
    </row>
    <row r="1210" spans="1:8" s="7" customFormat="1" ht="16.5" thickBot="1">
      <c r="A1210" s="23" t="s">
        <v>28</v>
      </c>
      <c r="B1210" s="103">
        <v>8.9999999999999993E-3</v>
      </c>
      <c r="C1210" s="103">
        <v>1.2E-2</v>
      </c>
      <c r="D1210" s="104">
        <v>1.4E-2</v>
      </c>
      <c r="E1210" s="104">
        <v>1.6E-2</v>
      </c>
      <c r="F1210" s="37">
        <v>1E-3</v>
      </c>
      <c r="G1210" s="37">
        <v>1.6E-2</v>
      </c>
      <c r="H1210" s="65" t="s">
        <v>813</v>
      </c>
    </row>
    <row r="1211" spans="1:8" s="7" customFormat="1" ht="16.5" thickBot="1">
      <c r="A1211" s="23" t="s">
        <v>29</v>
      </c>
      <c r="B1211" s="103">
        <v>0.129</v>
      </c>
      <c r="C1211" s="104">
        <v>0.23100000000000001</v>
      </c>
      <c r="D1211" s="104">
        <v>0</v>
      </c>
      <c r="E1211" s="104">
        <v>0</v>
      </c>
      <c r="F1211" s="37">
        <v>0.17899999999999999</v>
      </c>
      <c r="G1211" s="37">
        <v>0.34599999999999997</v>
      </c>
      <c r="H1211" s="65" t="s">
        <v>814</v>
      </c>
    </row>
    <row r="1212" spans="1:8" s="7" customFormat="1" ht="16.5" thickBot="1">
      <c r="A1212" s="23" t="s">
        <v>30</v>
      </c>
      <c r="B1212" s="103">
        <v>0.105</v>
      </c>
      <c r="C1212" s="104">
        <v>0.105</v>
      </c>
      <c r="D1212" s="103">
        <v>0.34200000000000003</v>
      </c>
      <c r="E1212" s="104">
        <v>0.26400000000000001</v>
      </c>
      <c r="F1212" s="37">
        <v>7.9000000000000001E-2</v>
      </c>
      <c r="G1212" s="37">
        <v>0.108</v>
      </c>
      <c r="H1212" s="65" t="s">
        <v>815</v>
      </c>
    </row>
    <row r="1213" spans="1:8" s="7" customFormat="1" ht="16.5" thickBot="1">
      <c r="A1213" s="23" t="s">
        <v>31</v>
      </c>
      <c r="B1213" s="103">
        <v>2E-3</v>
      </c>
      <c r="C1213" s="103">
        <v>1E-3</v>
      </c>
      <c r="D1213" s="104">
        <v>2.1000000000000001E-2</v>
      </c>
      <c r="E1213" s="104">
        <v>5.0000000000000001E-3</v>
      </c>
      <c r="F1213" s="37">
        <v>0</v>
      </c>
      <c r="G1213" s="37">
        <v>0</v>
      </c>
      <c r="H1213" s="65" t="s">
        <v>838</v>
      </c>
    </row>
    <row r="1214" spans="1:8" s="7" customFormat="1" ht="16.5" thickBot="1">
      <c r="A1214" s="23" t="s">
        <v>32</v>
      </c>
      <c r="B1214" s="103">
        <v>8.423</v>
      </c>
      <c r="C1214" s="104">
        <v>6.6360000000000001</v>
      </c>
      <c r="D1214" s="103">
        <v>7.9509999999999996</v>
      </c>
      <c r="E1214" s="104">
        <v>5.2590000000000003</v>
      </c>
      <c r="F1214" s="37">
        <v>12.86</v>
      </c>
      <c r="G1214" s="37">
        <v>6.4050000000000002</v>
      </c>
      <c r="H1214" s="65" t="s">
        <v>816</v>
      </c>
    </row>
    <row r="1215" spans="1:8" s="7" customFormat="1" ht="16.5" thickBot="1">
      <c r="A1215" s="23" t="s">
        <v>33</v>
      </c>
      <c r="B1215" s="103">
        <v>1.286</v>
      </c>
      <c r="C1215" s="104">
        <v>0.85599999999999998</v>
      </c>
      <c r="D1215" s="104">
        <v>2.0169999999999999</v>
      </c>
      <c r="E1215" s="103">
        <v>1.3440000000000001</v>
      </c>
      <c r="F1215" s="37">
        <v>1.5680000000000001</v>
      </c>
      <c r="G1215" s="37">
        <v>0.97199999999999998</v>
      </c>
      <c r="H1215" s="65" t="s">
        <v>818</v>
      </c>
    </row>
    <row r="1216" spans="1:8" s="7" customFormat="1" ht="16.5" thickBot="1">
      <c r="A1216" s="23" t="s">
        <v>34</v>
      </c>
      <c r="B1216" s="103">
        <v>0</v>
      </c>
      <c r="C1216" s="103">
        <v>0</v>
      </c>
      <c r="D1216" s="103">
        <v>0</v>
      </c>
      <c r="E1216" s="103">
        <v>0</v>
      </c>
      <c r="F1216" s="103">
        <v>0</v>
      </c>
      <c r="G1216" s="103">
        <v>0</v>
      </c>
      <c r="H1216" s="65" t="s">
        <v>817</v>
      </c>
    </row>
    <row r="1217" spans="1:8" s="7" customFormat="1" ht="16.5" thickBot="1">
      <c r="A1217" s="20" t="s">
        <v>35</v>
      </c>
      <c r="B1217" s="103">
        <v>6.4000000000000001E-2</v>
      </c>
      <c r="C1217" s="103">
        <v>3.6999999999999998E-2</v>
      </c>
      <c r="D1217" s="104">
        <v>2.4E-2</v>
      </c>
      <c r="E1217" s="104">
        <v>1.0999999999999999E-2</v>
      </c>
      <c r="F1217" s="37">
        <v>2.5000000000000001E-2</v>
      </c>
      <c r="G1217" s="37">
        <v>1.0999999999999999E-2</v>
      </c>
      <c r="H1217" s="64" t="s">
        <v>36</v>
      </c>
    </row>
    <row r="1218" spans="1:8" s="7" customFormat="1" ht="16.5" thickBot="1">
      <c r="A1218" s="95" t="s">
        <v>353</v>
      </c>
      <c r="B1218" s="97">
        <f>SUM(B1196:B1217)</f>
        <v>12.157999999999999</v>
      </c>
      <c r="C1218" s="97">
        <f>SUM(C1196:C1217)</f>
        <v>9.620000000000001</v>
      </c>
      <c r="D1218" s="97">
        <f>SUM(D1196:D1217)</f>
        <v>12.010999999999997</v>
      </c>
      <c r="E1218" s="97">
        <f>SUM(E1196:E1217)</f>
        <v>8.33</v>
      </c>
      <c r="F1218" s="97">
        <f t="shared" ref="F1218:G1218" si="241">SUM(F1196:F1217)</f>
        <v>17.011999999999997</v>
      </c>
      <c r="G1218" s="97">
        <f t="shared" si="241"/>
        <v>9.6369999999999987</v>
      </c>
      <c r="H1218" s="112" t="s">
        <v>841</v>
      </c>
    </row>
    <row r="1219" spans="1:8" s="7" customFormat="1" ht="16.5" thickBot="1">
      <c r="A1219" s="95" t="s">
        <v>350</v>
      </c>
      <c r="B1219" s="97">
        <v>1892.269</v>
      </c>
      <c r="C1219" s="97">
        <v>905.37800000000004</v>
      </c>
      <c r="D1219" s="97">
        <v>1683.377</v>
      </c>
      <c r="E1219" s="97">
        <v>866.77</v>
      </c>
      <c r="F1219" s="140">
        <v>1676.779</v>
      </c>
      <c r="G1219" s="140">
        <v>835.94299999999998</v>
      </c>
      <c r="H1219" s="119" t="s">
        <v>354</v>
      </c>
    </row>
    <row r="1220" spans="1:8">
      <c r="A1220" s="75"/>
      <c r="B1220" s="75"/>
      <c r="C1220" s="75"/>
      <c r="D1220" s="75"/>
      <c r="E1220" s="75"/>
      <c r="F1220" s="75"/>
      <c r="G1220" s="75"/>
      <c r="H1220" s="75"/>
    </row>
    <row r="1221" spans="1:8">
      <c r="A1221" s="77" t="s">
        <v>130</v>
      </c>
      <c r="B1221" s="75"/>
      <c r="C1221" s="75"/>
      <c r="D1221" s="75"/>
      <c r="E1221" s="75"/>
      <c r="F1221" s="75"/>
      <c r="G1221" s="75"/>
      <c r="H1221" s="79" t="s">
        <v>131</v>
      </c>
    </row>
    <row r="1222" spans="1:8" ht="23.25" customHeight="1">
      <c r="A1222" s="74" t="s">
        <v>463</v>
      </c>
      <c r="B1222" s="75"/>
      <c r="C1222" s="75"/>
      <c r="D1222" s="75"/>
      <c r="E1222" s="75"/>
      <c r="F1222" s="75"/>
      <c r="G1222" s="75"/>
      <c r="H1222" s="13" t="s">
        <v>157</v>
      </c>
    </row>
    <row r="1223" spans="1:8" ht="22.5" customHeight="1" thickBot="1">
      <c r="A1223" s="76" t="s">
        <v>39</v>
      </c>
      <c r="B1223" s="75"/>
      <c r="C1223" s="75"/>
      <c r="D1223" s="75"/>
      <c r="E1223" s="2"/>
      <c r="F1223" s="75"/>
      <c r="G1223" s="2" t="s">
        <v>40</v>
      </c>
      <c r="H1223" s="2" t="s">
        <v>2</v>
      </c>
    </row>
    <row r="1224" spans="1:8" ht="16.5" thickBot="1">
      <c r="A1224" s="66" t="s">
        <v>7</v>
      </c>
      <c r="B1224" s="203">
        <v>2016</v>
      </c>
      <c r="C1224" s="204"/>
      <c r="D1224" s="203">
        <v>2017</v>
      </c>
      <c r="E1224" s="204"/>
      <c r="F1224" s="203">
        <v>2018</v>
      </c>
      <c r="G1224" s="204"/>
      <c r="H1224" s="67" t="s">
        <v>3</v>
      </c>
    </row>
    <row r="1225" spans="1:8">
      <c r="A1225" s="68"/>
      <c r="B1225" s="20" t="s">
        <v>43</v>
      </c>
      <c r="C1225" s="111" t="s">
        <v>44</v>
      </c>
      <c r="D1225" s="111" t="s">
        <v>43</v>
      </c>
      <c r="E1225" s="16" t="s">
        <v>44</v>
      </c>
      <c r="F1225" s="20" t="s">
        <v>43</v>
      </c>
      <c r="G1225" s="9" t="s">
        <v>44</v>
      </c>
      <c r="H1225" s="69"/>
    </row>
    <row r="1226" spans="1:8" ht="16.5" thickBot="1">
      <c r="A1226" s="70"/>
      <c r="B1226" s="34" t="s">
        <v>45</v>
      </c>
      <c r="C1226" s="11" t="s">
        <v>46</v>
      </c>
      <c r="D1226" s="114" t="s">
        <v>45</v>
      </c>
      <c r="E1226" s="36" t="s">
        <v>46</v>
      </c>
      <c r="F1226" s="34" t="s">
        <v>45</v>
      </c>
      <c r="G1226" s="34" t="s">
        <v>46</v>
      </c>
      <c r="H1226" s="71"/>
    </row>
    <row r="1227" spans="1:8" ht="17.25" thickTop="1" thickBot="1">
      <c r="A1227" s="23" t="s">
        <v>12</v>
      </c>
      <c r="B1227" s="35">
        <v>1.1848000000000001E-2</v>
      </c>
      <c r="C1227" s="38">
        <v>2.2445151999999999E-2</v>
      </c>
      <c r="D1227" s="104">
        <v>0</v>
      </c>
      <c r="E1227" s="37">
        <v>0</v>
      </c>
      <c r="F1227" s="169">
        <v>0</v>
      </c>
      <c r="G1227" s="169">
        <v>0</v>
      </c>
      <c r="H1227" s="114" t="s">
        <v>809</v>
      </c>
    </row>
    <row r="1228" spans="1:8" ht="16.5" thickBot="1">
      <c r="A1228" s="23" t="s">
        <v>13</v>
      </c>
      <c r="B1228" s="37">
        <v>0</v>
      </c>
      <c r="C1228" s="37">
        <v>0</v>
      </c>
      <c r="D1228" s="104">
        <v>0</v>
      </c>
      <c r="E1228" s="37">
        <v>0</v>
      </c>
      <c r="F1228" s="169">
        <v>0.60099999999999998</v>
      </c>
      <c r="G1228" s="169">
        <v>0.53800000000000003</v>
      </c>
      <c r="H1228" s="114" t="s">
        <v>810</v>
      </c>
    </row>
    <row r="1229" spans="1:8" ht="16.5" thickBot="1">
      <c r="A1229" s="23" t="s">
        <v>14</v>
      </c>
      <c r="B1229" s="37">
        <v>0</v>
      </c>
      <c r="C1229" s="38">
        <v>0</v>
      </c>
      <c r="D1229" s="104">
        <v>0</v>
      </c>
      <c r="E1229" s="38">
        <v>0</v>
      </c>
      <c r="F1229" s="169">
        <v>5.0000000000000001E-3</v>
      </c>
      <c r="G1229" s="169">
        <v>4.0000000000000001E-3</v>
      </c>
      <c r="H1229" s="114" t="s">
        <v>806</v>
      </c>
    </row>
    <row r="1230" spans="1:8" ht="16.5" thickBot="1">
      <c r="A1230" s="23" t="s">
        <v>15</v>
      </c>
      <c r="B1230" s="37">
        <v>0</v>
      </c>
      <c r="C1230" s="37">
        <v>0</v>
      </c>
      <c r="D1230" s="104">
        <v>0</v>
      </c>
      <c r="E1230" s="37">
        <v>0</v>
      </c>
      <c r="F1230" s="169">
        <v>0</v>
      </c>
      <c r="G1230" s="169">
        <v>0</v>
      </c>
      <c r="H1230" s="114" t="s">
        <v>820</v>
      </c>
    </row>
    <row r="1231" spans="1:8" ht="16.5" thickBot="1">
      <c r="A1231" s="23" t="s">
        <v>16</v>
      </c>
      <c r="B1231" s="37">
        <v>0</v>
      </c>
      <c r="C1231" s="37">
        <v>0</v>
      </c>
      <c r="D1231" s="104">
        <v>0</v>
      </c>
      <c r="E1231" s="37">
        <v>0</v>
      </c>
      <c r="F1231" s="169">
        <v>0</v>
      </c>
      <c r="G1231" s="169">
        <v>0</v>
      </c>
      <c r="H1231" s="114" t="s">
        <v>819</v>
      </c>
    </row>
    <row r="1232" spans="1:8" ht="16.5" thickBot="1">
      <c r="A1232" s="23" t="s">
        <v>17</v>
      </c>
      <c r="B1232" s="37">
        <v>0</v>
      </c>
      <c r="C1232" s="37">
        <v>0</v>
      </c>
      <c r="D1232" s="104">
        <v>0</v>
      </c>
      <c r="E1232" s="37">
        <v>0</v>
      </c>
      <c r="F1232" s="169">
        <v>0</v>
      </c>
      <c r="G1232" s="169">
        <v>0</v>
      </c>
      <c r="H1232" s="114" t="s">
        <v>807</v>
      </c>
    </row>
    <row r="1233" spans="1:8" ht="16.5" thickBot="1">
      <c r="A1233" s="23" t="s">
        <v>18</v>
      </c>
      <c r="B1233" s="37">
        <v>0</v>
      </c>
      <c r="C1233" s="37">
        <v>0</v>
      </c>
      <c r="D1233" s="104">
        <v>0</v>
      </c>
      <c r="E1233" s="37">
        <v>0</v>
      </c>
      <c r="F1233" s="169">
        <v>2E-3</v>
      </c>
      <c r="G1233" s="169">
        <v>5.0000000000000001E-3</v>
      </c>
      <c r="H1233" s="114" t="s">
        <v>19</v>
      </c>
    </row>
    <row r="1234" spans="1:8" ht="16.5" thickBot="1">
      <c r="A1234" s="23" t="s">
        <v>20</v>
      </c>
      <c r="B1234" s="30">
        <v>18.824000000000002</v>
      </c>
      <c r="C1234" s="35">
        <v>28.018712999999998</v>
      </c>
      <c r="D1234" s="104">
        <v>0</v>
      </c>
      <c r="E1234" s="35">
        <v>0</v>
      </c>
      <c r="F1234" s="169">
        <v>0.11600000000000001</v>
      </c>
      <c r="G1234" s="169">
        <v>0.17399999999999999</v>
      </c>
      <c r="H1234" s="114" t="s">
        <v>808</v>
      </c>
    </row>
    <row r="1235" spans="1:8" ht="16.5" thickBot="1">
      <c r="A1235" s="23" t="s">
        <v>21</v>
      </c>
      <c r="B1235" s="37">
        <v>0</v>
      </c>
      <c r="C1235" s="37">
        <v>0</v>
      </c>
      <c r="D1235" s="104">
        <v>0</v>
      </c>
      <c r="E1235" s="37">
        <v>0</v>
      </c>
      <c r="F1235" s="169">
        <v>0.104</v>
      </c>
      <c r="G1235" s="169">
        <v>0.13300000000000001</v>
      </c>
      <c r="H1235" s="114" t="s">
        <v>811</v>
      </c>
    </row>
    <row r="1236" spans="1:8" ht="16.5" thickBot="1">
      <c r="A1236" s="23" t="s">
        <v>22</v>
      </c>
      <c r="B1236" s="37">
        <v>0</v>
      </c>
      <c r="C1236" s="37">
        <v>0</v>
      </c>
      <c r="D1236" s="104">
        <v>0</v>
      </c>
      <c r="E1236" s="37">
        <v>0</v>
      </c>
      <c r="F1236" s="169">
        <v>0</v>
      </c>
      <c r="G1236" s="169">
        <v>0</v>
      </c>
      <c r="H1236" s="114" t="s">
        <v>840</v>
      </c>
    </row>
    <row r="1237" spans="1:8" ht="16.5" thickBot="1">
      <c r="A1237" s="23" t="s">
        <v>23</v>
      </c>
      <c r="B1237" s="37">
        <v>0</v>
      </c>
      <c r="C1237" s="37">
        <v>0</v>
      </c>
      <c r="D1237" s="104">
        <v>0</v>
      </c>
      <c r="E1237" s="37">
        <v>0</v>
      </c>
      <c r="F1237" s="169">
        <v>0</v>
      </c>
      <c r="G1237" s="169">
        <v>0</v>
      </c>
      <c r="H1237" s="114" t="s">
        <v>805</v>
      </c>
    </row>
    <row r="1238" spans="1:8" ht="16.5" thickBot="1">
      <c r="A1238" s="23" t="s">
        <v>24</v>
      </c>
      <c r="B1238" s="37">
        <v>0</v>
      </c>
      <c r="C1238" s="37">
        <v>0</v>
      </c>
      <c r="D1238" s="104">
        <v>0</v>
      </c>
      <c r="E1238" s="37">
        <v>0</v>
      </c>
      <c r="F1238" s="169">
        <v>1E-3</v>
      </c>
      <c r="G1238" s="169">
        <v>6.0000000000000001E-3</v>
      </c>
      <c r="H1238" s="114" t="s">
        <v>25</v>
      </c>
    </row>
    <row r="1239" spans="1:8" ht="16.5" thickBot="1">
      <c r="A1239" s="23" t="s">
        <v>26</v>
      </c>
      <c r="B1239" s="30">
        <v>0</v>
      </c>
      <c r="C1239" s="28">
        <v>0</v>
      </c>
      <c r="D1239" s="104">
        <v>0</v>
      </c>
      <c r="E1239" s="37">
        <v>0</v>
      </c>
      <c r="F1239" s="169">
        <v>3.7999999999999999E-2</v>
      </c>
      <c r="G1239" s="169">
        <v>0.121</v>
      </c>
      <c r="H1239" s="114" t="s">
        <v>812</v>
      </c>
    </row>
    <row r="1240" spans="1:8" ht="16.5" thickBot="1">
      <c r="A1240" s="23" t="s">
        <v>27</v>
      </c>
      <c r="B1240" s="37">
        <v>0</v>
      </c>
      <c r="C1240" s="38">
        <v>0</v>
      </c>
      <c r="D1240" s="104">
        <v>0</v>
      </c>
      <c r="E1240" s="38">
        <v>0</v>
      </c>
      <c r="F1240" s="169">
        <v>0</v>
      </c>
      <c r="G1240" s="169">
        <v>2.5000000000000001E-2</v>
      </c>
      <c r="H1240" s="114" t="s">
        <v>836</v>
      </c>
    </row>
    <row r="1241" spans="1:8" ht="16.5" thickBot="1">
      <c r="A1241" s="23" t="s">
        <v>28</v>
      </c>
      <c r="B1241" s="37">
        <v>0</v>
      </c>
      <c r="C1241" s="37">
        <v>0</v>
      </c>
      <c r="D1241" s="104">
        <v>0</v>
      </c>
      <c r="E1241" s="37">
        <v>0</v>
      </c>
      <c r="F1241" s="169">
        <v>2.3E-2</v>
      </c>
      <c r="G1241" s="169">
        <v>0.105</v>
      </c>
      <c r="H1241" s="114" t="s">
        <v>813</v>
      </c>
    </row>
    <row r="1242" spans="1:8" ht="16.5" thickBot="1">
      <c r="A1242" s="23" t="s">
        <v>29</v>
      </c>
      <c r="B1242" s="37">
        <v>0</v>
      </c>
      <c r="C1242" s="37">
        <v>0</v>
      </c>
      <c r="D1242" s="104">
        <v>0</v>
      </c>
      <c r="E1242" s="37">
        <v>0</v>
      </c>
      <c r="F1242" s="169">
        <v>0.28799999999999998</v>
      </c>
      <c r="G1242" s="169">
        <v>0.43</v>
      </c>
      <c r="H1242" s="114" t="s">
        <v>814</v>
      </c>
    </row>
    <row r="1243" spans="1:8" ht="16.5" thickBot="1">
      <c r="A1243" s="23" t="s">
        <v>30</v>
      </c>
      <c r="B1243" s="37">
        <v>2.5999999999999999E-2</v>
      </c>
      <c r="C1243" s="38">
        <v>4.4999999999999998E-2</v>
      </c>
      <c r="D1243" s="104">
        <v>0.40799999999999997</v>
      </c>
      <c r="E1243" s="37">
        <v>0.23</v>
      </c>
      <c r="F1243" s="169">
        <v>0</v>
      </c>
      <c r="G1243" s="169">
        <v>3.0000000000000001E-3</v>
      </c>
      <c r="H1243" s="114" t="s">
        <v>815</v>
      </c>
    </row>
    <row r="1244" spans="1:8" ht="16.5" thickBot="1">
      <c r="A1244" s="23" t="s">
        <v>31</v>
      </c>
      <c r="B1244" s="37">
        <v>0</v>
      </c>
      <c r="C1244" s="37">
        <v>0</v>
      </c>
      <c r="D1244" s="104">
        <v>0</v>
      </c>
      <c r="E1244" s="37">
        <v>0</v>
      </c>
      <c r="F1244" s="169">
        <v>0</v>
      </c>
      <c r="G1244" s="169">
        <v>0</v>
      </c>
      <c r="H1244" s="114" t="s">
        <v>838</v>
      </c>
    </row>
    <row r="1245" spans="1:8" ht="16.5" thickBot="1">
      <c r="A1245" s="23" t="s">
        <v>32</v>
      </c>
      <c r="B1245" s="37">
        <v>0</v>
      </c>
      <c r="C1245" s="38">
        <v>0</v>
      </c>
      <c r="D1245" s="104">
        <v>0</v>
      </c>
      <c r="E1245" s="38">
        <v>0</v>
      </c>
      <c r="F1245" s="169">
        <v>0</v>
      </c>
      <c r="G1245" s="169">
        <v>0</v>
      </c>
      <c r="H1245" s="114" t="s">
        <v>816</v>
      </c>
    </row>
    <row r="1246" spans="1:8" ht="16.5" thickBot="1">
      <c r="A1246" s="23" t="s">
        <v>33</v>
      </c>
      <c r="B1246" s="37">
        <v>0</v>
      </c>
      <c r="C1246" s="37">
        <v>0</v>
      </c>
      <c r="D1246" s="104">
        <v>0</v>
      </c>
      <c r="E1246" s="37">
        <v>0</v>
      </c>
      <c r="F1246" s="169">
        <v>0.03</v>
      </c>
      <c r="G1246" s="169">
        <v>7.1999999999999995E-2</v>
      </c>
      <c r="H1246" s="114" t="s">
        <v>818</v>
      </c>
    </row>
    <row r="1247" spans="1:8" ht="16.5" thickBot="1">
      <c r="A1247" s="23" t="s">
        <v>34</v>
      </c>
      <c r="B1247" s="37">
        <v>0</v>
      </c>
      <c r="C1247" s="37">
        <v>0</v>
      </c>
      <c r="D1247" s="104">
        <v>0</v>
      </c>
      <c r="E1247" s="37">
        <v>0</v>
      </c>
      <c r="F1247" s="169">
        <v>0</v>
      </c>
      <c r="G1247" s="169">
        <v>0</v>
      </c>
      <c r="H1247" s="114" t="s">
        <v>817</v>
      </c>
    </row>
    <row r="1248" spans="1:8" ht="16.5" thickBot="1">
      <c r="A1248" s="23" t="s">
        <v>35</v>
      </c>
      <c r="B1248" s="37">
        <v>0</v>
      </c>
      <c r="C1248" s="37">
        <v>0</v>
      </c>
      <c r="D1248" s="104">
        <v>0</v>
      </c>
      <c r="E1248" s="37">
        <v>0</v>
      </c>
      <c r="F1248" s="169">
        <v>6.0000000000000001E-3</v>
      </c>
      <c r="G1248" s="169">
        <v>5.0000000000000001E-3</v>
      </c>
      <c r="H1248" s="113" t="s">
        <v>36</v>
      </c>
    </row>
    <row r="1249" spans="1:14" ht="16.5" thickBot="1">
      <c r="A1249" s="95" t="s">
        <v>353</v>
      </c>
      <c r="B1249" s="97">
        <f t="shared" ref="B1249" si="242">SUM(B1227:B1248)</f>
        <v>18.861848000000002</v>
      </c>
      <c r="C1249" s="97">
        <f t="shared" ref="C1249" si="243">SUM(C1227:C1248)</f>
        <v>28.086158151999999</v>
      </c>
      <c r="D1249" s="145">
        <f t="shared" ref="D1249" si="244">SUM(D1227:D1248)</f>
        <v>0.40799999999999997</v>
      </c>
      <c r="E1249" s="97">
        <f t="shared" ref="E1249:G1249" si="245">SUM(E1227:E1248)</f>
        <v>0.23</v>
      </c>
      <c r="F1249" s="155">
        <f t="shared" si="245"/>
        <v>1.214</v>
      </c>
      <c r="G1249" s="155">
        <f t="shared" si="245"/>
        <v>1.6209999999999998</v>
      </c>
      <c r="H1249" s="125" t="s">
        <v>841</v>
      </c>
    </row>
    <row r="1250" spans="1:14">
      <c r="A1250" s="98"/>
      <c r="B1250" s="99"/>
      <c r="C1250" s="99"/>
      <c r="D1250" s="144"/>
      <c r="E1250" s="99"/>
      <c r="F1250" s="42"/>
      <c r="G1250" s="42"/>
      <c r="H1250" s="62"/>
    </row>
    <row r="1251" spans="1:14">
      <c r="A1251" s="75"/>
      <c r="B1251" s="75"/>
      <c r="C1251" s="75"/>
      <c r="D1251" s="75"/>
      <c r="E1251" s="75"/>
      <c r="F1251" s="75"/>
      <c r="G1251" s="75"/>
      <c r="H1251" s="75"/>
    </row>
    <row r="1252" spans="1:14" ht="18.75" customHeight="1">
      <c r="A1252" s="77">
        <v>234</v>
      </c>
      <c r="B1252" s="75"/>
      <c r="C1252" s="75"/>
      <c r="D1252" s="75"/>
      <c r="E1252" s="75"/>
      <c r="F1252" s="75"/>
      <c r="G1252" s="75"/>
      <c r="H1252" s="79" t="s">
        <v>132</v>
      </c>
    </row>
    <row r="1253" spans="1:14" s="196" customFormat="1">
      <c r="A1253" s="193" t="s">
        <v>464</v>
      </c>
      <c r="B1253" s="194"/>
      <c r="C1253" s="194"/>
      <c r="D1253" s="194"/>
      <c r="E1253" s="194"/>
      <c r="F1253" s="194"/>
      <c r="G1253" s="194"/>
      <c r="H1253" s="197" t="s">
        <v>465</v>
      </c>
    </row>
    <row r="1254" spans="1:14" ht="27" customHeight="1" thickBot="1">
      <c r="A1254" s="76" t="s">
        <v>39</v>
      </c>
      <c r="B1254" s="75"/>
      <c r="C1254" s="75"/>
      <c r="D1254" s="75"/>
      <c r="E1254" s="2"/>
      <c r="F1254" s="75"/>
      <c r="G1254" s="2" t="s">
        <v>40</v>
      </c>
      <c r="H1254" s="2" t="s">
        <v>2</v>
      </c>
    </row>
    <row r="1255" spans="1:14" ht="16.5" thickBot="1">
      <c r="A1255" s="66" t="s">
        <v>7</v>
      </c>
      <c r="B1255" s="203">
        <v>2016</v>
      </c>
      <c r="C1255" s="204"/>
      <c r="D1255" s="203">
        <v>2017</v>
      </c>
      <c r="E1255" s="204"/>
      <c r="F1255" s="203">
        <v>2018</v>
      </c>
      <c r="G1255" s="204"/>
      <c r="H1255" s="67" t="s">
        <v>3</v>
      </c>
    </row>
    <row r="1256" spans="1:14">
      <c r="A1256" s="68"/>
      <c r="B1256" s="20" t="s">
        <v>43</v>
      </c>
      <c r="C1256" s="111" t="s">
        <v>44</v>
      </c>
      <c r="D1256" s="111" t="s">
        <v>43</v>
      </c>
      <c r="E1256" s="16" t="s">
        <v>44</v>
      </c>
      <c r="F1256" s="20" t="s">
        <v>43</v>
      </c>
      <c r="G1256" s="9" t="s">
        <v>44</v>
      </c>
      <c r="H1256" s="69"/>
    </row>
    <row r="1257" spans="1:14" ht="16.5" thickBot="1">
      <c r="A1257" s="70"/>
      <c r="B1257" s="34" t="s">
        <v>45</v>
      </c>
      <c r="C1257" s="11" t="s">
        <v>46</v>
      </c>
      <c r="D1257" s="114" t="s">
        <v>45</v>
      </c>
      <c r="E1257" s="36" t="s">
        <v>46</v>
      </c>
      <c r="F1257" s="34" t="s">
        <v>45</v>
      </c>
      <c r="G1257" s="34" t="s">
        <v>46</v>
      </c>
      <c r="H1257" s="71"/>
    </row>
    <row r="1258" spans="1:14" ht="17.25" thickTop="1" thickBot="1">
      <c r="A1258" s="23" t="s">
        <v>12</v>
      </c>
      <c r="B1258" s="35">
        <v>61.571236000000013</v>
      </c>
      <c r="C1258" s="38">
        <v>72.723554847999992</v>
      </c>
      <c r="D1258" s="30">
        <v>71.462547999999998</v>
      </c>
      <c r="E1258" s="37">
        <v>78.828999999999994</v>
      </c>
      <c r="F1258" s="30">
        <f>AVERAGE(B1258,D1258)</f>
        <v>66.516892000000013</v>
      </c>
      <c r="G1258" s="30">
        <f>AVERAGE(C1258,E1258)</f>
        <v>75.776277424</v>
      </c>
      <c r="H1258" s="187" t="s">
        <v>809</v>
      </c>
      <c r="K1258" s="59"/>
      <c r="L1258" s="59"/>
    </row>
    <row r="1259" spans="1:14" ht="16.5" thickBot="1">
      <c r="A1259" s="23" t="s">
        <v>13</v>
      </c>
      <c r="B1259" s="37">
        <v>806.90700000000004</v>
      </c>
      <c r="C1259" s="38">
        <v>364.61799999999999</v>
      </c>
      <c r="D1259" s="30">
        <v>843.23400000000004</v>
      </c>
      <c r="E1259" s="37">
        <v>404.75800000000004</v>
      </c>
      <c r="F1259" s="30">
        <f t="shared" ref="F1259:F1281" si="246">AVERAGE(B1259,D1259)</f>
        <v>825.07050000000004</v>
      </c>
      <c r="G1259" s="30">
        <f t="shared" ref="G1259:G1281" si="247">AVERAGE(C1259,E1259)</f>
        <v>384.68799999999999</v>
      </c>
      <c r="H1259" s="187" t="s">
        <v>810</v>
      </c>
      <c r="K1259" s="59"/>
      <c r="L1259" s="59"/>
      <c r="M1259" s="59"/>
      <c r="N1259" s="59"/>
    </row>
    <row r="1260" spans="1:14" ht="16.5" thickBot="1">
      <c r="A1260" s="23" t="s">
        <v>14</v>
      </c>
      <c r="B1260" s="37">
        <v>1.2140000000000004</v>
      </c>
      <c r="C1260" s="38">
        <v>0.81899999999999995</v>
      </c>
      <c r="D1260" s="30">
        <v>0.48300000000000054</v>
      </c>
      <c r="E1260" s="37">
        <v>0.30499999999999883</v>
      </c>
      <c r="F1260" s="30">
        <f t="shared" si="246"/>
        <v>0.84850000000000048</v>
      </c>
      <c r="G1260" s="30">
        <f t="shared" si="247"/>
        <v>0.56199999999999939</v>
      </c>
      <c r="H1260" s="187" t="s">
        <v>806</v>
      </c>
      <c r="K1260" s="59"/>
      <c r="L1260" s="59"/>
      <c r="M1260" s="59"/>
      <c r="N1260" s="59"/>
    </row>
    <row r="1261" spans="1:14" ht="16.5" thickBot="1">
      <c r="A1261" s="23" t="s">
        <v>15</v>
      </c>
      <c r="B1261" s="37">
        <v>576.15552500000001</v>
      </c>
      <c r="C1261" s="38">
        <v>249.29260436000001</v>
      </c>
      <c r="D1261" s="30">
        <v>0.34200000000009823</v>
      </c>
      <c r="E1261" s="37">
        <v>0.49200000000001864</v>
      </c>
      <c r="F1261" s="30">
        <f t="shared" si="246"/>
        <v>288.24876250000005</v>
      </c>
      <c r="G1261" s="30">
        <f t="shared" si="247"/>
        <v>124.89230218000002</v>
      </c>
      <c r="H1261" s="187" t="s">
        <v>820</v>
      </c>
      <c r="K1261" s="59"/>
      <c r="L1261" s="59"/>
    </row>
    <row r="1262" spans="1:14" ht="16.5" thickBot="1">
      <c r="A1262" s="23" t="s">
        <v>16</v>
      </c>
      <c r="B1262" s="37">
        <v>13.441415000000006</v>
      </c>
      <c r="C1262" s="38">
        <v>25.477790079599984</v>
      </c>
      <c r="D1262" s="30">
        <v>5.4136800000000136</v>
      </c>
      <c r="E1262" s="37">
        <v>10.100435991180021</v>
      </c>
      <c r="F1262" s="30">
        <f t="shared" si="246"/>
        <v>9.42754750000001</v>
      </c>
      <c r="G1262" s="30">
        <f t="shared" si="247"/>
        <v>17.789113035390002</v>
      </c>
      <c r="H1262" s="187" t="s">
        <v>819</v>
      </c>
      <c r="K1262" s="59"/>
      <c r="L1262" s="59"/>
    </row>
    <row r="1263" spans="1:14" ht="16.5" thickBot="1">
      <c r="A1263" s="23" t="s">
        <v>17</v>
      </c>
      <c r="B1263" s="37">
        <v>6.2E-2</v>
      </c>
      <c r="C1263" s="38">
        <v>3.4999999999999996E-2</v>
      </c>
      <c r="D1263" s="30">
        <v>0</v>
      </c>
      <c r="E1263" s="37">
        <v>0</v>
      </c>
      <c r="F1263" s="30">
        <f t="shared" si="246"/>
        <v>3.1E-2</v>
      </c>
      <c r="G1263" s="30">
        <f t="shared" si="247"/>
        <v>1.7499999999999998E-2</v>
      </c>
      <c r="H1263" s="187" t="s">
        <v>807</v>
      </c>
      <c r="K1263" s="59"/>
      <c r="L1263" s="59"/>
    </row>
    <row r="1264" spans="1:14" ht="16.5" thickBot="1">
      <c r="A1264" s="23" t="s">
        <v>18</v>
      </c>
      <c r="B1264" s="37">
        <v>1.999999999999999E-2</v>
      </c>
      <c r="C1264" s="38">
        <v>1.8000000000000016E-2</v>
      </c>
      <c r="D1264" s="30">
        <v>2.0000000000000573E-3</v>
      </c>
      <c r="E1264" s="37">
        <v>4.9999999999999489E-3</v>
      </c>
      <c r="F1264" s="30">
        <f t="shared" si="246"/>
        <v>1.1000000000000024E-2</v>
      </c>
      <c r="G1264" s="30">
        <f t="shared" si="247"/>
        <v>1.1499999999999982E-2</v>
      </c>
      <c r="H1264" s="187" t="s">
        <v>19</v>
      </c>
      <c r="K1264" s="59"/>
      <c r="L1264" s="59"/>
    </row>
    <row r="1265" spans="1:12" ht="16.5" thickBot="1">
      <c r="A1265" s="23" t="s">
        <v>20</v>
      </c>
      <c r="B1265" s="37">
        <v>54.247000000000071</v>
      </c>
      <c r="C1265" s="38">
        <v>67.770000000000039</v>
      </c>
      <c r="D1265" s="30">
        <v>7.6259999999999764</v>
      </c>
      <c r="E1265" s="37">
        <v>22.511999999999944</v>
      </c>
      <c r="F1265" s="30">
        <f t="shared" si="246"/>
        <v>30.936500000000024</v>
      </c>
      <c r="G1265" s="30">
        <f t="shared" si="247"/>
        <v>45.140999999999991</v>
      </c>
      <c r="H1265" s="187" t="s">
        <v>808</v>
      </c>
      <c r="K1265" s="59"/>
      <c r="L1265" s="59"/>
    </row>
    <row r="1266" spans="1:12" ht="16.5" thickBot="1">
      <c r="A1266" s="23" t="s">
        <v>21</v>
      </c>
      <c r="B1266" s="37">
        <v>5.9980000000000002</v>
      </c>
      <c r="C1266" s="38">
        <v>2.9729999999999999</v>
      </c>
      <c r="D1266" s="30">
        <v>0.46620050825921222</v>
      </c>
      <c r="E1266" s="37">
        <v>0.60299999999999976</v>
      </c>
      <c r="F1266" s="30">
        <f t="shared" si="246"/>
        <v>3.2321002541296062</v>
      </c>
      <c r="G1266" s="30">
        <f t="shared" si="247"/>
        <v>1.7879999999999998</v>
      </c>
      <c r="H1266" s="187" t="s">
        <v>811</v>
      </c>
      <c r="K1266" s="59"/>
      <c r="L1266" s="59"/>
    </row>
    <row r="1267" spans="1:12" ht="16.5" thickBot="1">
      <c r="A1267" s="23" t="s">
        <v>22</v>
      </c>
      <c r="B1267" s="37">
        <v>1.3366176586471035</v>
      </c>
      <c r="C1267" s="38">
        <v>5.213000000000001</v>
      </c>
      <c r="D1267" s="30">
        <v>8.9999999999999858E-2</v>
      </c>
      <c r="E1267" s="37">
        <v>1.1849999999999987</v>
      </c>
      <c r="F1267" s="30">
        <f t="shared" si="246"/>
        <v>0.71330882932355166</v>
      </c>
      <c r="G1267" s="30">
        <f t="shared" si="247"/>
        <v>3.1989999999999998</v>
      </c>
      <c r="H1267" s="187" t="s">
        <v>840</v>
      </c>
      <c r="K1267" s="59"/>
      <c r="L1267" s="59"/>
    </row>
    <row r="1268" spans="1:12" ht="16.5" thickBot="1">
      <c r="A1268" s="23" t="s">
        <v>23</v>
      </c>
      <c r="B1268" s="37">
        <v>8.3569999999999993</v>
      </c>
      <c r="C1268" s="38">
        <v>1.1309999999999998</v>
      </c>
      <c r="D1268" s="30">
        <v>3.0000000000000027E-3</v>
      </c>
      <c r="E1268" s="37">
        <v>2.6000000000000023E-2</v>
      </c>
      <c r="F1268" s="30">
        <f t="shared" si="246"/>
        <v>4.18</v>
      </c>
      <c r="G1268" s="30">
        <f t="shared" si="247"/>
        <v>0.5784999999999999</v>
      </c>
      <c r="H1268" s="187" t="s">
        <v>805</v>
      </c>
      <c r="K1268" s="59"/>
      <c r="L1268" s="59"/>
    </row>
    <row r="1269" spans="1:12" ht="16.5" thickBot="1">
      <c r="A1269" s="23" t="s">
        <v>24</v>
      </c>
      <c r="B1269" s="37">
        <v>16.514780043722141</v>
      </c>
      <c r="C1269" s="38">
        <v>22.695999999999998</v>
      </c>
      <c r="D1269" s="30">
        <v>2.5438698904147321</v>
      </c>
      <c r="E1269" s="37">
        <v>3.4960000000000093</v>
      </c>
      <c r="F1269" s="30">
        <f t="shared" si="246"/>
        <v>9.5293249670684368</v>
      </c>
      <c r="G1269" s="30">
        <f t="shared" si="247"/>
        <v>13.096000000000004</v>
      </c>
      <c r="H1269" s="187" t="s">
        <v>25</v>
      </c>
      <c r="K1269" s="59"/>
      <c r="L1269" s="59"/>
    </row>
    <row r="1270" spans="1:12" ht="16.5" thickBot="1">
      <c r="A1270" s="23" t="s">
        <v>26</v>
      </c>
      <c r="B1270" s="30">
        <v>0.33105800000000007</v>
      </c>
      <c r="C1270" s="28">
        <v>0.37493860000000012</v>
      </c>
      <c r="D1270" s="30">
        <v>0.23248999999999986</v>
      </c>
      <c r="E1270" s="37">
        <v>0.25329540000000028</v>
      </c>
      <c r="F1270" s="30">
        <f t="shared" si="246"/>
        <v>0.28177399999999997</v>
      </c>
      <c r="G1270" s="30">
        <f t="shared" si="247"/>
        <v>0.3141170000000002</v>
      </c>
      <c r="H1270" s="187" t="s">
        <v>812</v>
      </c>
      <c r="K1270" s="59"/>
      <c r="L1270" s="59"/>
    </row>
    <row r="1271" spans="1:12" ht="16.5" thickBot="1">
      <c r="A1271" s="23" t="s">
        <v>27</v>
      </c>
      <c r="B1271" s="37">
        <v>8.932415323106337</v>
      </c>
      <c r="C1271" s="38">
        <v>20.438999999999997</v>
      </c>
      <c r="D1271" s="30">
        <v>2.4000000000000021E-2</v>
      </c>
      <c r="E1271" s="37">
        <v>7.0999999999999952E-2</v>
      </c>
      <c r="F1271" s="30">
        <f t="shared" si="246"/>
        <v>4.478207661553169</v>
      </c>
      <c r="G1271" s="30">
        <f t="shared" si="247"/>
        <v>10.254999999999999</v>
      </c>
      <c r="H1271" s="187" t="s">
        <v>836</v>
      </c>
      <c r="K1271" s="59"/>
      <c r="L1271" s="59"/>
    </row>
    <row r="1272" spans="1:12" ht="16.5" thickBot="1">
      <c r="A1272" s="23" t="s">
        <v>28</v>
      </c>
      <c r="B1272" s="37">
        <v>1.9965999999999999</v>
      </c>
      <c r="C1272" s="38">
        <v>7.1460250000000007</v>
      </c>
      <c r="D1272" s="30">
        <v>0.10030000000000072</v>
      </c>
      <c r="E1272" s="37">
        <v>4.9567250000000005</v>
      </c>
      <c r="F1272" s="30">
        <f t="shared" si="246"/>
        <v>1.0484500000000003</v>
      </c>
      <c r="G1272" s="30">
        <f t="shared" si="247"/>
        <v>6.0513750000000002</v>
      </c>
      <c r="H1272" s="187" t="s">
        <v>813</v>
      </c>
      <c r="K1272" s="59"/>
      <c r="L1272" s="59"/>
    </row>
    <row r="1273" spans="1:12" ht="16.5" thickBot="1">
      <c r="A1273" s="23" t="s">
        <v>29</v>
      </c>
      <c r="B1273" s="37">
        <v>7.59</v>
      </c>
      <c r="C1273" s="38">
        <v>7.2759999999999998</v>
      </c>
      <c r="D1273" s="30">
        <v>1.3452758938444527</v>
      </c>
      <c r="E1273" s="37">
        <v>1.3310000000000013</v>
      </c>
      <c r="F1273" s="30">
        <f t="shared" si="246"/>
        <v>4.4676379469222258</v>
      </c>
      <c r="G1273" s="30">
        <f t="shared" si="247"/>
        <v>4.3035000000000005</v>
      </c>
      <c r="H1273" s="187" t="s">
        <v>814</v>
      </c>
      <c r="K1273" s="59"/>
      <c r="L1273" s="59"/>
    </row>
    <row r="1274" spans="1:12" ht="16.5" thickBot="1">
      <c r="A1274" s="23" t="s">
        <v>30</v>
      </c>
      <c r="B1274" s="37">
        <v>29.929000000000016</v>
      </c>
      <c r="C1274" s="38">
        <v>35.302999999999983</v>
      </c>
      <c r="D1274" s="30">
        <v>47.437999999999988</v>
      </c>
      <c r="E1274" s="37">
        <v>55.100999999999971</v>
      </c>
      <c r="F1274" s="30">
        <f t="shared" si="246"/>
        <v>38.683500000000002</v>
      </c>
      <c r="G1274" s="30">
        <f t="shared" si="247"/>
        <v>45.201999999999977</v>
      </c>
      <c r="H1274" s="187" t="s">
        <v>815</v>
      </c>
      <c r="K1274" s="59"/>
      <c r="L1274" s="59"/>
    </row>
    <row r="1275" spans="1:12" ht="16.5" thickBot="1">
      <c r="A1275" s="23" t="s">
        <v>31</v>
      </c>
      <c r="B1275" s="37">
        <v>0.66195866225003019</v>
      </c>
      <c r="C1275" s="38">
        <v>2.2149886541819992</v>
      </c>
      <c r="D1275" s="30">
        <v>9.0999999999999304E-2</v>
      </c>
      <c r="E1275" s="37">
        <v>1.1109999999999989</v>
      </c>
      <c r="F1275" s="30">
        <f t="shared" si="246"/>
        <v>0.37647933112501475</v>
      </c>
      <c r="G1275" s="30">
        <f t="shared" si="247"/>
        <v>1.662994327090999</v>
      </c>
      <c r="H1275" s="187" t="s">
        <v>838</v>
      </c>
      <c r="K1275" s="59"/>
      <c r="L1275" s="59"/>
    </row>
    <row r="1276" spans="1:12" ht="16.5" thickBot="1">
      <c r="A1276" s="23" t="s">
        <v>32</v>
      </c>
      <c r="B1276" s="37">
        <v>5.2240000000000464</v>
      </c>
      <c r="C1276" s="38">
        <v>12.94913309894514</v>
      </c>
      <c r="D1276" s="30">
        <v>9.0059999999998581</v>
      </c>
      <c r="E1276" s="37">
        <v>10.975106565443525</v>
      </c>
      <c r="F1276" s="30">
        <f t="shared" si="246"/>
        <v>7.1149999999999523</v>
      </c>
      <c r="G1276" s="30">
        <f t="shared" si="247"/>
        <v>11.962119832194333</v>
      </c>
      <c r="H1276" s="187" t="s">
        <v>816</v>
      </c>
      <c r="K1276" s="59"/>
      <c r="L1276" s="59"/>
    </row>
    <row r="1277" spans="1:12" ht="16.5" thickBot="1">
      <c r="A1277" s="23" t="s">
        <v>33</v>
      </c>
      <c r="B1277" s="37">
        <v>9.2099999999999937</v>
      </c>
      <c r="C1277" s="38">
        <v>25.768000000000001</v>
      </c>
      <c r="D1277" s="30">
        <v>1.2360000000000042</v>
      </c>
      <c r="E1277" s="37">
        <v>15.314</v>
      </c>
      <c r="F1277" s="30">
        <f t="shared" si="246"/>
        <v>5.222999999999999</v>
      </c>
      <c r="G1277" s="30">
        <f t="shared" si="247"/>
        <v>20.541</v>
      </c>
      <c r="H1277" s="187" t="s">
        <v>818</v>
      </c>
      <c r="K1277" s="59"/>
      <c r="L1277" s="59"/>
    </row>
    <row r="1278" spans="1:12" ht="16.5" thickBot="1">
      <c r="A1278" s="23" t="s">
        <v>34</v>
      </c>
      <c r="B1278" s="39">
        <v>0</v>
      </c>
      <c r="C1278" s="40">
        <v>0</v>
      </c>
      <c r="D1278" s="30">
        <v>0</v>
      </c>
      <c r="E1278" s="37">
        <v>0</v>
      </c>
      <c r="F1278" s="30">
        <f t="shared" si="246"/>
        <v>0</v>
      </c>
      <c r="G1278" s="30">
        <f t="shared" si="247"/>
        <v>0</v>
      </c>
      <c r="H1278" s="187" t="s">
        <v>817</v>
      </c>
      <c r="K1278" s="59"/>
      <c r="L1278" s="59"/>
    </row>
    <row r="1279" spans="1:12" ht="16.5" thickBot="1">
      <c r="A1279" s="23" t="s">
        <v>35</v>
      </c>
      <c r="B1279" s="39">
        <v>8.4354450253958788</v>
      </c>
      <c r="C1279" s="40">
        <v>10.039</v>
      </c>
      <c r="D1279" s="30">
        <v>1.6463644124915771</v>
      </c>
      <c r="E1279" s="37">
        <v>1.3469999999999995</v>
      </c>
      <c r="F1279" s="30">
        <f t="shared" si="246"/>
        <v>5.0409047189437279</v>
      </c>
      <c r="G1279" s="30">
        <f t="shared" si="247"/>
        <v>5.6929999999999996</v>
      </c>
      <c r="H1279" s="186" t="s">
        <v>36</v>
      </c>
      <c r="K1279" s="59"/>
      <c r="L1279" s="59"/>
    </row>
    <row r="1280" spans="1:12" ht="16.5" thickBot="1">
      <c r="A1280" s="95" t="s">
        <v>353</v>
      </c>
      <c r="B1280" s="97">
        <v>1618.1350507131233</v>
      </c>
      <c r="C1280" s="97">
        <v>934.27703464072738</v>
      </c>
      <c r="D1280" s="97">
        <v>990.2421067891828</v>
      </c>
      <c r="E1280" s="97">
        <v>612.77156295662417</v>
      </c>
      <c r="F1280" s="142">
        <f t="shared" si="246"/>
        <v>1304.188578751153</v>
      </c>
      <c r="G1280" s="142">
        <f t="shared" si="247"/>
        <v>773.52429879867577</v>
      </c>
      <c r="H1280" s="185" t="s">
        <v>841</v>
      </c>
      <c r="K1280" s="59"/>
      <c r="L1280" s="59"/>
    </row>
    <row r="1281" spans="1:12" ht="16.5" thickBot="1">
      <c r="A1281" s="95" t="s">
        <v>350</v>
      </c>
      <c r="B1281" s="97">
        <v>22783.282999999996</v>
      </c>
      <c r="C1281" s="97">
        <v>11591.168999999994</v>
      </c>
      <c r="D1281" s="97">
        <v>21730.93268241841</v>
      </c>
      <c r="E1281" s="97">
        <v>13511.877999999997</v>
      </c>
      <c r="F1281" s="142">
        <f t="shared" si="246"/>
        <v>22257.107841209203</v>
      </c>
      <c r="G1281" s="142">
        <f t="shared" si="247"/>
        <v>12551.523499999996</v>
      </c>
      <c r="H1281" s="119" t="s">
        <v>354</v>
      </c>
      <c r="K1281" s="59"/>
      <c r="L1281" s="59"/>
    </row>
    <row r="1282" spans="1:12">
      <c r="A1282" s="75"/>
      <c r="B1282" s="100"/>
      <c r="C1282" s="100"/>
      <c r="D1282" s="100"/>
      <c r="E1282" s="100"/>
      <c r="F1282" s="100"/>
      <c r="G1282" s="100"/>
      <c r="H1282" s="75"/>
      <c r="I1282" s="59"/>
      <c r="J1282" s="59"/>
      <c r="K1282" s="59"/>
    </row>
    <row r="1283" spans="1:12" ht="22.5" customHeight="1">
      <c r="A1283" s="77" t="s">
        <v>133</v>
      </c>
      <c r="B1283" s="75"/>
      <c r="C1283" s="75"/>
      <c r="D1283" s="75"/>
      <c r="E1283" s="75"/>
      <c r="F1283" s="75"/>
      <c r="G1283" s="75"/>
      <c r="H1283" s="79" t="s">
        <v>134</v>
      </c>
      <c r="J1283" s="59"/>
      <c r="K1283" s="59"/>
    </row>
    <row r="1284" spans="1:12" ht="16.5" customHeight="1">
      <c r="A1284" s="74" t="s">
        <v>467</v>
      </c>
      <c r="B1284" s="75"/>
      <c r="C1284" s="75"/>
      <c r="D1284" s="75"/>
      <c r="E1284" s="75"/>
      <c r="F1284" s="75"/>
      <c r="G1284" s="75"/>
      <c r="H1284" s="49" t="s">
        <v>466</v>
      </c>
    </row>
    <row r="1285" spans="1:12" ht="17.25" customHeight="1" thickBot="1">
      <c r="A1285" s="76" t="s">
        <v>39</v>
      </c>
      <c r="B1285" s="75"/>
      <c r="C1285" s="75"/>
      <c r="D1285" s="75"/>
      <c r="E1285" s="2"/>
      <c r="F1285" s="75"/>
      <c r="G1285" s="2" t="s">
        <v>40</v>
      </c>
      <c r="H1285" s="2" t="s">
        <v>2</v>
      </c>
    </row>
    <row r="1286" spans="1:12" ht="16.5" thickBot="1">
      <c r="A1286" s="66" t="s">
        <v>7</v>
      </c>
      <c r="B1286" s="203">
        <v>2016</v>
      </c>
      <c r="C1286" s="204"/>
      <c r="D1286" s="203">
        <v>2017</v>
      </c>
      <c r="E1286" s="204"/>
      <c r="F1286" s="203">
        <v>2018</v>
      </c>
      <c r="G1286" s="204"/>
      <c r="H1286" s="67" t="s">
        <v>3</v>
      </c>
    </row>
    <row r="1287" spans="1:12">
      <c r="A1287" s="68"/>
      <c r="B1287" s="20" t="s">
        <v>43</v>
      </c>
      <c r="C1287" s="111" t="s">
        <v>44</v>
      </c>
      <c r="D1287" s="111" t="s">
        <v>43</v>
      </c>
      <c r="E1287" s="16" t="s">
        <v>44</v>
      </c>
      <c r="F1287" s="20" t="s">
        <v>43</v>
      </c>
      <c r="G1287" s="9" t="s">
        <v>44</v>
      </c>
      <c r="H1287" s="69"/>
    </row>
    <row r="1288" spans="1:12" ht="16.5" thickBot="1">
      <c r="A1288" s="70"/>
      <c r="B1288" s="34" t="s">
        <v>45</v>
      </c>
      <c r="C1288" s="11" t="s">
        <v>46</v>
      </c>
      <c r="D1288" s="114" t="s">
        <v>45</v>
      </c>
      <c r="E1288" s="36" t="s">
        <v>46</v>
      </c>
      <c r="F1288" s="34" t="s">
        <v>45</v>
      </c>
      <c r="G1288" s="34" t="s">
        <v>46</v>
      </c>
      <c r="H1288" s="71"/>
    </row>
    <row r="1289" spans="1:12" ht="17.25" thickTop="1" thickBot="1">
      <c r="A1289" s="23" t="s">
        <v>12</v>
      </c>
      <c r="B1289" s="35">
        <v>166.91173599999999</v>
      </c>
      <c r="C1289" s="38">
        <v>175.197</v>
      </c>
      <c r="D1289" s="30">
        <v>172.05409</v>
      </c>
      <c r="E1289" s="37">
        <v>181.036</v>
      </c>
      <c r="F1289" s="170">
        <f>D1289/E1289*G1289</f>
        <v>168.53100889110453</v>
      </c>
      <c r="G1289" s="37">
        <v>177.32900000000001</v>
      </c>
      <c r="H1289" s="114" t="s">
        <v>809</v>
      </c>
    </row>
    <row r="1290" spans="1:12" ht="16.5" thickBot="1">
      <c r="A1290" s="23" t="s">
        <v>13</v>
      </c>
      <c r="B1290" s="37">
        <v>562.67899999999997</v>
      </c>
      <c r="C1290" s="38">
        <v>563.96000000000015</v>
      </c>
      <c r="D1290" s="30">
        <v>632.28300000000002</v>
      </c>
      <c r="E1290" s="37">
        <v>625.05200000000002</v>
      </c>
      <c r="F1290" s="170">
        <f t="shared" ref="F1290:F1312" si="248">D1290/E1290*G1290</f>
        <v>614.66046276629777</v>
      </c>
      <c r="G1290" s="37">
        <v>607.63099999999997</v>
      </c>
      <c r="H1290" s="114" t="s">
        <v>810</v>
      </c>
    </row>
    <row r="1291" spans="1:12" ht="16.5" thickBot="1">
      <c r="A1291" s="23" t="s">
        <v>14</v>
      </c>
      <c r="B1291" s="37">
        <v>35.106000000000002</v>
      </c>
      <c r="C1291" s="38">
        <v>51.971999999999994</v>
      </c>
      <c r="D1291" s="30">
        <v>38.390999999999998</v>
      </c>
      <c r="E1291" s="37">
        <v>55.601999999999997</v>
      </c>
      <c r="F1291" s="170">
        <f t="shared" si="248"/>
        <v>44.727358530268688</v>
      </c>
      <c r="G1291" s="37">
        <v>64.778999999999996</v>
      </c>
      <c r="H1291" s="114" t="s">
        <v>806</v>
      </c>
    </row>
    <row r="1292" spans="1:12" ht="16.5" thickBot="1">
      <c r="A1292" s="23" t="s">
        <v>15</v>
      </c>
      <c r="B1292" s="37">
        <v>292.97105200000004</v>
      </c>
      <c r="C1292" s="38">
        <v>222.71937411999997</v>
      </c>
      <c r="D1292" s="30">
        <v>373.13923532101376</v>
      </c>
      <c r="E1292" s="37">
        <v>280.42099999999999</v>
      </c>
      <c r="F1292" s="170">
        <f t="shared" si="248"/>
        <v>266.10393143868316</v>
      </c>
      <c r="G1292" s="37">
        <v>199.982</v>
      </c>
      <c r="H1292" s="114" t="s">
        <v>820</v>
      </c>
    </row>
    <row r="1293" spans="1:12" ht="16.5" thickBot="1">
      <c r="A1293" s="23" t="s">
        <v>16</v>
      </c>
      <c r="B1293" s="37">
        <v>1023.85399</v>
      </c>
      <c r="C1293" s="38">
        <v>798.63331354700017</v>
      </c>
      <c r="D1293" s="30">
        <v>1055.277</v>
      </c>
      <c r="E1293" s="37">
        <v>899.24</v>
      </c>
      <c r="F1293" s="170">
        <f t="shared" si="248"/>
        <v>890.99110486855568</v>
      </c>
      <c r="G1293" s="37">
        <v>759.24599999999998</v>
      </c>
      <c r="H1293" s="114" t="s">
        <v>819</v>
      </c>
    </row>
    <row r="1294" spans="1:12" ht="16.5" thickBot="1">
      <c r="A1294" s="23" t="s">
        <v>17</v>
      </c>
      <c r="B1294" s="37">
        <v>4.2050000000000001</v>
      </c>
      <c r="C1294" s="38">
        <v>4.016</v>
      </c>
      <c r="D1294" s="30">
        <v>6.2160000000000002</v>
      </c>
      <c r="E1294" s="37">
        <v>5.9080000000000004</v>
      </c>
      <c r="F1294" s="170">
        <f t="shared" si="248"/>
        <v>4.4368436018957338</v>
      </c>
      <c r="G1294" s="37">
        <v>4.2169999999999996</v>
      </c>
      <c r="H1294" s="114" t="s">
        <v>807</v>
      </c>
    </row>
    <row r="1295" spans="1:12" ht="16.5" thickBot="1">
      <c r="A1295" s="23" t="s">
        <v>18</v>
      </c>
      <c r="B1295" s="37">
        <v>293.16936104792535</v>
      </c>
      <c r="C1295" s="37">
        <v>235.06099999999998</v>
      </c>
      <c r="D1295" s="30">
        <v>364.52699999999999</v>
      </c>
      <c r="E1295" s="37">
        <v>311.661</v>
      </c>
      <c r="F1295" s="170">
        <f t="shared" si="248"/>
        <v>461.66098137399297</v>
      </c>
      <c r="G1295" s="37">
        <v>394.70800000000003</v>
      </c>
      <c r="H1295" s="114" t="s">
        <v>19</v>
      </c>
    </row>
    <row r="1296" spans="1:12" ht="16.5" thickBot="1">
      <c r="A1296" s="23" t="s">
        <v>20</v>
      </c>
      <c r="B1296" s="37">
        <v>598.93889375000003</v>
      </c>
      <c r="C1296" s="38">
        <v>692.94499999999994</v>
      </c>
      <c r="D1296" s="30">
        <v>603.40300000000002</v>
      </c>
      <c r="E1296" s="37">
        <v>709.34299999999996</v>
      </c>
      <c r="F1296" s="170">
        <f t="shared" si="248"/>
        <v>756.9556287508301</v>
      </c>
      <c r="G1296" s="37">
        <v>889.85500000000002</v>
      </c>
      <c r="H1296" s="114" t="s">
        <v>808</v>
      </c>
    </row>
    <row r="1297" spans="1:8" ht="16.5" thickBot="1">
      <c r="A1297" s="23" t="s">
        <v>21</v>
      </c>
      <c r="B1297" s="37">
        <v>60.42653</v>
      </c>
      <c r="C1297" s="38">
        <v>52.723424659999999</v>
      </c>
      <c r="D1297" s="30">
        <v>436.17283803907202</v>
      </c>
      <c r="E1297" s="37">
        <v>328.11799999999999</v>
      </c>
      <c r="F1297" s="170">
        <f t="shared" si="248"/>
        <v>175.50573661848651</v>
      </c>
      <c r="G1297" s="37">
        <v>132.02699999999999</v>
      </c>
      <c r="H1297" s="114" t="s">
        <v>811</v>
      </c>
    </row>
    <row r="1298" spans="1:8" ht="16.5" thickBot="1">
      <c r="A1298" s="23" t="s">
        <v>22</v>
      </c>
      <c r="B1298" s="37">
        <v>192.1415808755045</v>
      </c>
      <c r="C1298" s="38">
        <v>195.07900000000004</v>
      </c>
      <c r="D1298" s="30">
        <v>183.429</v>
      </c>
      <c r="E1298" s="37">
        <v>186.50399999999999</v>
      </c>
      <c r="F1298" s="170">
        <f t="shared" si="248"/>
        <v>204.14177152232662</v>
      </c>
      <c r="G1298" s="37">
        <v>207.56399999999999</v>
      </c>
      <c r="H1298" s="114" t="s">
        <v>840</v>
      </c>
    </row>
    <row r="1299" spans="1:8" ht="16.5" thickBot="1">
      <c r="A1299" s="23" t="s">
        <v>23</v>
      </c>
      <c r="B1299" s="37">
        <v>132.12171196876409</v>
      </c>
      <c r="C1299" s="38">
        <v>111.364</v>
      </c>
      <c r="D1299" s="30">
        <v>169.47800000000001</v>
      </c>
      <c r="E1299" s="37">
        <v>149.03200000000001</v>
      </c>
      <c r="F1299" s="170">
        <f t="shared" si="248"/>
        <v>137.80151649310216</v>
      </c>
      <c r="G1299" s="37">
        <v>121.17700000000001</v>
      </c>
      <c r="H1299" s="114" t="s">
        <v>805</v>
      </c>
    </row>
    <row r="1300" spans="1:8" ht="16.5" thickBot="1">
      <c r="A1300" s="23" t="s">
        <v>24</v>
      </c>
      <c r="B1300" s="37">
        <v>238.00584778589777</v>
      </c>
      <c r="C1300" s="38">
        <v>240.11689999999999</v>
      </c>
      <c r="D1300" s="30">
        <v>694.27800000000002</v>
      </c>
      <c r="E1300" s="37">
        <v>641.24199999999996</v>
      </c>
      <c r="F1300" s="170">
        <f t="shared" si="248"/>
        <v>606.83739948100731</v>
      </c>
      <c r="G1300" s="37">
        <v>560.48099999999999</v>
      </c>
      <c r="H1300" s="114" t="s">
        <v>25</v>
      </c>
    </row>
    <row r="1301" spans="1:8" ht="16.5" thickBot="1">
      <c r="A1301" s="23" t="s">
        <v>26</v>
      </c>
      <c r="B1301" s="30">
        <v>919.79849300000001</v>
      </c>
      <c r="C1301" s="28">
        <v>491.98931859999999</v>
      </c>
      <c r="D1301" s="30">
        <v>299.59567300000009</v>
      </c>
      <c r="E1301" s="37">
        <v>233.67757660000001</v>
      </c>
      <c r="F1301" s="170">
        <f t="shared" si="248"/>
        <v>290.69979365896512</v>
      </c>
      <c r="G1301" s="37">
        <v>226.739</v>
      </c>
      <c r="H1301" s="114" t="s">
        <v>812</v>
      </c>
    </row>
    <row r="1302" spans="1:8" ht="16.5" thickBot="1">
      <c r="A1302" s="23" t="s">
        <v>27</v>
      </c>
      <c r="B1302" s="37">
        <v>24.329133375168599</v>
      </c>
      <c r="C1302" s="38">
        <v>27.596</v>
      </c>
      <c r="D1302" s="30">
        <v>27.216000000000001</v>
      </c>
      <c r="E1302" s="37">
        <v>27.198</v>
      </c>
      <c r="F1302" s="170">
        <f t="shared" si="248"/>
        <v>50.594461945731304</v>
      </c>
      <c r="G1302" s="37">
        <v>50.561</v>
      </c>
      <c r="H1302" s="114" t="s">
        <v>836</v>
      </c>
    </row>
    <row r="1303" spans="1:8" ht="16.5" thickBot="1">
      <c r="A1303" s="23" t="s">
        <v>28</v>
      </c>
      <c r="B1303" s="37">
        <v>20.161075</v>
      </c>
      <c r="C1303" s="38">
        <v>106.810275</v>
      </c>
      <c r="D1303" s="30">
        <v>19.851975000000003</v>
      </c>
      <c r="E1303" s="37">
        <v>101.7544</v>
      </c>
      <c r="F1303" s="170">
        <f t="shared" si="248"/>
        <v>19.304259769847793</v>
      </c>
      <c r="G1303" s="37">
        <v>98.947000000000003</v>
      </c>
      <c r="H1303" s="114" t="s">
        <v>813</v>
      </c>
    </row>
    <row r="1304" spans="1:8" ht="16.5" thickBot="1">
      <c r="A1304" s="23" t="s">
        <v>29</v>
      </c>
      <c r="B1304" s="37">
        <v>104.848</v>
      </c>
      <c r="C1304" s="38">
        <v>170.31099999999998</v>
      </c>
      <c r="D1304" s="30">
        <v>141.309</v>
      </c>
      <c r="E1304" s="37">
        <v>201.66499999999999</v>
      </c>
      <c r="F1304" s="170">
        <f t="shared" si="248"/>
        <v>141.30759857684777</v>
      </c>
      <c r="G1304" s="37">
        <v>201.66300000000001</v>
      </c>
      <c r="H1304" s="114" t="s">
        <v>814</v>
      </c>
    </row>
    <row r="1305" spans="1:8" ht="16.5" thickBot="1">
      <c r="A1305" s="23" t="s">
        <v>30</v>
      </c>
      <c r="B1305" s="37">
        <v>226.59200000000001</v>
      </c>
      <c r="C1305" s="38">
        <v>239.40099999999995</v>
      </c>
      <c r="D1305" s="30">
        <v>270.58199999999999</v>
      </c>
      <c r="E1305" s="37">
        <v>271.548</v>
      </c>
      <c r="F1305" s="170">
        <f t="shared" si="248"/>
        <v>155.59850055238851</v>
      </c>
      <c r="G1305" s="37">
        <v>156.154</v>
      </c>
      <c r="H1305" s="114" t="s">
        <v>815</v>
      </c>
    </row>
    <row r="1306" spans="1:8" ht="16.5" thickBot="1">
      <c r="A1306" s="23" t="s">
        <v>31</v>
      </c>
      <c r="B1306" s="37">
        <v>229.41045251153253</v>
      </c>
      <c r="C1306" s="38">
        <v>282.67500000000001</v>
      </c>
      <c r="D1306" s="30">
        <v>150.31200000000001</v>
      </c>
      <c r="E1306" s="37">
        <v>227.065</v>
      </c>
      <c r="F1306" s="170">
        <f t="shared" si="248"/>
        <v>134.64563225508115</v>
      </c>
      <c r="G1306" s="37">
        <v>203.399</v>
      </c>
      <c r="H1306" s="114" t="s">
        <v>838</v>
      </c>
    </row>
    <row r="1307" spans="1:8" ht="16.5" thickBot="1">
      <c r="A1307" s="23" t="s">
        <v>32</v>
      </c>
      <c r="B1307" s="37">
        <v>1689.922</v>
      </c>
      <c r="C1307" s="38">
        <v>1458.4380713209443</v>
      </c>
      <c r="D1307" s="30">
        <v>1653.347</v>
      </c>
      <c r="E1307" s="37">
        <v>1395.4458596935187</v>
      </c>
      <c r="F1307" s="170">
        <f t="shared" si="248"/>
        <v>1627.4245704149175</v>
      </c>
      <c r="G1307" s="37">
        <v>1373.567</v>
      </c>
      <c r="H1307" s="114" t="s">
        <v>816</v>
      </c>
    </row>
    <row r="1308" spans="1:8" ht="16.5" thickBot="1">
      <c r="A1308" s="23" t="s">
        <v>33</v>
      </c>
      <c r="B1308" s="37">
        <v>623.22400000000005</v>
      </c>
      <c r="C1308" s="38">
        <v>531.06000000000006</v>
      </c>
      <c r="D1308" s="30">
        <v>706.83600000000001</v>
      </c>
      <c r="E1308" s="37">
        <v>628.36900000000003</v>
      </c>
      <c r="F1308" s="170">
        <f t="shared" si="248"/>
        <v>694.61086851197297</v>
      </c>
      <c r="G1308" s="37">
        <v>617.50099999999998</v>
      </c>
      <c r="H1308" s="114" t="s">
        <v>818</v>
      </c>
    </row>
    <row r="1309" spans="1:8" ht="16.5" thickBot="1">
      <c r="A1309" s="23" t="s">
        <v>34</v>
      </c>
      <c r="B1309" s="39">
        <v>143.102</v>
      </c>
      <c r="C1309" s="40">
        <v>47.527999999999999</v>
      </c>
      <c r="D1309" s="30">
        <v>184.011</v>
      </c>
      <c r="E1309" s="37">
        <v>57.095999999999997</v>
      </c>
      <c r="F1309" s="170">
        <f t="shared" si="248"/>
        <v>180.91385534888607</v>
      </c>
      <c r="G1309" s="37">
        <v>56.134999999999998</v>
      </c>
      <c r="H1309" s="114" t="s">
        <v>817</v>
      </c>
    </row>
    <row r="1310" spans="1:8" ht="16.5" thickBot="1">
      <c r="A1310" s="23" t="s">
        <v>35</v>
      </c>
      <c r="B1310" s="39">
        <v>196.53025904165034</v>
      </c>
      <c r="C1310" s="40">
        <v>158.97699999999998</v>
      </c>
      <c r="D1310" s="30">
        <v>221.666</v>
      </c>
      <c r="E1310" s="37">
        <v>205.05500000000001</v>
      </c>
      <c r="F1310" s="170">
        <f t="shared" si="248"/>
        <v>276.63090910243591</v>
      </c>
      <c r="G1310" s="37">
        <v>255.90100000000001</v>
      </c>
      <c r="H1310" s="113" t="s">
        <v>36</v>
      </c>
    </row>
    <row r="1311" spans="1:8" ht="16.5" thickBot="1">
      <c r="A1311" s="95" t="s">
        <v>353</v>
      </c>
      <c r="B1311" s="97">
        <f t="shared" ref="B1311" si="249">SUM(B1289:B1310)</f>
        <v>7778.4481163564424</v>
      </c>
      <c r="C1311" s="97">
        <f t="shared" ref="C1311" si="250">SUM(C1289:C1310)</f>
        <v>6858.5726772479447</v>
      </c>
      <c r="D1311" s="97">
        <f t="shared" ref="D1311" si="251">SUM(D1289:D1310)</f>
        <v>8403.374811360085</v>
      </c>
      <c r="E1311" s="97">
        <f t="shared" ref="E1311:G1311" si="252">SUM(E1289:E1310)</f>
        <v>7722.032836293517</v>
      </c>
      <c r="F1311" s="155">
        <f t="shared" si="252"/>
        <v>7904.0841944736258</v>
      </c>
      <c r="G1311" s="97">
        <f t="shared" si="252"/>
        <v>7359.5630000000001</v>
      </c>
      <c r="H1311" s="112" t="s">
        <v>841</v>
      </c>
    </row>
    <row r="1312" spans="1:8" ht="16.5" thickBot="1">
      <c r="A1312" s="95" t="s">
        <v>350</v>
      </c>
      <c r="B1312" s="97">
        <v>87488.31921755668</v>
      </c>
      <c r="C1312" s="97">
        <v>88355.125</v>
      </c>
      <c r="D1312" s="97">
        <v>103037.85565031636</v>
      </c>
      <c r="E1312" s="97">
        <v>100558.72</v>
      </c>
      <c r="F1312" s="171">
        <f t="shared" si="248"/>
        <v>100500.41881575236</v>
      </c>
      <c r="G1312" s="140">
        <v>98082.335000000006</v>
      </c>
      <c r="H1312" s="119" t="s">
        <v>354</v>
      </c>
    </row>
    <row r="1313" spans="1:8">
      <c r="A1313" s="75"/>
      <c r="B1313" s="75"/>
      <c r="C1313" s="75"/>
      <c r="D1313" s="75"/>
      <c r="E1313" s="75"/>
      <c r="F1313" s="75"/>
      <c r="G1313" s="75"/>
      <c r="H1313" s="75"/>
    </row>
    <row r="1314" spans="1:8" ht="14.25" customHeight="1">
      <c r="A1314" s="77" t="s">
        <v>135</v>
      </c>
      <c r="B1314" s="75"/>
      <c r="C1314" s="75"/>
      <c r="D1314" s="75"/>
      <c r="E1314" s="75"/>
      <c r="F1314" s="75"/>
      <c r="G1314" s="75"/>
      <c r="H1314" s="79" t="s">
        <v>136</v>
      </c>
    </row>
    <row r="1315" spans="1:8">
      <c r="A1315" s="77" t="s">
        <v>468</v>
      </c>
      <c r="B1315" s="75"/>
      <c r="C1315" s="75"/>
      <c r="D1315" s="75"/>
      <c r="E1315" s="75"/>
      <c r="F1315" s="75"/>
      <c r="G1315" s="75"/>
      <c r="H1315" s="50" t="s">
        <v>469</v>
      </c>
    </row>
    <row r="1316" spans="1:8" ht="21.75" customHeight="1" thickBot="1">
      <c r="A1316" s="76" t="s">
        <v>39</v>
      </c>
      <c r="B1316" s="75"/>
      <c r="C1316" s="75"/>
      <c r="D1316" s="75"/>
      <c r="E1316" s="2"/>
      <c r="F1316" s="75"/>
      <c r="G1316" s="2" t="s">
        <v>40</v>
      </c>
      <c r="H1316" s="2" t="s">
        <v>2</v>
      </c>
    </row>
    <row r="1317" spans="1:8" ht="16.5" thickBot="1">
      <c r="A1317" s="66" t="s">
        <v>7</v>
      </c>
      <c r="B1317" s="203">
        <v>2016</v>
      </c>
      <c r="C1317" s="204"/>
      <c r="D1317" s="203">
        <v>2017</v>
      </c>
      <c r="E1317" s="204"/>
      <c r="F1317" s="203">
        <v>2018</v>
      </c>
      <c r="G1317" s="204"/>
      <c r="H1317" s="67" t="s">
        <v>3</v>
      </c>
    </row>
    <row r="1318" spans="1:8">
      <c r="A1318" s="68"/>
      <c r="B1318" s="20" t="s">
        <v>43</v>
      </c>
      <c r="C1318" s="111" t="s">
        <v>44</v>
      </c>
      <c r="D1318" s="111" t="s">
        <v>43</v>
      </c>
      <c r="E1318" s="16" t="s">
        <v>44</v>
      </c>
      <c r="F1318" s="20" t="s">
        <v>43</v>
      </c>
      <c r="G1318" s="9" t="s">
        <v>44</v>
      </c>
      <c r="H1318" s="69"/>
    </row>
    <row r="1319" spans="1:8" ht="16.5" thickBot="1">
      <c r="A1319" s="70"/>
      <c r="B1319" s="34" t="s">
        <v>45</v>
      </c>
      <c r="C1319" s="11" t="s">
        <v>46</v>
      </c>
      <c r="D1319" s="114" t="s">
        <v>45</v>
      </c>
      <c r="E1319" s="36" t="s">
        <v>46</v>
      </c>
      <c r="F1319" s="34" t="s">
        <v>45</v>
      </c>
      <c r="G1319" s="34" t="s">
        <v>46</v>
      </c>
      <c r="H1319" s="71"/>
    </row>
    <row r="1320" spans="1:8" ht="17.25" thickTop="1" thickBot="1">
      <c r="A1320" s="23" t="s">
        <v>12</v>
      </c>
      <c r="B1320" s="35">
        <v>37.146951000000001</v>
      </c>
      <c r="C1320" s="38">
        <v>32.5</v>
      </c>
      <c r="D1320" s="30">
        <v>38.261360000000003</v>
      </c>
      <c r="E1320" s="37">
        <v>33.47</v>
      </c>
      <c r="F1320" s="30">
        <v>36.207000000000001</v>
      </c>
      <c r="G1320" s="30">
        <v>31.579000000000001</v>
      </c>
      <c r="H1320" s="114" t="s">
        <v>809</v>
      </c>
    </row>
    <row r="1321" spans="1:8" ht="16.5" thickBot="1">
      <c r="A1321" s="23" t="s">
        <v>13</v>
      </c>
      <c r="B1321" s="37">
        <v>51.673000000000002</v>
      </c>
      <c r="C1321" s="38">
        <v>43.548999999999999</v>
      </c>
      <c r="D1321" s="30">
        <v>49.698</v>
      </c>
      <c r="E1321" s="37">
        <v>45.59</v>
      </c>
      <c r="F1321" s="30">
        <v>48.371000000000002</v>
      </c>
      <c r="G1321" s="30">
        <v>38.939</v>
      </c>
      <c r="H1321" s="114" t="s">
        <v>810</v>
      </c>
    </row>
    <row r="1322" spans="1:8" ht="16.5" thickBot="1">
      <c r="A1322" s="23" t="s">
        <v>14</v>
      </c>
      <c r="B1322" s="37">
        <v>1.222</v>
      </c>
      <c r="C1322" s="38">
        <v>1.6160000000000001</v>
      </c>
      <c r="D1322" s="30">
        <v>1.222</v>
      </c>
      <c r="E1322" s="37">
        <v>1.6779999999999999</v>
      </c>
      <c r="F1322" s="30">
        <v>1.1990000000000001</v>
      </c>
      <c r="G1322" s="30">
        <v>1.6830000000000001</v>
      </c>
      <c r="H1322" s="114" t="s">
        <v>806</v>
      </c>
    </row>
    <row r="1323" spans="1:8" ht="16.5" thickBot="1">
      <c r="A1323" s="23" t="s">
        <v>15</v>
      </c>
      <c r="B1323" s="37">
        <v>129.38234399999999</v>
      </c>
      <c r="C1323" s="38">
        <v>84.579525099999984</v>
      </c>
      <c r="D1323" s="30">
        <v>151.4924742813273</v>
      </c>
      <c r="E1323" s="37">
        <v>101.898</v>
      </c>
      <c r="F1323" s="30">
        <v>118.56</v>
      </c>
      <c r="G1323" s="30">
        <v>87.99</v>
      </c>
      <c r="H1323" s="114" t="s">
        <v>820</v>
      </c>
    </row>
    <row r="1324" spans="1:8" ht="16.5" thickBot="1">
      <c r="A1324" s="23" t="s">
        <v>16</v>
      </c>
      <c r="B1324" s="37">
        <v>696.00618099999997</v>
      </c>
      <c r="C1324" s="38">
        <v>525.04663891000018</v>
      </c>
      <c r="D1324" s="30">
        <v>743.69983200000001</v>
      </c>
      <c r="E1324" s="37">
        <v>600.65783343426006</v>
      </c>
      <c r="F1324" s="30">
        <v>695.14099999999996</v>
      </c>
      <c r="G1324" s="30">
        <v>496.714</v>
      </c>
      <c r="H1324" s="114" t="s">
        <v>819</v>
      </c>
    </row>
    <row r="1325" spans="1:8" ht="16.5" thickBot="1">
      <c r="A1325" s="23" t="s">
        <v>17</v>
      </c>
      <c r="B1325" s="37">
        <v>0</v>
      </c>
      <c r="C1325" s="38">
        <v>0</v>
      </c>
      <c r="D1325" s="30">
        <v>1.4999999999999999E-2</v>
      </c>
      <c r="E1325" s="37">
        <v>4.0000000000000001E-3</v>
      </c>
      <c r="F1325" s="30">
        <v>5.57</v>
      </c>
      <c r="G1325" s="30">
        <v>2E-3</v>
      </c>
      <c r="H1325" s="114" t="s">
        <v>807</v>
      </c>
    </row>
    <row r="1326" spans="1:8" ht="16.5" thickBot="1">
      <c r="A1326" s="23" t="s">
        <v>18</v>
      </c>
      <c r="B1326" s="37">
        <v>1.103</v>
      </c>
      <c r="C1326" s="38">
        <v>1.0149999999999999</v>
      </c>
      <c r="D1326" s="30">
        <v>1.8240000000000001</v>
      </c>
      <c r="E1326" s="37">
        <v>1.6879999999999999</v>
      </c>
      <c r="F1326" s="30">
        <v>0.73199999999999998</v>
      </c>
      <c r="G1326" s="30">
        <v>0.58299999999999996</v>
      </c>
      <c r="H1326" s="114" t="s">
        <v>19</v>
      </c>
    </row>
    <row r="1327" spans="1:8" ht="16.5" thickBot="1">
      <c r="A1327" s="23" t="s">
        <v>20</v>
      </c>
      <c r="B1327" s="37">
        <v>34.149000000000001</v>
      </c>
      <c r="C1327" s="38">
        <v>28.565000000000001</v>
      </c>
      <c r="D1327" s="30">
        <v>11.67</v>
      </c>
      <c r="E1327" s="37">
        <v>11.5</v>
      </c>
      <c r="F1327" s="30">
        <v>15.191000000000001</v>
      </c>
      <c r="G1327" s="30">
        <v>13.627000000000001</v>
      </c>
      <c r="H1327" s="114" t="s">
        <v>808</v>
      </c>
    </row>
    <row r="1328" spans="1:8" ht="16.5" thickBot="1">
      <c r="A1328" s="23" t="s">
        <v>21</v>
      </c>
      <c r="B1328" s="37">
        <v>0.11323999999999999</v>
      </c>
      <c r="C1328" s="38">
        <v>9.6820199999999995E-2</v>
      </c>
      <c r="D1328" s="30">
        <v>4.8000000000000001E-2</v>
      </c>
      <c r="E1328" s="37">
        <v>5.1999999999999998E-2</v>
      </c>
      <c r="F1328" s="30">
        <v>4.7E-2</v>
      </c>
      <c r="G1328" s="30">
        <v>8.1000000000000003E-2</v>
      </c>
      <c r="H1328" s="114" t="s">
        <v>811</v>
      </c>
    </row>
    <row r="1329" spans="1:8" ht="16.5" thickBot="1">
      <c r="A1329" s="23" t="s">
        <v>22</v>
      </c>
      <c r="B1329" s="37">
        <v>2.1589999999999998</v>
      </c>
      <c r="C1329" s="38">
        <v>1.6140000000000001</v>
      </c>
      <c r="D1329" s="30">
        <v>9.8000000000000004E-2</v>
      </c>
      <c r="E1329" s="37">
        <v>0.10299999999999999</v>
      </c>
      <c r="F1329" s="30">
        <v>6.8040000000000003</v>
      </c>
      <c r="G1329" s="30">
        <v>7.2670000000000003</v>
      </c>
      <c r="H1329" s="114" t="s">
        <v>840</v>
      </c>
    </row>
    <row r="1330" spans="1:8" ht="16.5" thickBot="1">
      <c r="A1330" s="23" t="s">
        <v>23</v>
      </c>
      <c r="B1330" s="37">
        <v>7.0000000000000001E-3</v>
      </c>
      <c r="C1330" s="38">
        <v>8.9999999999999993E-3</v>
      </c>
      <c r="D1330" s="30">
        <v>1.7999999999999999E-2</v>
      </c>
      <c r="E1330" s="37">
        <v>2.1000000000000001E-2</v>
      </c>
      <c r="F1330" s="30">
        <v>0</v>
      </c>
      <c r="G1330" s="30">
        <v>0</v>
      </c>
      <c r="H1330" s="114" t="s">
        <v>805</v>
      </c>
    </row>
    <row r="1331" spans="1:8" ht="16.5" thickBot="1">
      <c r="A1331" s="23" t="s">
        <v>24</v>
      </c>
      <c r="B1331" s="37">
        <v>18.396000000000001</v>
      </c>
      <c r="C1331" s="38">
        <v>12.365</v>
      </c>
      <c r="D1331" s="30">
        <v>6.149</v>
      </c>
      <c r="E1331" s="37">
        <v>3.8809999999999998</v>
      </c>
      <c r="F1331" s="30">
        <v>16.934999999999999</v>
      </c>
      <c r="G1331" s="30">
        <v>12.055</v>
      </c>
      <c r="H1331" s="114" t="s">
        <v>25</v>
      </c>
    </row>
    <row r="1332" spans="1:8" ht="16.5" thickBot="1">
      <c r="A1332" s="23" t="s">
        <v>26</v>
      </c>
      <c r="B1332" s="30">
        <v>14.737038999999999</v>
      </c>
      <c r="C1332" s="28">
        <v>12.8127402</v>
      </c>
      <c r="D1332" s="30">
        <v>14.885497000000001</v>
      </c>
      <c r="E1332" s="37">
        <v>13.740227800000001</v>
      </c>
      <c r="F1332" s="30">
        <v>20.817</v>
      </c>
      <c r="G1332" s="30">
        <v>18.271999999999998</v>
      </c>
      <c r="H1332" s="114" t="s">
        <v>812</v>
      </c>
    </row>
    <row r="1333" spans="1:8" ht="16.5" thickBot="1">
      <c r="A1333" s="23" t="s">
        <v>27</v>
      </c>
      <c r="B1333" s="37">
        <v>4.5780000000000003</v>
      </c>
      <c r="C1333" s="38">
        <v>4.8289999999999997</v>
      </c>
      <c r="D1333" s="30">
        <v>0.93</v>
      </c>
      <c r="E1333" s="37">
        <v>0.97199999999999998</v>
      </c>
      <c r="F1333" s="30">
        <f>D1333/E1333*G1333</f>
        <v>4.815524691358025</v>
      </c>
      <c r="G1333" s="30">
        <v>5.0330000000000004</v>
      </c>
      <c r="H1333" s="114" t="s">
        <v>836</v>
      </c>
    </row>
    <row r="1334" spans="1:8" ht="16.5" thickBot="1">
      <c r="A1334" s="23" t="s">
        <v>28</v>
      </c>
      <c r="B1334" s="37">
        <v>0.77700000000000002</v>
      </c>
      <c r="C1334" s="38">
        <v>0.94199999999999995</v>
      </c>
      <c r="D1334" s="30">
        <v>0.30199999999999999</v>
      </c>
      <c r="E1334" s="37">
        <v>0.39400000000000002</v>
      </c>
      <c r="F1334" s="30">
        <v>0.73799999999999999</v>
      </c>
      <c r="G1334" s="30">
        <v>0.92500000000000004</v>
      </c>
      <c r="H1334" s="114" t="s">
        <v>813</v>
      </c>
    </row>
    <row r="1335" spans="1:8" ht="16.5" thickBot="1">
      <c r="A1335" s="23" t="s">
        <v>29</v>
      </c>
      <c r="B1335" s="37">
        <v>11.423999999999999</v>
      </c>
      <c r="C1335" s="38">
        <v>13.933</v>
      </c>
      <c r="D1335" s="30">
        <v>11.784000000000001</v>
      </c>
      <c r="E1335" s="37">
        <v>13.608000000000001</v>
      </c>
      <c r="F1335" s="30">
        <v>11.784000000000001</v>
      </c>
      <c r="G1335" s="30">
        <v>13.608000000000001</v>
      </c>
      <c r="H1335" s="114" t="s">
        <v>814</v>
      </c>
    </row>
    <row r="1336" spans="1:8" ht="16.5" thickBot="1">
      <c r="A1336" s="23" t="s">
        <v>30</v>
      </c>
      <c r="B1336" s="37">
        <v>18.695</v>
      </c>
      <c r="C1336" s="38">
        <v>16.253</v>
      </c>
      <c r="D1336" s="30">
        <v>13.882</v>
      </c>
      <c r="E1336" s="37">
        <v>13.693</v>
      </c>
      <c r="F1336" s="30">
        <v>5.3869999999999996</v>
      </c>
      <c r="G1336" s="30">
        <v>5.2030000000000003</v>
      </c>
      <c r="H1336" s="114" t="s">
        <v>815</v>
      </c>
    </row>
    <row r="1337" spans="1:8" ht="16.5" thickBot="1">
      <c r="A1337" s="23" t="s">
        <v>31</v>
      </c>
      <c r="B1337" s="37">
        <v>27.545000000000002</v>
      </c>
      <c r="C1337" s="38">
        <v>27.34</v>
      </c>
      <c r="D1337" s="30">
        <v>7.056</v>
      </c>
      <c r="E1337" s="37">
        <v>7.6210000000000004</v>
      </c>
      <c r="F1337" s="30">
        <v>9.7390000000000008</v>
      </c>
      <c r="G1337" s="30">
        <v>10.603999999999999</v>
      </c>
      <c r="H1337" s="114" t="s">
        <v>838</v>
      </c>
    </row>
    <row r="1338" spans="1:8" ht="16.5" thickBot="1">
      <c r="A1338" s="23" t="s">
        <v>32</v>
      </c>
      <c r="B1338" s="37">
        <v>541.52800000000002</v>
      </c>
      <c r="C1338" s="38">
        <v>434.91572074334505</v>
      </c>
      <c r="D1338" s="30">
        <v>209.345</v>
      </c>
      <c r="E1338" s="37">
        <v>171.72456066357373</v>
      </c>
      <c r="F1338" s="30">
        <v>158.774</v>
      </c>
      <c r="G1338" s="30">
        <v>125.527</v>
      </c>
      <c r="H1338" s="114" t="s">
        <v>816</v>
      </c>
    </row>
    <row r="1339" spans="1:8" ht="16.5" thickBot="1">
      <c r="A1339" s="23" t="s">
        <v>33</v>
      </c>
      <c r="B1339" s="37">
        <v>452.34</v>
      </c>
      <c r="C1339" s="38">
        <v>354.22</v>
      </c>
      <c r="D1339" s="30">
        <v>501.714</v>
      </c>
      <c r="E1339" s="37">
        <v>404.23700000000002</v>
      </c>
      <c r="F1339" s="30">
        <v>525.92100000000005</v>
      </c>
      <c r="G1339" s="30">
        <v>402.43200000000002</v>
      </c>
      <c r="H1339" s="114" t="s">
        <v>818</v>
      </c>
    </row>
    <row r="1340" spans="1:8" ht="16.5" thickBot="1">
      <c r="A1340" s="23" t="s">
        <v>34</v>
      </c>
      <c r="B1340" s="39">
        <v>124.97799999999999</v>
      </c>
      <c r="C1340" s="40">
        <v>42.094000000000001</v>
      </c>
      <c r="D1340" s="30">
        <v>154.12100000000001</v>
      </c>
      <c r="E1340" s="37">
        <v>49.277999999999999</v>
      </c>
      <c r="F1340" s="30">
        <v>147.03399999999999</v>
      </c>
      <c r="G1340" s="30">
        <v>48.216000000000001</v>
      </c>
      <c r="H1340" s="114" t="s">
        <v>817</v>
      </c>
    </row>
    <row r="1341" spans="1:8" ht="16.5" thickBot="1">
      <c r="A1341" s="23" t="s">
        <v>35</v>
      </c>
      <c r="B1341" s="39">
        <v>0.42699999999999999</v>
      </c>
      <c r="C1341" s="40">
        <v>0.39900000000000002</v>
      </c>
      <c r="D1341" s="30">
        <v>1.0760000000000001</v>
      </c>
      <c r="E1341" s="37">
        <v>0.84799999999999998</v>
      </c>
      <c r="F1341" s="30">
        <v>1.6930000000000001</v>
      </c>
      <c r="G1341" s="30">
        <v>1.4670000000000001</v>
      </c>
      <c r="H1341" s="113" t="s">
        <v>36</v>
      </c>
    </row>
    <row r="1342" spans="1:8" ht="16.5" thickBot="1">
      <c r="A1342" s="95" t="s">
        <v>353</v>
      </c>
      <c r="B1342" s="97">
        <f t="shared" ref="B1342" si="253">SUM(B1320:B1341)</f>
        <v>2168.386755</v>
      </c>
      <c r="C1342" s="97">
        <f t="shared" ref="C1342" si="254">SUM(C1320:C1341)</f>
        <v>1638.6944451533452</v>
      </c>
      <c r="D1342" s="97">
        <f t="shared" ref="D1342" si="255">SUM(D1320:D1341)</f>
        <v>1919.2911632813275</v>
      </c>
      <c r="E1342" s="97">
        <f t="shared" ref="E1342:G1342" si="256">SUM(E1320:E1341)</f>
        <v>1476.6586218978334</v>
      </c>
      <c r="F1342" s="97">
        <f t="shared" si="256"/>
        <v>1831.459524691358</v>
      </c>
      <c r="G1342" s="97">
        <f t="shared" si="256"/>
        <v>1321.8069999999998</v>
      </c>
      <c r="H1342" s="112" t="s">
        <v>841</v>
      </c>
    </row>
    <row r="1343" spans="1:8" ht="16.5" thickBot="1">
      <c r="A1343" s="95" t="s">
        <v>350</v>
      </c>
      <c r="B1343" s="97">
        <v>11947.110219012577</v>
      </c>
      <c r="C1343" s="97">
        <v>9635.9230000000007</v>
      </c>
      <c r="D1343" s="97">
        <v>12609.822324506466</v>
      </c>
      <c r="E1343" s="97">
        <v>9850.875</v>
      </c>
      <c r="F1343" s="168">
        <f>D1343/E1343*G1343</f>
        <v>11593.795175226473</v>
      </c>
      <c r="G1343" s="142">
        <v>9057.1479999999992</v>
      </c>
      <c r="H1343" s="119" t="s">
        <v>354</v>
      </c>
    </row>
    <row r="1344" spans="1:8">
      <c r="A1344" s="75"/>
      <c r="B1344" s="75"/>
      <c r="C1344" s="75"/>
      <c r="D1344" s="75"/>
      <c r="E1344" s="75"/>
      <c r="F1344" s="75"/>
      <c r="G1344" s="75"/>
      <c r="H1344" s="75"/>
    </row>
    <row r="1345" spans="1:8">
      <c r="A1345" s="75"/>
      <c r="B1345" s="75"/>
      <c r="C1345" s="75"/>
      <c r="D1345" s="75"/>
      <c r="E1345" s="75"/>
      <c r="F1345" s="75"/>
      <c r="G1345" s="75"/>
      <c r="H1345" s="75"/>
    </row>
    <row r="1346" spans="1:8">
      <c r="A1346" s="75"/>
      <c r="B1346" s="75"/>
      <c r="C1346" s="75"/>
      <c r="D1346" s="75"/>
      <c r="E1346" s="75"/>
      <c r="F1346" s="75"/>
      <c r="G1346" s="75"/>
      <c r="H1346" s="75"/>
    </row>
    <row r="1347" spans="1:8" ht="15" customHeight="1">
      <c r="A1347" s="77" t="s">
        <v>137</v>
      </c>
      <c r="B1347" s="75"/>
      <c r="C1347" s="75"/>
      <c r="D1347" s="75"/>
      <c r="E1347" s="75"/>
      <c r="F1347" s="75"/>
      <c r="G1347" s="75"/>
      <c r="H1347" s="79" t="s">
        <v>138</v>
      </c>
    </row>
    <row r="1348" spans="1:8">
      <c r="A1348" s="77" t="s">
        <v>471</v>
      </c>
      <c r="B1348" s="75"/>
      <c r="C1348" s="75"/>
      <c r="D1348" s="75"/>
      <c r="E1348" s="75"/>
      <c r="F1348" s="75"/>
      <c r="G1348" s="75"/>
      <c r="H1348" s="49" t="s">
        <v>470</v>
      </c>
    </row>
    <row r="1349" spans="1:8" ht="24" customHeight="1" thickBot="1">
      <c r="A1349" s="76" t="s">
        <v>39</v>
      </c>
      <c r="B1349" s="75"/>
      <c r="C1349" s="75"/>
      <c r="D1349" s="75"/>
      <c r="E1349" s="2"/>
      <c r="F1349" s="75"/>
      <c r="G1349" s="2" t="s">
        <v>40</v>
      </c>
      <c r="H1349" s="2" t="s">
        <v>2</v>
      </c>
    </row>
    <row r="1350" spans="1:8" ht="16.5" thickBot="1">
      <c r="A1350" s="66" t="s">
        <v>7</v>
      </c>
      <c r="B1350" s="203">
        <v>2016</v>
      </c>
      <c r="C1350" s="204"/>
      <c r="D1350" s="203">
        <v>2017</v>
      </c>
      <c r="E1350" s="204"/>
      <c r="F1350" s="203">
        <v>2018</v>
      </c>
      <c r="G1350" s="204"/>
      <c r="H1350" s="67" t="s">
        <v>3</v>
      </c>
    </row>
    <row r="1351" spans="1:8">
      <c r="A1351" s="68"/>
      <c r="B1351" s="20" t="s">
        <v>43</v>
      </c>
      <c r="C1351" s="111" t="s">
        <v>44</v>
      </c>
      <c r="D1351" s="111" t="s">
        <v>43</v>
      </c>
      <c r="E1351" s="16" t="s">
        <v>44</v>
      </c>
      <c r="F1351" s="20" t="s">
        <v>43</v>
      </c>
      <c r="G1351" s="9" t="s">
        <v>44</v>
      </c>
      <c r="H1351" s="69"/>
    </row>
    <row r="1352" spans="1:8" ht="16.5" thickBot="1">
      <c r="A1352" s="70"/>
      <c r="B1352" s="34" t="s">
        <v>45</v>
      </c>
      <c r="C1352" s="11" t="s">
        <v>46</v>
      </c>
      <c r="D1352" s="114" t="s">
        <v>45</v>
      </c>
      <c r="E1352" s="36" t="s">
        <v>46</v>
      </c>
      <c r="F1352" s="34" t="s">
        <v>45</v>
      </c>
      <c r="G1352" s="34" t="s">
        <v>46</v>
      </c>
      <c r="H1352" s="71"/>
    </row>
    <row r="1353" spans="1:8" ht="17.25" thickTop="1" thickBot="1">
      <c r="A1353" s="23" t="s">
        <v>12</v>
      </c>
      <c r="B1353" s="35">
        <v>2.2414E-2</v>
      </c>
      <c r="C1353" s="38">
        <v>0.2</v>
      </c>
      <c r="D1353" s="30">
        <v>2.2409999999999999E-2</v>
      </c>
      <c r="E1353" s="37">
        <v>0.2</v>
      </c>
      <c r="F1353" s="28">
        <v>2E-3</v>
      </c>
      <c r="G1353" s="28">
        <v>2.1000000000000001E-2</v>
      </c>
      <c r="H1353" s="114" t="s">
        <v>809</v>
      </c>
    </row>
    <row r="1354" spans="1:8" ht="16.5" thickBot="1">
      <c r="A1354" s="23" t="s">
        <v>13</v>
      </c>
      <c r="B1354" s="37">
        <v>6.5000000000000002E-2</v>
      </c>
      <c r="C1354" s="38">
        <v>5.1999999999999998E-2</v>
      </c>
      <c r="D1354" s="30">
        <v>5.3999999999999999E-2</v>
      </c>
      <c r="E1354" s="37">
        <v>3.2000000000000001E-2</v>
      </c>
      <c r="F1354" s="28">
        <v>2E-3</v>
      </c>
      <c r="G1354" s="28">
        <v>2E-3</v>
      </c>
      <c r="H1354" s="114" t="s">
        <v>810</v>
      </c>
    </row>
    <row r="1355" spans="1:8" ht="16.5" thickBot="1">
      <c r="A1355" s="23" t="s">
        <v>14</v>
      </c>
      <c r="B1355" s="37">
        <v>0</v>
      </c>
      <c r="C1355" s="38">
        <v>0</v>
      </c>
      <c r="D1355" s="30">
        <v>4.0000000000000001E-3</v>
      </c>
      <c r="E1355" s="37">
        <v>7.0000000000000001E-3</v>
      </c>
      <c r="F1355" s="28">
        <v>4.2000000000000003E-2</v>
      </c>
      <c r="G1355" s="28">
        <v>5.3999999999999999E-2</v>
      </c>
      <c r="H1355" s="114" t="s">
        <v>806</v>
      </c>
    </row>
    <row r="1356" spans="1:8" ht="16.5" thickBot="1">
      <c r="A1356" s="23" t="s">
        <v>15</v>
      </c>
      <c r="B1356" s="37">
        <v>0</v>
      </c>
      <c r="C1356" s="38">
        <v>1E-3</v>
      </c>
      <c r="D1356" s="30">
        <v>1E-3</v>
      </c>
      <c r="E1356" s="37">
        <v>1E-3</v>
      </c>
      <c r="F1356" s="28">
        <v>0</v>
      </c>
      <c r="G1356" s="28">
        <v>0</v>
      </c>
      <c r="H1356" s="114" t="s">
        <v>820</v>
      </c>
    </row>
    <row r="1357" spans="1:8" ht="16.5" thickBot="1">
      <c r="A1357" s="23" t="s">
        <v>16</v>
      </c>
      <c r="B1357" s="37">
        <v>7.7499999999999999E-3</v>
      </c>
      <c r="C1357" s="38">
        <v>1.6094319999999999E-2</v>
      </c>
      <c r="D1357" s="30">
        <v>4.0000000000000001E-3</v>
      </c>
      <c r="E1357" s="37">
        <v>1.2E-2</v>
      </c>
      <c r="F1357" s="28">
        <v>0</v>
      </c>
      <c r="G1357" s="28">
        <v>0</v>
      </c>
      <c r="H1357" s="114" t="s">
        <v>819</v>
      </c>
    </row>
    <row r="1358" spans="1:8" ht="16.5" thickBot="1">
      <c r="A1358" s="23" t="s">
        <v>17</v>
      </c>
      <c r="B1358" s="37">
        <v>0</v>
      </c>
      <c r="C1358" s="38">
        <v>0</v>
      </c>
      <c r="D1358" s="30">
        <v>1E-3</v>
      </c>
      <c r="E1358" s="37">
        <v>1E-3</v>
      </c>
      <c r="F1358" s="28">
        <v>15.112</v>
      </c>
      <c r="G1358" s="28">
        <v>2.1999999999999999E-2</v>
      </c>
      <c r="H1358" s="114" t="s">
        <v>807</v>
      </c>
    </row>
    <row r="1359" spans="1:8" ht="16.5" thickBot="1">
      <c r="A1359" s="23" t="s">
        <v>18</v>
      </c>
      <c r="B1359" s="37">
        <v>0</v>
      </c>
      <c r="C1359" s="38">
        <v>0</v>
      </c>
      <c r="D1359" s="30">
        <v>1E-3</v>
      </c>
      <c r="E1359" s="37">
        <v>1E-3</v>
      </c>
      <c r="F1359" s="37">
        <v>1E-3</v>
      </c>
      <c r="G1359" s="37">
        <v>1E-3</v>
      </c>
      <c r="H1359" s="114" t="s">
        <v>19</v>
      </c>
    </row>
    <row r="1360" spans="1:8" ht="16.5" thickBot="1">
      <c r="A1360" s="23" t="s">
        <v>20</v>
      </c>
      <c r="B1360" s="37">
        <v>0</v>
      </c>
      <c r="C1360" s="38">
        <v>0</v>
      </c>
      <c r="D1360" s="30">
        <v>0.12</v>
      </c>
      <c r="E1360" s="37">
        <v>0.161</v>
      </c>
      <c r="F1360" s="28">
        <v>2.4E-2</v>
      </c>
      <c r="G1360" s="28">
        <v>3.9E-2</v>
      </c>
      <c r="H1360" s="114" t="s">
        <v>808</v>
      </c>
    </row>
    <row r="1361" spans="1:8" ht="16.5" thickBot="1">
      <c r="A1361" s="23" t="s">
        <v>21</v>
      </c>
      <c r="B1361" s="37">
        <v>1.8290000000000001E-2</v>
      </c>
      <c r="C1361" s="38">
        <v>1.894844E-2</v>
      </c>
      <c r="D1361" s="30">
        <v>0.17699999999999999</v>
      </c>
      <c r="E1361" s="37">
        <v>0.22800000000000001</v>
      </c>
      <c r="F1361" s="28">
        <v>3.4000000000000002E-2</v>
      </c>
      <c r="G1361" s="28">
        <v>4.4999999999999998E-2</v>
      </c>
      <c r="H1361" s="114" t="s">
        <v>811</v>
      </c>
    </row>
    <row r="1362" spans="1:8" ht="16.5" thickBot="1">
      <c r="A1362" s="23" t="s">
        <v>22</v>
      </c>
      <c r="B1362" s="37">
        <v>0</v>
      </c>
      <c r="C1362" s="38">
        <v>0</v>
      </c>
      <c r="D1362" s="30">
        <v>1E-3</v>
      </c>
      <c r="E1362" s="37">
        <v>1E-3</v>
      </c>
      <c r="F1362" s="28">
        <v>1E-3</v>
      </c>
      <c r="G1362" s="28">
        <v>1E-3</v>
      </c>
      <c r="H1362" s="114" t="s">
        <v>840</v>
      </c>
    </row>
    <row r="1363" spans="1:8" ht="16.5" thickBot="1">
      <c r="A1363" s="23" t="s">
        <v>23</v>
      </c>
      <c r="B1363" s="37">
        <v>0</v>
      </c>
      <c r="C1363" s="38">
        <v>0</v>
      </c>
      <c r="D1363" s="30">
        <v>0</v>
      </c>
      <c r="E1363" s="37">
        <v>0</v>
      </c>
      <c r="F1363" s="28">
        <v>0</v>
      </c>
      <c r="G1363" s="28">
        <v>0</v>
      </c>
      <c r="H1363" s="114" t="s">
        <v>805</v>
      </c>
    </row>
    <row r="1364" spans="1:8" ht="16.5" thickBot="1">
      <c r="A1364" s="23" t="s">
        <v>24</v>
      </c>
      <c r="B1364" s="37">
        <v>0.30599999999999999</v>
      </c>
      <c r="C1364" s="38">
        <v>0.52900000000000003</v>
      </c>
      <c r="D1364" s="30">
        <v>6.2E-2</v>
      </c>
      <c r="E1364" s="37">
        <v>0.105</v>
      </c>
      <c r="F1364" s="28">
        <v>6.6000000000000003E-2</v>
      </c>
      <c r="G1364" s="28">
        <v>0.113</v>
      </c>
      <c r="H1364" s="114" t="s">
        <v>25</v>
      </c>
    </row>
    <row r="1365" spans="1:8" ht="16.5" thickBot="1">
      <c r="A1365" s="23" t="s">
        <v>26</v>
      </c>
      <c r="B1365" s="30">
        <v>0</v>
      </c>
      <c r="C1365" s="28">
        <v>0</v>
      </c>
      <c r="D1365" s="30">
        <v>7.4727000000000002E-2</v>
      </c>
      <c r="E1365" s="37">
        <v>0.13529880000000002</v>
      </c>
      <c r="F1365" s="28">
        <v>0</v>
      </c>
      <c r="G1365" s="28">
        <v>0</v>
      </c>
      <c r="H1365" s="114" t="s">
        <v>812</v>
      </c>
    </row>
    <row r="1366" spans="1:8" ht="16.5" thickBot="1">
      <c r="A1366" s="23" t="s">
        <v>27</v>
      </c>
      <c r="B1366" s="37">
        <v>0</v>
      </c>
      <c r="C1366" s="38">
        <v>0</v>
      </c>
      <c r="D1366" s="30">
        <v>1E-3</v>
      </c>
      <c r="E1366" s="37">
        <v>1E-3</v>
      </c>
      <c r="F1366" s="28">
        <v>0</v>
      </c>
      <c r="G1366" s="28">
        <v>9.0999999999999998E-2</v>
      </c>
      <c r="H1366" s="114" t="s">
        <v>836</v>
      </c>
    </row>
    <row r="1367" spans="1:8" ht="16.5" thickBot="1">
      <c r="A1367" s="23" t="s">
        <v>28</v>
      </c>
      <c r="B1367" s="37">
        <v>0</v>
      </c>
      <c r="C1367" s="38">
        <v>0</v>
      </c>
      <c r="D1367" s="30">
        <v>2.4E-2</v>
      </c>
      <c r="E1367" s="37">
        <v>2.8000000000000001E-2</v>
      </c>
      <c r="F1367" s="28">
        <v>8.7999999999999995E-2</v>
      </c>
      <c r="G1367" s="28">
        <v>0.111</v>
      </c>
      <c r="H1367" s="114" t="s">
        <v>813</v>
      </c>
    </row>
    <row r="1368" spans="1:8" ht="16.5" thickBot="1">
      <c r="A1368" s="23" t="s">
        <v>29</v>
      </c>
      <c r="B1368" s="37">
        <v>0.34100000000000003</v>
      </c>
      <c r="C1368" s="38">
        <v>0.66800000000000004</v>
      </c>
      <c r="D1368" s="30">
        <v>5.3999999999999999E-2</v>
      </c>
      <c r="E1368" s="37">
        <v>8.7999999999999995E-2</v>
      </c>
      <c r="F1368" s="28">
        <v>5.3999999999999999E-2</v>
      </c>
      <c r="G1368" s="28">
        <v>8.7999999999999995E-2</v>
      </c>
      <c r="H1368" s="114" t="s">
        <v>814</v>
      </c>
    </row>
    <row r="1369" spans="1:8" ht="16.5" thickBot="1">
      <c r="A1369" s="23" t="s">
        <v>30</v>
      </c>
      <c r="B1369" s="37">
        <v>0</v>
      </c>
      <c r="C1369" s="38">
        <v>0</v>
      </c>
      <c r="D1369" s="30">
        <v>0</v>
      </c>
      <c r="E1369" s="37">
        <v>0</v>
      </c>
      <c r="F1369" s="28">
        <v>1E-3</v>
      </c>
      <c r="G1369" s="28">
        <v>3.0000000000000001E-3</v>
      </c>
      <c r="H1369" s="114" t="s">
        <v>815</v>
      </c>
    </row>
    <row r="1370" spans="1:8" ht="16.5" thickBot="1">
      <c r="A1370" s="23" t="s">
        <v>31</v>
      </c>
      <c r="B1370" s="37">
        <v>1E-3</v>
      </c>
      <c r="C1370" s="38">
        <v>1E-3</v>
      </c>
      <c r="D1370" s="30">
        <v>1E-3</v>
      </c>
      <c r="E1370" s="37">
        <v>1E-3</v>
      </c>
      <c r="F1370" s="28">
        <v>0</v>
      </c>
      <c r="G1370" s="28">
        <v>0</v>
      </c>
      <c r="H1370" s="114" t="s">
        <v>838</v>
      </c>
    </row>
    <row r="1371" spans="1:8" ht="16.5" thickBot="1">
      <c r="A1371" s="23" t="s">
        <v>32</v>
      </c>
      <c r="B1371" s="37">
        <v>1E-3</v>
      </c>
      <c r="C1371" s="38">
        <v>7.0316423907584129E-3</v>
      </c>
      <c r="D1371" s="30">
        <v>0.01</v>
      </c>
      <c r="E1371" s="37">
        <v>1.5577112329537467E-2</v>
      </c>
      <c r="F1371" s="28">
        <v>1E-3</v>
      </c>
      <c r="G1371" s="28">
        <v>1.2E-2</v>
      </c>
      <c r="H1371" s="114" t="s">
        <v>816</v>
      </c>
    </row>
    <row r="1372" spans="1:8" ht="16.5" thickBot="1">
      <c r="A1372" s="23" t="s">
        <v>33</v>
      </c>
      <c r="B1372" s="37">
        <v>0</v>
      </c>
      <c r="C1372" s="38">
        <v>0</v>
      </c>
      <c r="D1372" s="30">
        <v>1E-3</v>
      </c>
      <c r="E1372" s="37">
        <v>1E-3</v>
      </c>
      <c r="F1372" s="28">
        <v>0.02</v>
      </c>
      <c r="G1372" s="28">
        <v>2.1999999999999999E-2</v>
      </c>
      <c r="H1372" s="114" t="s">
        <v>818</v>
      </c>
    </row>
    <row r="1373" spans="1:8" ht="16.5" thickBot="1">
      <c r="A1373" s="23" t="s">
        <v>34</v>
      </c>
      <c r="B1373" s="39">
        <v>0</v>
      </c>
      <c r="C1373" s="40">
        <v>0</v>
      </c>
      <c r="D1373" s="30">
        <v>1E-3</v>
      </c>
      <c r="E1373" s="37">
        <v>1E-3</v>
      </c>
      <c r="F1373" s="37">
        <v>1E-3</v>
      </c>
      <c r="G1373" s="37">
        <v>1E-3</v>
      </c>
      <c r="H1373" s="114" t="s">
        <v>817</v>
      </c>
    </row>
    <row r="1374" spans="1:8" ht="16.5" thickBot="1">
      <c r="A1374" s="23" t="s">
        <v>35</v>
      </c>
      <c r="B1374" s="39">
        <v>0</v>
      </c>
      <c r="C1374" s="40">
        <v>0</v>
      </c>
      <c r="D1374" s="30">
        <v>4.0000000000000001E-3</v>
      </c>
      <c r="E1374" s="37">
        <v>0.03</v>
      </c>
      <c r="F1374" s="28">
        <v>0</v>
      </c>
      <c r="G1374" s="28">
        <v>0</v>
      </c>
      <c r="H1374" s="113" t="s">
        <v>36</v>
      </c>
    </row>
    <row r="1375" spans="1:8" ht="16.5" thickBot="1">
      <c r="A1375" s="95" t="s">
        <v>353</v>
      </c>
      <c r="B1375" s="97">
        <f t="shared" ref="B1375" si="257">SUM(B1353:B1374)</f>
        <v>0.76245399999999997</v>
      </c>
      <c r="C1375" s="97">
        <f t="shared" ref="C1375" si="258">SUM(C1353:C1374)</f>
        <v>1.4930744023907585</v>
      </c>
      <c r="D1375" s="97">
        <f t="shared" ref="D1375" si="259">SUM(D1353:D1374)</f>
        <v>0.61813700000000016</v>
      </c>
      <c r="E1375" s="97">
        <f t="shared" ref="E1375:G1375" si="260">SUM(E1353:E1374)</f>
        <v>1.0498759123295371</v>
      </c>
      <c r="F1375" s="97">
        <f t="shared" si="260"/>
        <v>15.448999999999996</v>
      </c>
      <c r="G1375" s="97">
        <f t="shared" si="260"/>
        <v>0.626</v>
      </c>
      <c r="H1375" s="112" t="s">
        <v>841</v>
      </c>
    </row>
    <row r="1376" spans="1:8" ht="16.5" thickBot="1">
      <c r="A1376" s="95" t="s">
        <v>350</v>
      </c>
      <c r="B1376" s="97">
        <v>117.59868140328143</v>
      </c>
      <c r="C1376" s="97">
        <v>119.477</v>
      </c>
      <c r="D1376" s="97">
        <v>133.04219107385975</v>
      </c>
      <c r="E1376" s="97">
        <v>123.08499999999999</v>
      </c>
      <c r="F1376" s="155">
        <f>D1376/E1376*G1376</f>
        <v>96.959691805650095</v>
      </c>
      <c r="G1376" s="97">
        <v>89.703000000000003</v>
      </c>
      <c r="H1376" s="119" t="s">
        <v>354</v>
      </c>
    </row>
    <row r="1377" spans="1:8">
      <c r="A1377" s="75"/>
      <c r="B1377" s="75"/>
      <c r="C1377" s="75"/>
      <c r="D1377" s="75"/>
      <c r="E1377" s="75"/>
      <c r="F1377" s="75"/>
      <c r="G1377" s="75"/>
      <c r="H1377" s="75"/>
    </row>
    <row r="1378" spans="1:8">
      <c r="A1378" s="75"/>
      <c r="B1378" s="75"/>
      <c r="C1378" s="75"/>
      <c r="D1378" s="75"/>
      <c r="E1378" s="75"/>
      <c r="F1378" s="75"/>
      <c r="G1378" s="75"/>
      <c r="H1378" s="75"/>
    </row>
    <row r="1379" spans="1:8">
      <c r="A1379" s="75"/>
      <c r="B1379" s="75"/>
      <c r="C1379" s="75"/>
      <c r="D1379" s="75"/>
      <c r="E1379" s="75"/>
      <c r="F1379" s="75"/>
      <c r="G1379" s="75"/>
      <c r="H1379" s="75"/>
    </row>
    <row r="1380" spans="1:8" ht="16.5" customHeight="1">
      <c r="A1380" s="77" t="s">
        <v>139</v>
      </c>
      <c r="B1380" s="75"/>
      <c r="C1380" s="75"/>
      <c r="D1380" s="75"/>
      <c r="E1380" s="75"/>
      <c r="F1380" s="75"/>
      <c r="G1380" s="75"/>
      <c r="H1380" s="79" t="s">
        <v>140</v>
      </c>
    </row>
    <row r="1381" spans="1:8">
      <c r="A1381" s="77" t="s">
        <v>472</v>
      </c>
      <c r="B1381" s="75"/>
      <c r="C1381" s="75"/>
      <c r="D1381" s="75"/>
      <c r="E1381" s="75"/>
      <c r="F1381" s="75"/>
      <c r="G1381" s="75"/>
      <c r="H1381" s="51" t="s">
        <v>473</v>
      </c>
    </row>
    <row r="1382" spans="1:8" ht="21.75" customHeight="1" thickBot="1">
      <c r="A1382" s="76" t="s">
        <v>39</v>
      </c>
      <c r="B1382" s="75"/>
      <c r="C1382" s="75"/>
      <c r="D1382" s="75"/>
      <c r="E1382" s="2"/>
      <c r="F1382" s="75"/>
      <c r="G1382" s="2" t="s">
        <v>40</v>
      </c>
      <c r="H1382" s="2" t="s">
        <v>2</v>
      </c>
    </row>
    <row r="1383" spans="1:8" ht="16.5" thickBot="1">
      <c r="A1383" s="66" t="s">
        <v>7</v>
      </c>
      <c r="B1383" s="203">
        <v>2016</v>
      </c>
      <c r="C1383" s="204"/>
      <c r="D1383" s="203">
        <v>2017</v>
      </c>
      <c r="E1383" s="204"/>
      <c r="F1383" s="203">
        <v>2018</v>
      </c>
      <c r="G1383" s="204"/>
      <c r="H1383" s="67" t="s">
        <v>3</v>
      </c>
    </row>
    <row r="1384" spans="1:8">
      <c r="A1384" s="68"/>
      <c r="B1384" s="20" t="s">
        <v>43</v>
      </c>
      <c r="C1384" s="111" t="s">
        <v>44</v>
      </c>
      <c r="D1384" s="111" t="s">
        <v>43</v>
      </c>
      <c r="E1384" s="16" t="s">
        <v>44</v>
      </c>
      <c r="F1384" s="20" t="s">
        <v>43</v>
      </c>
      <c r="G1384" s="9" t="s">
        <v>44</v>
      </c>
      <c r="H1384" s="69"/>
    </row>
    <row r="1385" spans="1:8" ht="16.5" thickBot="1">
      <c r="A1385" s="70"/>
      <c r="B1385" s="34" t="s">
        <v>45</v>
      </c>
      <c r="C1385" s="11" t="s">
        <v>46</v>
      </c>
      <c r="D1385" s="114" t="s">
        <v>45</v>
      </c>
      <c r="E1385" s="36" t="s">
        <v>46</v>
      </c>
      <c r="F1385" s="34" t="s">
        <v>45</v>
      </c>
      <c r="G1385" s="34" t="s">
        <v>46</v>
      </c>
      <c r="H1385" s="71"/>
    </row>
    <row r="1386" spans="1:8" ht="17.25" thickTop="1" thickBot="1">
      <c r="A1386" s="23" t="s">
        <v>12</v>
      </c>
      <c r="B1386" s="35">
        <v>1.06E-3</v>
      </c>
      <c r="C1386" s="38">
        <v>9.3319079999999999E-3</v>
      </c>
      <c r="D1386" s="30">
        <v>1.09E-3</v>
      </c>
      <c r="E1386" s="37">
        <v>0.01</v>
      </c>
      <c r="F1386" s="30">
        <v>2.5999999999999999E-2</v>
      </c>
      <c r="G1386" s="30">
        <v>9.5000000000000001E-2</v>
      </c>
      <c r="H1386" s="114" t="s">
        <v>809</v>
      </c>
    </row>
    <row r="1387" spans="1:8" ht="16.5" thickBot="1">
      <c r="A1387" s="23" t="s">
        <v>13</v>
      </c>
      <c r="B1387" s="37">
        <v>5.4960000000000004</v>
      </c>
      <c r="C1387" s="38">
        <v>14.416</v>
      </c>
      <c r="D1387" s="30">
        <v>13.946999999999999</v>
      </c>
      <c r="E1387" s="37">
        <v>18.143999999999998</v>
      </c>
      <c r="F1387" s="30">
        <v>36.417999999999999</v>
      </c>
      <c r="G1387" s="30">
        <v>19.61</v>
      </c>
      <c r="H1387" s="114" t="s">
        <v>810</v>
      </c>
    </row>
    <row r="1388" spans="1:8" ht="16.5" thickBot="1">
      <c r="A1388" s="23" t="s">
        <v>14</v>
      </c>
      <c r="B1388" s="37">
        <v>1E-3</v>
      </c>
      <c r="C1388" s="38">
        <v>1.4E-2</v>
      </c>
      <c r="D1388" s="30">
        <v>1.7000000000000001E-2</v>
      </c>
      <c r="E1388" s="37">
        <v>0.05</v>
      </c>
      <c r="F1388" s="30">
        <v>7.0999999999999994E-2</v>
      </c>
      <c r="G1388" s="30">
        <v>0.11</v>
      </c>
      <c r="H1388" s="114" t="s">
        <v>806</v>
      </c>
    </row>
    <row r="1389" spans="1:8" ht="16.5" thickBot="1">
      <c r="A1389" s="23" t="s">
        <v>15</v>
      </c>
      <c r="B1389" s="37">
        <v>0</v>
      </c>
      <c r="C1389" s="38">
        <v>0</v>
      </c>
      <c r="D1389" s="30">
        <v>0</v>
      </c>
      <c r="E1389" s="37">
        <v>2E-3</v>
      </c>
      <c r="F1389" s="30">
        <v>0</v>
      </c>
      <c r="G1389" s="30">
        <v>2E-3</v>
      </c>
      <c r="H1389" s="114" t="s">
        <v>820</v>
      </c>
    </row>
    <row r="1390" spans="1:8" ht="16.5" thickBot="1">
      <c r="A1390" s="23" t="s">
        <v>16</v>
      </c>
      <c r="B1390" s="37">
        <v>2.2000000000000001E-4</v>
      </c>
      <c r="C1390" s="38">
        <v>2.0306E-4</v>
      </c>
      <c r="D1390" s="30">
        <v>0</v>
      </c>
      <c r="E1390" s="37">
        <v>0</v>
      </c>
      <c r="F1390" s="37">
        <v>0</v>
      </c>
      <c r="G1390" s="37">
        <v>0</v>
      </c>
      <c r="H1390" s="114" t="s">
        <v>819</v>
      </c>
    </row>
    <row r="1391" spans="1:8" ht="16.5" thickBot="1">
      <c r="A1391" s="23" t="s">
        <v>17</v>
      </c>
      <c r="B1391" s="37">
        <v>0</v>
      </c>
      <c r="C1391" s="38">
        <v>0</v>
      </c>
      <c r="D1391" s="30">
        <v>3.0000000000000001E-3</v>
      </c>
      <c r="E1391" s="37">
        <v>2E-3</v>
      </c>
      <c r="F1391" s="30">
        <v>1.6</v>
      </c>
      <c r="G1391" s="30">
        <v>2E-3</v>
      </c>
      <c r="H1391" s="114" t="s">
        <v>807</v>
      </c>
    </row>
    <row r="1392" spans="1:8" ht="16.5" thickBot="1">
      <c r="A1392" s="23" t="s">
        <v>18</v>
      </c>
      <c r="B1392" s="37">
        <v>1E-3</v>
      </c>
      <c r="C1392" s="38">
        <v>2E-3</v>
      </c>
      <c r="D1392" s="30">
        <v>1E-3</v>
      </c>
      <c r="E1392" s="37">
        <v>3.0000000000000001E-3</v>
      </c>
      <c r="F1392" s="30">
        <v>2E-3</v>
      </c>
      <c r="G1392" s="30">
        <v>5.0000000000000001E-3</v>
      </c>
      <c r="H1392" s="114" t="s">
        <v>19</v>
      </c>
    </row>
    <row r="1393" spans="1:8" ht="16.5" thickBot="1">
      <c r="A1393" s="23" t="s">
        <v>20</v>
      </c>
      <c r="B1393" s="37">
        <v>8.2000000000000003E-2</v>
      </c>
      <c r="C1393" s="38">
        <v>7.4999999999999997E-2</v>
      </c>
      <c r="D1393" s="30">
        <v>1E-3</v>
      </c>
      <c r="E1393" s="37">
        <v>1.2999999999999999E-2</v>
      </c>
      <c r="F1393" s="30">
        <v>3.5999999999999997E-2</v>
      </c>
      <c r="G1393" s="30">
        <v>8.8999999999999996E-2</v>
      </c>
      <c r="H1393" s="114" t="s">
        <v>808</v>
      </c>
    </row>
    <row r="1394" spans="1:8" ht="16.5" thickBot="1">
      <c r="A1394" s="23" t="s">
        <v>21</v>
      </c>
      <c r="B1394" s="37">
        <v>9.0000000000000006E-5</v>
      </c>
      <c r="C1394" s="38">
        <v>1.3302E-4</v>
      </c>
      <c r="D1394" s="30">
        <v>2E-3</v>
      </c>
      <c r="E1394" s="37">
        <v>5.0000000000000001E-3</v>
      </c>
      <c r="F1394" s="30">
        <v>3.0000000000000001E-3</v>
      </c>
      <c r="G1394" s="30">
        <v>1E-3</v>
      </c>
      <c r="H1394" s="114" t="s">
        <v>811</v>
      </c>
    </row>
    <row r="1395" spans="1:8" ht="16.5" thickBot="1">
      <c r="A1395" s="23" t="s">
        <v>22</v>
      </c>
      <c r="B1395" s="37">
        <v>0</v>
      </c>
      <c r="C1395" s="38">
        <v>0</v>
      </c>
      <c r="D1395" s="30">
        <v>0</v>
      </c>
      <c r="E1395" s="37">
        <v>0</v>
      </c>
      <c r="F1395" s="30">
        <v>3.0000000000000001E-3</v>
      </c>
      <c r="G1395" s="30">
        <v>1.2E-2</v>
      </c>
      <c r="H1395" s="114" t="s">
        <v>840</v>
      </c>
    </row>
    <row r="1396" spans="1:8" ht="16.5" thickBot="1">
      <c r="A1396" s="23" t="s">
        <v>23</v>
      </c>
      <c r="B1396" s="37">
        <v>0</v>
      </c>
      <c r="C1396" s="38">
        <v>0</v>
      </c>
      <c r="D1396" s="30">
        <v>0</v>
      </c>
      <c r="E1396" s="37">
        <v>0</v>
      </c>
      <c r="F1396" s="30">
        <v>1E-3</v>
      </c>
      <c r="G1396" s="30">
        <v>5.0999999999999997E-2</v>
      </c>
      <c r="H1396" s="114" t="s">
        <v>805</v>
      </c>
    </row>
    <row r="1397" spans="1:8" ht="16.5" thickBot="1">
      <c r="A1397" s="23" t="s">
        <v>24</v>
      </c>
      <c r="B1397" s="37">
        <v>3.0000000000000001E-3</v>
      </c>
      <c r="C1397" s="38">
        <v>0.01</v>
      </c>
      <c r="D1397" s="30">
        <v>0</v>
      </c>
      <c r="E1397" s="37">
        <v>4.0000000000000001E-3</v>
      </c>
      <c r="F1397" s="30">
        <v>1E-3</v>
      </c>
      <c r="G1397" s="30">
        <v>4.0000000000000001E-3</v>
      </c>
      <c r="H1397" s="114" t="s">
        <v>25</v>
      </c>
    </row>
    <row r="1398" spans="1:8" ht="16.5" thickBot="1">
      <c r="A1398" s="23" t="s">
        <v>26</v>
      </c>
      <c r="B1398" s="30">
        <v>0.15723899999999996</v>
      </c>
      <c r="C1398" s="28">
        <v>0.27494740000000001</v>
      </c>
      <c r="D1398" s="30">
        <v>0.27052300000000001</v>
      </c>
      <c r="E1398" s="37">
        <v>0.38234040000000002</v>
      </c>
      <c r="F1398" s="30">
        <v>6.8000000000000005E-2</v>
      </c>
      <c r="G1398" s="30">
        <v>0.105</v>
      </c>
      <c r="H1398" s="114" t="s">
        <v>812</v>
      </c>
    </row>
    <row r="1399" spans="1:8" ht="16.5" thickBot="1">
      <c r="A1399" s="23" t="s">
        <v>27</v>
      </c>
      <c r="B1399" s="37">
        <v>0</v>
      </c>
      <c r="C1399" s="38">
        <v>0</v>
      </c>
      <c r="D1399" s="30">
        <v>0</v>
      </c>
      <c r="E1399" s="37">
        <v>0</v>
      </c>
      <c r="F1399" s="30">
        <v>0</v>
      </c>
      <c r="G1399" s="30">
        <v>0</v>
      </c>
      <c r="H1399" s="114" t="s">
        <v>836</v>
      </c>
    </row>
    <row r="1400" spans="1:8" ht="16.5" thickBot="1">
      <c r="A1400" s="23" t="s">
        <v>28</v>
      </c>
      <c r="B1400" s="37">
        <v>0.30599999999999999</v>
      </c>
      <c r="C1400" s="38">
        <v>0.36399999999999999</v>
      </c>
      <c r="D1400" s="30">
        <v>1.3149999999999999</v>
      </c>
      <c r="E1400" s="37">
        <v>3.6930000000000001</v>
      </c>
      <c r="F1400" s="30">
        <v>1.9450000000000001</v>
      </c>
      <c r="G1400" s="30">
        <v>3.871</v>
      </c>
      <c r="H1400" s="114" t="s">
        <v>813</v>
      </c>
    </row>
    <row r="1401" spans="1:8" ht="16.5" thickBot="1">
      <c r="A1401" s="23" t="s">
        <v>29</v>
      </c>
      <c r="B1401" s="37">
        <v>0.13800000000000001</v>
      </c>
      <c r="C1401" s="38">
        <v>0.436</v>
      </c>
      <c r="D1401" s="30">
        <v>0.13200000000000001</v>
      </c>
      <c r="E1401" s="37">
        <v>0.30399999999999999</v>
      </c>
      <c r="F1401" s="30">
        <v>0.13200000000000001</v>
      </c>
      <c r="G1401" s="30">
        <v>0.30399999999999999</v>
      </c>
      <c r="H1401" s="114" t="s">
        <v>814</v>
      </c>
    </row>
    <row r="1402" spans="1:8" ht="16.5" thickBot="1">
      <c r="A1402" s="23" t="s">
        <v>30</v>
      </c>
      <c r="B1402" s="37">
        <v>6.2E-2</v>
      </c>
      <c r="C1402" s="38">
        <v>0.14699999999999999</v>
      </c>
      <c r="D1402" s="30">
        <v>8.7999999999999995E-2</v>
      </c>
      <c r="E1402" s="37">
        <v>0.215</v>
      </c>
      <c r="F1402" s="30">
        <v>8.9999999999999993E-3</v>
      </c>
      <c r="G1402" s="30">
        <v>0.03</v>
      </c>
      <c r="H1402" s="114" t="s">
        <v>815</v>
      </c>
    </row>
    <row r="1403" spans="1:8" ht="16.5" thickBot="1">
      <c r="A1403" s="23" t="s">
        <v>31</v>
      </c>
      <c r="B1403" s="37">
        <v>1E-3</v>
      </c>
      <c r="C1403" s="38">
        <v>2E-3</v>
      </c>
      <c r="D1403" s="30">
        <v>6.0999999999999999E-2</v>
      </c>
      <c r="E1403" s="37">
        <v>0.17499999999999999</v>
      </c>
      <c r="F1403" s="30">
        <v>0</v>
      </c>
      <c r="G1403" s="30">
        <v>0</v>
      </c>
      <c r="H1403" s="114" t="s">
        <v>838</v>
      </c>
    </row>
    <row r="1404" spans="1:8" ht="16.5" thickBot="1">
      <c r="A1404" s="23" t="s">
        <v>32</v>
      </c>
      <c r="B1404" s="37">
        <v>3.5000000000000003E-2</v>
      </c>
      <c r="C1404" s="38">
        <v>6.0773480662983423E-2</v>
      </c>
      <c r="D1404" s="30">
        <v>3.2000000000000001E-2</v>
      </c>
      <c r="E1404" s="37">
        <v>9.5993251792492615E-2</v>
      </c>
      <c r="F1404" s="30">
        <v>8.0000000000000002E-3</v>
      </c>
      <c r="G1404" s="30">
        <v>3.2000000000000001E-2</v>
      </c>
      <c r="H1404" s="114" t="s">
        <v>816</v>
      </c>
    </row>
    <row r="1405" spans="1:8" ht="16.5" thickBot="1">
      <c r="A1405" s="23" t="s">
        <v>33</v>
      </c>
      <c r="B1405" s="37">
        <v>1E-3</v>
      </c>
      <c r="C1405" s="38">
        <v>3.0000000000000001E-3</v>
      </c>
      <c r="D1405" s="30">
        <v>1E-3</v>
      </c>
      <c r="E1405" s="37">
        <v>2E-3</v>
      </c>
      <c r="F1405" s="30">
        <v>5.0000000000000001E-3</v>
      </c>
      <c r="G1405" s="30">
        <v>1.7999999999999999E-2</v>
      </c>
      <c r="H1405" s="114" t="s">
        <v>818</v>
      </c>
    </row>
    <row r="1406" spans="1:8" ht="16.5" thickBot="1">
      <c r="A1406" s="23" t="s">
        <v>34</v>
      </c>
      <c r="B1406" s="39">
        <v>1.224</v>
      </c>
      <c r="C1406" s="40">
        <v>0.375</v>
      </c>
      <c r="D1406" s="30">
        <v>1.0780000000000001</v>
      </c>
      <c r="E1406" s="37">
        <v>0.30299999999999999</v>
      </c>
      <c r="F1406" s="30">
        <v>1.6559999999999999</v>
      </c>
      <c r="G1406" s="30">
        <v>0.71099999999999997</v>
      </c>
      <c r="H1406" s="114" t="s">
        <v>817</v>
      </c>
    </row>
    <row r="1407" spans="1:8" ht="16.5" thickBot="1">
      <c r="A1407" s="23" t="s">
        <v>35</v>
      </c>
      <c r="B1407" s="39">
        <v>0</v>
      </c>
      <c r="C1407" s="40">
        <v>0</v>
      </c>
      <c r="D1407" s="30">
        <v>8.5999999999999993E-2</v>
      </c>
      <c r="E1407" s="37">
        <v>0.124</v>
      </c>
      <c r="F1407" s="30">
        <v>0.17499999999999999</v>
      </c>
      <c r="G1407" s="30">
        <v>0.155</v>
      </c>
      <c r="H1407" s="113" t="s">
        <v>36</v>
      </c>
    </row>
    <row r="1408" spans="1:8" ht="16.5" thickBot="1">
      <c r="A1408" s="95" t="s">
        <v>353</v>
      </c>
      <c r="B1408" s="97">
        <f t="shared" ref="B1408" si="261">SUM(B1386:B1407)</f>
        <v>7.5086090000000016</v>
      </c>
      <c r="C1408" s="97">
        <f t="shared" ref="C1408" si="262">SUM(C1386:C1407)</f>
        <v>16.189388868662988</v>
      </c>
      <c r="D1408" s="97">
        <f t="shared" ref="D1408" si="263">SUM(D1386:D1407)</f>
        <v>17.035612999999994</v>
      </c>
      <c r="E1408" s="97">
        <f t="shared" ref="E1408:G1408" si="264">SUM(E1386:E1407)</f>
        <v>23.527333651792492</v>
      </c>
      <c r="F1408" s="97">
        <f t="shared" si="264"/>
        <v>42.158999999999999</v>
      </c>
      <c r="G1408" s="97">
        <f t="shared" si="264"/>
        <v>25.206999999999994</v>
      </c>
      <c r="H1408" s="112" t="s">
        <v>841</v>
      </c>
    </row>
    <row r="1409" spans="1:8" ht="16.5" thickBot="1">
      <c r="A1409" s="95" t="s">
        <v>350</v>
      </c>
      <c r="B1409" s="97">
        <v>278.86599999999999</v>
      </c>
      <c r="C1409" s="97">
        <v>415.94799999999998</v>
      </c>
      <c r="D1409" s="97">
        <v>370.67614429844713</v>
      </c>
      <c r="E1409" s="97">
        <v>420.26799999999997</v>
      </c>
      <c r="F1409" s="168">
        <f>D1409/E1409*G1409</f>
        <v>381.91458127354593</v>
      </c>
      <c r="G1409" s="142">
        <v>433.01</v>
      </c>
      <c r="H1409" s="119" t="s">
        <v>354</v>
      </c>
    </row>
    <row r="1410" spans="1:8">
      <c r="A1410" s="75"/>
      <c r="B1410" s="75"/>
      <c r="C1410" s="75"/>
      <c r="D1410" s="75"/>
      <c r="E1410" s="75"/>
      <c r="F1410" s="75"/>
      <c r="G1410" s="75"/>
      <c r="H1410" s="75"/>
    </row>
    <row r="1411" spans="1:8">
      <c r="A1411" s="75"/>
      <c r="B1411" s="75"/>
      <c r="C1411" s="75"/>
      <c r="D1411" s="75"/>
      <c r="E1411" s="75"/>
      <c r="F1411" s="75"/>
      <c r="G1411" s="75"/>
      <c r="H1411" s="75"/>
    </row>
    <row r="1412" spans="1:8">
      <c r="A1412" s="75"/>
      <c r="B1412" s="75"/>
      <c r="C1412" s="75"/>
      <c r="D1412" s="75"/>
      <c r="E1412" s="75"/>
      <c r="F1412" s="75"/>
      <c r="G1412" s="75"/>
      <c r="H1412" s="75"/>
    </row>
    <row r="1413" spans="1:8" ht="18.75" customHeight="1">
      <c r="A1413" s="77" t="s">
        <v>141</v>
      </c>
      <c r="B1413" s="75"/>
      <c r="C1413" s="75"/>
      <c r="D1413" s="75"/>
      <c r="E1413" s="75"/>
      <c r="F1413" s="75"/>
      <c r="G1413" s="75"/>
      <c r="H1413" s="79" t="s">
        <v>142</v>
      </c>
    </row>
    <row r="1414" spans="1:8">
      <c r="A1414" s="77" t="s">
        <v>475</v>
      </c>
      <c r="B1414" s="75"/>
      <c r="C1414" s="75"/>
      <c r="D1414" s="75"/>
      <c r="E1414" s="75"/>
      <c r="F1414" s="75"/>
      <c r="G1414" s="75"/>
      <c r="H1414" s="8" t="s">
        <v>474</v>
      </c>
    </row>
    <row r="1415" spans="1:8" ht="22.5" customHeight="1" thickBot="1">
      <c r="A1415" s="76" t="s">
        <v>39</v>
      </c>
      <c r="B1415" s="75"/>
      <c r="C1415" s="75"/>
      <c r="D1415" s="75"/>
      <c r="E1415" s="2"/>
      <c r="F1415" s="75"/>
      <c r="G1415" s="2" t="s">
        <v>40</v>
      </c>
      <c r="H1415" s="2" t="s">
        <v>2</v>
      </c>
    </row>
    <row r="1416" spans="1:8" ht="16.5" thickBot="1">
      <c r="A1416" s="66" t="s">
        <v>7</v>
      </c>
      <c r="B1416" s="203">
        <v>2016</v>
      </c>
      <c r="C1416" s="204"/>
      <c r="D1416" s="203">
        <v>2017</v>
      </c>
      <c r="E1416" s="204"/>
      <c r="F1416" s="203">
        <v>2018</v>
      </c>
      <c r="G1416" s="204"/>
      <c r="H1416" s="67" t="s">
        <v>3</v>
      </c>
    </row>
    <row r="1417" spans="1:8">
      <c r="A1417" s="68"/>
      <c r="B1417" s="20" t="s">
        <v>43</v>
      </c>
      <c r="C1417" s="111" t="s">
        <v>44</v>
      </c>
      <c r="D1417" s="111" t="s">
        <v>43</v>
      </c>
      <c r="E1417" s="16" t="s">
        <v>44</v>
      </c>
      <c r="F1417" s="20" t="s">
        <v>43</v>
      </c>
      <c r="G1417" s="9" t="s">
        <v>44</v>
      </c>
      <c r="H1417" s="69"/>
    </row>
    <row r="1418" spans="1:8" ht="16.5" thickBot="1">
      <c r="A1418" s="70"/>
      <c r="B1418" s="34" t="s">
        <v>45</v>
      </c>
      <c r="C1418" s="11" t="s">
        <v>46</v>
      </c>
      <c r="D1418" s="114" t="s">
        <v>45</v>
      </c>
      <c r="E1418" s="36" t="s">
        <v>46</v>
      </c>
      <c r="F1418" s="34" t="s">
        <v>45</v>
      </c>
      <c r="G1418" s="34" t="s">
        <v>46</v>
      </c>
      <c r="H1418" s="71"/>
    </row>
    <row r="1419" spans="1:8" ht="17.25" thickTop="1" thickBot="1">
      <c r="A1419" s="23" t="s">
        <v>12</v>
      </c>
      <c r="B1419" s="35">
        <v>0</v>
      </c>
      <c r="C1419" s="38">
        <v>1E-3</v>
      </c>
      <c r="D1419" s="30">
        <v>1E-3</v>
      </c>
      <c r="E1419" s="37">
        <v>5.0000000000000001E-3</v>
      </c>
      <c r="F1419" s="28">
        <v>1.2E-2</v>
      </c>
      <c r="G1419" s="28">
        <v>8.2000000000000003E-2</v>
      </c>
      <c r="H1419" s="114" t="s">
        <v>809</v>
      </c>
    </row>
    <row r="1420" spans="1:8" ht="16.5" thickBot="1">
      <c r="A1420" s="23" t="s">
        <v>13</v>
      </c>
      <c r="B1420" s="37">
        <v>20.321999999999999</v>
      </c>
      <c r="C1420" s="38">
        <v>50.600999999999999</v>
      </c>
      <c r="D1420" s="30">
        <v>19.556999999999999</v>
      </c>
      <c r="E1420" s="37">
        <v>55.585999999999999</v>
      </c>
      <c r="F1420" s="28">
        <v>11.496</v>
      </c>
      <c r="G1420" s="28">
        <v>33.308</v>
      </c>
      <c r="H1420" s="114" t="s">
        <v>810</v>
      </c>
    </row>
    <row r="1421" spans="1:8" ht="16.5" thickBot="1">
      <c r="A1421" s="23" t="s">
        <v>14</v>
      </c>
      <c r="B1421" s="37">
        <v>0.74299999999999999</v>
      </c>
      <c r="C1421" s="38">
        <v>3.1139999999999999</v>
      </c>
      <c r="D1421" s="30">
        <v>0.54200000000000004</v>
      </c>
      <c r="E1421" s="37">
        <v>2.6930000000000001</v>
      </c>
      <c r="F1421" s="28">
        <v>0.49099999999999999</v>
      </c>
      <c r="G1421" s="28">
        <v>2.5089999999999999</v>
      </c>
      <c r="H1421" s="114" t="s">
        <v>806</v>
      </c>
    </row>
    <row r="1422" spans="1:8" ht="16.5" thickBot="1">
      <c r="A1422" s="23" t="s">
        <v>15</v>
      </c>
      <c r="B1422" s="37">
        <v>4.1182100000000004</v>
      </c>
      <c r="C1422" s="38">
        <v>10.442017229999998</v>
      </c>
      <c r="D1422" s="30">
        <v>1.619</v>
      </c>
      <c r="E1422" s="37">
        <v>6.0970000000000004</v>
      </c>
      <c r="F1422" s="28">
        <v>0.24199999999999999</v>
      </c>
      <c r="G1422" s="28">
        <v>0.81200000000000006</v>
      </c>
      <c r="H1422" s="114" t="s">
        <v>820</v>
      </c>
    </row>
    <row r="1423" spans="1:8" ht="16.5" thickBot="1">
      <c r="A1423" s="23" t="s">
        <v>16</v>
      </c>
      <c r="B1423" s="37">
        <v>0.31004199999999998</v>
      </c>
      <c r="C1423" s="38">
        <v>1.4354338</v>
      </c>
      <c r="D1423" s="30">
        <v>0.240698</v>
      </c>
      <c r="E1423" s="37">
        <v>1.2159082077900001</v>
      </c>
      <c r="F1423" s="28">
        <v>0.13900000000000001</v>
      </c>
      <c r="G1423" s="28">
        <v>0.82</v>
      </c>
      <c r="H1423" s="114" t="s">
        <v>819</v>
      </c>
    </row>
    <row r="1424" spans="1:8" ht="16.5" thickBot="1">
      <c r="A1424" s="23" t="s">
        <v>17</v>
      </c>
      <c r="B1424" s="37">
        <v>4.0000000000000001E-3</v>
      </c>
      <c r="C1424" s="38">
        <v>0.02</v>
      </c>
      <c r="D1424" s="30">
        <v>3.0000000000000001E-3</v>
      </c>
      <c r="E1424" s="37">
        <v>1.4E-2</v>
      </c>
      <c r="F1424" s="28">
        <v>4.09</v>
      </c>
      <c r="G1424" s="28">
        <v>8.0000000000000002E-3</v>
      </c>
      <c r="H1424" s="114" t="s">
        <v>807</v>
      </c>
    </row>
    <row r="1425" spans="1:8" ht="16.5" thickBot="1">
      <c r="A1425" s="23" t="s">
        <v>18</v>
      </c>
      <c r="B1425" s="37">
        <v>0.13700000000000001</v>
      </c>
      <c r="C1425" s="38">
        <v>0.60299999999999998</v>
      </c>
      <c r="D1425" s="30">
        <v>7.6999999999999999E-2</v>
      </c>
      <c r="E1425" s="37">
        <v>0.38400000000000001</v>
      </c>
      <c r="F1425" s="28">
        <v>1.4999999999999999E-2</v>
      </c>
      <c r="G1425" s="28">
        <v>7.9000000000000001E-2</v>
      </c>
      <c r="H1425" s="114" t="s">
        <v>19</v>
      </c>
    </row>
    <row r="1426" spans="1:8" ht="16.5" thickBot="1">
      <c r="A1426" s="23" t="s">
        <v>20</v>
      </c>
      <c r="B1426" s="37">
        <v>27.917000000000002</v>
      </c>
      <c r="C1426" s="38">
        <v>87.027000000000001</v>
      </c>
      <c r="D1426" s="30">
        <v>23.503</v>
      </c>
      <c r="E1426" s="37">
        <v>85.902000000000001</v>
      </c>
      <c r="F1426" s="28">
        <v>28.241</v>
      </c>
      <c r="G1426" s="28">
        <v>110.947</v>
      </c>
      <c r="H1426" s="114" t="s">
        <v>808</v>
      </c>
    </row>
    <row r="1427" spans="1:8" ht="16.5" thickBot="1">
      <c r="A1427" s="23" t="s">
        <v>21</v>
      </c>
      <c r="B1427" s="37">
        <v>0.91208</v>
      </c>
      <c r="C1427" s="38">
        <v>4.3133180000000007</v>
      </c>
      <c r="D1427" s="30">
        <v>0.14799999999999999</v>
      </c>
      <c r="E1427" s="37">
        <v>0.72399999999999998</v>
      </c>
      <c r="F1427" s="28">
        <v>0.41</v>
      </c>
      <c r="G1427" s="28">
        <v>0.51700000000000002</v>
      </c>
      <c r="H1427" s="114" t="s">
        <v>811</v>
      </c>
    </row>
    <row r="1428" spans="1:8" ht="16.5" thickBot="1">
      <c r="A1428" s="23" t="s">
        <v>22</v>
      </c>
      <c r="B1428" s="37">
        <v>0.188</v>
      </c>
      <c r="C1428" s="38">
        <v>0.57999999999999996</v>
      </c>
      <c r="D1428" s="30">
        <v>0.41599999999999998</v>
      </c>
      <c r="E1428" s="37">
        <v>1.6220000000000001</v>
      </c>
      <c r="F1428" s="28">
        <v>0.60799999999999998</v>
      </c>
      <c r="G1428" s="28">
        <v>2.399</v>
      </c>
      <c r="H1428" s="114" t="s">
        <v>840</v>
      </c>
    </row>
    <row r="1429" spans="1:8" ht="16.5" thickBot="1">
      <c r="A1429" s="23" t="s">
        <v>23</v>
      </c>
      <c r="B1429" s="37">
        <v>0.217</v>
      </c>
      <c r="C1429" s="38">
        <v>0.71</v>
      </c>
      <c r="D1429" s="30">
        <v>0.309</v>
      </c>
      <c r="E1429" s="37">
        <v>1.016</v>
      </c>
      <c r="F1429" s="28">
        <v>0.29299999999999998</v>
      </c>
      <c r="G1429" s="28">
        <v>0.873</v>
      </c>
      <c r="H1429" s="114" t="s">
        <v>805</v>
      </c>
    </row>
    <row r="1430" spans="1:8" ht="16.5" thickBot="1">
      <c r="A1430" s="23" t="s">
        <v>24</v>
      </c>
      <c r="B1430" s="37">
        <v>2.4460000000000002</v>
      </c>
      <c r="C1430" s="38">
        <v>7.931</v>
      </c>
      <c r="D1430" s="30">
        <v>1.3660000000000001</v>
      </c>
      <c r="E1430" s="37">
        <v>5.7290000000000001</v>
      </c>
      <c r="F1430" s="28">
        <v>1.079</v>
      </c>
      <c r="G1430" s="28">
        <v>4.625</v>
      </c>
      <c r="H1430" s="114" t="s">
        <v>25</v>
      </c>
    </row>
    <row r="1431" spans="1:8" ht="16.5" thickBot="1">
      <c r="A1431" s="23" t="s">
        <v>26</v>
      </c>
      <c r="B1431" s="30">
        <v>2.1668020000000001</v>
      </c>
      <c r="C1431" s="28">
        <v>6.0270964000000005</v>
      </c>
      <c r="D1431" s="30">
        <v>2.454294</v>
      </c>
      <c r="E1431" s="37">
        <v>7.2021664000000003</v>
      </c>
      <c r="F1431" s="28">
        <v>1.718</v>
      </c>
      <c r="G1431" s="28">
        <v>5.3140000000000001</v>
      </c>
      <c r="H1431" s="114" t="s">
        <v>812</v>
      </c>
    </row>
    <row r="1432" spans="1:8" ht="16.5" thickBot="1">
      <c r="A1432" s="23" t="s">
        <v>27</v>
      </c>
      <c r="B1432" s="37">
        <v>9.0999999999999998E-2</v>
      </c>
      <c r="C1432" s="38">
        <v>0.39800000000000002</v>
      </c>
      <c r="D1432" s="30">
        <v>3.7999999999999999E-2</v>
      </c>
      <c r="E1432" s="37">
        <v>0.127</v>
      </c>
      <c r="F1432" s="28">
        <f>D1432/E1432*G1432</f>
        <v>0.15170078740157478</v>
      </c>
      <c r="G1432" s="28">
        <v>0.50700000000000001</v>
      </c>
      <c r="H1432" s="114" t="s">
        <v>836</v>
      </c>
    </row>
    <row r="1433" spans="1:8" ht="16.5" thickBot="1">
      <c r="A1433" s="23" t="s">
        <v>28</v>
      </c>
      <c r="B1433" s="37">
        <v>3.758</v>
      </c>
      <c r="C1433" s="38">
        <v>10.846</v>
      </c>
      <c r="D1433" s="30">
        <v>0.85799999999999998</v>
      </c>
      <c r="E1433" s="37">
        <v>3.8879999999999999</v>
      </c>
      <c r="F1433" s="28">
        <v>11.885999999999999</v>
      </c>
      <c r="G1433" s="28">
        <v>25.033999999999999</v>
      </c>
      <c r="H1433" s="114" t="s">
        <v>813</v>
      </c>
    </row>
    <row r="1434" spans="1:8" ht="16.5" thickBot="1">
      <c r="A1434" s="23" t="s">
        <v>29</v>
      </c>
      <c r="B1434" s="37">
        <v>4.0949999999999998</v>
      </c>
      <c r="C1434" s="38">
        <v>14.791</v>
      </c>
      <c r="D1434" s="30">
        <v>5.6109999999999998</v>
      </c>
      <c r="E1434" s="37">
        <v>24.867000000000001</v>
      </c>
      <c r="F1434" s="28">
        <v>3.2890000000000001</v>
      </c>
      <c r="G1434" s="28">
        <v>16.175999999999998</v>
      </c>
      <c r="H1434" s="114" t="s">
        <v>814</v>
      </c>
    </row>
    <row r="1435" spans="1:8" ht="16.5" thickBot="1">
      <c r="A1435" s="23" t="s">
        <v>30</v>
      </c>
      <c r="B1435" s="37">
        <v>2.8929999999999998</v>
      </c>
      <c r="C1435" s="38">
        <v>6.2830000000000004</v>
      </c>
      <c r="D1435" s="30">
        <v>0.97499999999999998</v>
      </c>
      <c r="E1435" s="37">
        <v>2.8220000000000001</v>
      </c>
      <c r="F1435" s="28">
        <v>9.8000000000000004E-2</v>
      </c>
      <c r="G1435" s="28">
        <v>0.39500000000000002</v>
      </c>
      <c r="H1435" s="114" t="s">
        <v>815</v>
      </c>
    </row>
    <row r="1436" spans="1:8" ht="16.5" thickBot="1">
      <c r="A1436" s="23" t="s">
        <v>31</v>
      </c>
      <c r="B1436" s="37">
        <v>0.23758199999999999</v>
      </c>
      <c r="C1436" s="38">
        <v>1.222097</v>
      </c>
      <c r="D1436" s="30">
        <v>4.5999999999999999E-2</v>
      </c>
      <c r="E1436" s="37">
        <v>0.221</v>
      </c>
      <c r="F1436" s="28">
        <v>0.47199999999999998</v>
      </c>
      <c r="G1436" s="28">
        <v>2.1269999999999998</v>
      </c>
      <c r="H1436" s="114" t="s">
        <v>838</v>
      </c>
    </row>
    <row r="1437" spans="1:8" ht="16.5" thickBot="1">
      <c r="A1437" s="23" t="s">
        <v>32</v>
      </c>
      <c r="B1437" s="37">
        <v>0.8</v>
      </c>
      <c r="C1437" s="38">
        <v>2.9128076343545959</v>
      </c>
      <c r="D1437" s="30">
        <v>0.749</v>
      </c>
      <c r="E1437" s="37">
        <v>2.616561225924364</v>
      </c>
      <c r="F1437" s="28">
        <v>0.54700000000000004</v>
      </c>
      <c r="G1437" s="28">
        <v>2.5470000000000002</v>
      </c>
      <c r="H1437" s="114" t="s">
        <v>816</v>
      </c>
    </row>
    <row r="1438" spans="1:8" ht="16.5" thickBot="1">
      <c r="A1438" s="23" t="s">
        <v>33</v>
      </c>
      <c r="B1438" s="37">
        <v>9.0760000000000005</v>
      </c>
      <c r="C1438" s="38">
        <v>29.991</v>
      </c>
      <c r="D1438" s="30">
        <v>8.4809999999999999</v>
      </c>
      <c r="E1438" s="37">
        <v>34.726999999999997</v>
      </c>
      <c r="F1438" s="28">
        <v>6.9550000000000001</v>
      </c>
      <c r="G1438" s="28">
        <v>26.934000000000001</v>
      </c>
      <c r="H1438" s="114" t="s">
        <v>818</v>
      </c>
    </row>
    <row r="1439" spans="1:8" ht="16.5" thickBot="1">
      <c r="A1439" s="23" t="s">
        <v>34</v>
      </c>
      <c r="B1439" s="39">
        <v>0.14099999999999999</v>
      </c>
      <c r="C1439" s="40">
        <v>7.6999999999999999E-2</v>
      </c>
      <c r="D1439" s="30">
        <v>0.251</v>
      </c>
      <c r="E1439" s="37">
        <v>8.8999999999999996E-2</v>
      </c>
      <c r="F1439" s="28">
        <v>1.7999999999999999E-2</v>
      </c>
      <c r="G1439" s="28">
        <v>0.02</v>
      </c>
      <c r="H1439" s="114" t="s">
        <v>817</v>
      </c>
    </row>
    <row r="1440" spans="1:8" ht="16.5" thickBot="1">
      <c r="A1440" s="23" t="s">
        <v>35</v>
      </c>
      <c r="B1440" s="39">
        <v>0.41</v>
      </c>
      <c r="C1440" s="40">
        <v>1.784</v>
      </c>
      <c r="D1440" s="30">
        <v>0.16500000000000001</v>
      </c>
      <c r="E1440" s="37">
        <v>0.90200000000000002</v>
      </c>
      <c r="F1440" s="28">
        <v>0.20300000000000001</v>
      </c>
      <c r="G1440" s="28">
        <v>0.87</v>
      </c>
      <c r="H1440" s="113" t="s">
        <v>36</v>
      </c>
    </row>
    <row r="1441" spans="1:8" ht="16.5" thickBot="1">
      <c r="A1441" s="95" t="s">
        <v>353</v>
      </c>
      <c r="B1441" s="97">
        <f t="shared" ref="B1441" si="265">SUM(B1419:B1440)</f>
        <v>80.982716000000025</v>
      </c>
      <c r="C1441" s="97">
        <f t="shared" ref="C1441" si="266">SUM(C1419:C1440)</f>
        <v>241.10977006435456</v>
      </c>
      <c r="D1441" s="97">
        <f t="shared" ref="D1441" si="267">SUM(D1419:D1440)</f>
        <v>67.409992000000003</v>
      </c>
      <c r="E1441" s="97">
        <f t="shared" ref="E1441:G1441" si="268">SUM(E1419:E1440)</f>
        <v>238.44963583371435</v>
      </c>
      <c r="F1441" s="97">
        <f t="shared" si="268"/>
        <v>72.453700787401559</v>
      </c>
      <c r="G1441" s="97">
        <f t="shared" si="268"/>
        <v>236.90299999999999</v>
      </c>
      <c r="H1441" s="112" t="s">
        <v>841</v>
      </c>
    </row>
    <row r="1442" spans="1:8" ht="16.5" thickBot="1">
      <c r="A1442" s="95" t="s">
        <v>350</v>
      </c>
      <c r="B1442" s="97">
        <v>1918.3747932223273</v>
      </c>
      <c r="C1442" s="97">
        <v>7588.143</v>
      </c>
      <c r="D1442" s="97">
        <v>1931.3111657976722</v>
      </c>
      <c r="E1442" s="97">
        <v>8326.6959999999999</v>
      </c>
      <c r="F1442" s="155">
        <f>D1442/E1442*G1442</f>
        <v>1659.0178935774952</v>
      </c>
      <c r="G1442" s="97">
        <v>7152.7250000000004</v>
      </c>
      <c r="H1442" s="119" t="s">
        <v>354</v>
      </c>
    </row>
    <row r="1443" spans="1:8">
      <c r="A1443" s="75"/>
      <c r="B1443" s="75"/>
      <c r="C1443" s="75"/>
      <c r="D1443" s="75"/>
      <c r="E1443" s="75"/>
      <c r="F1443" s="75"/>
      <c r="G1443" s="75"/>
      <c r="H1443" s="75"/>
    </row>
    <row r="1444" spans="1:8" ht="16.5" customHeight="1">
      <c r="A1444" s="77" t="s">
        <v>143</v>
      </c>
      <c r="B1444" s="75"/>
      <c r="C1444" s="75"/>
      <c r="D1444" s="75"/>
      <c r="E1444" s="75"/>
      <c r="F1444" s="75"/>
      <c r="G1444" s="75"/>
      <c r="H1444" s="79" t="s">
        <v>144</v>
      </c>
    </row>
    <row r="1445" spans="1:8">
      <c r="A1445" s="77" t="s">
        <v>476</v>
      </c>
      <c r="B1445" s="75"/>
      <c r="C1445" s="75"/>
      <c r="D1445" s="75"/>
      <c r="E1445" s="75"/>
      <c r="F1445" s="75"/>
      <c r="G1445" s="75"/>
      <c r="H1445" s="51" t="s">
        <v>477</v>
      </c>
    </row>
    <row r="1446" spans="1:8" ht="15" customHeight="1" thickBot="1">
      <c r="A1446" s="76" t="s">
        <v>39</v>
      </c>
      <c r="B1446" s="75"/>
      <c r="C1446" s="75"/>
      <c r="D1446" s="75"/>
      <c r="E1446" s="2"/>
      <c r="F1446" s="75"/>
      <c r="G1446" s="2" t="s">
        <v>40</v>
      </c>
      <c r="H1446" s="2" t="s">
        <v>2</v>
      </c>
    </row>
    <row r="1447" spans="1:8" ht="16.5" thickBot="1">
      <c r="A1447" s="66" t="s">
        <v>7</v>
      </c>
      <c r="B1447" s="203">
        <v>2016</v>
      </c>
      <c r="C1447" s="204"/>
      <c r="D1447" s="203">
        <v>2017</v>
      </c>
      <c r="E1447" s="204"/>
      <c r="F1447" s="203">
        <v>2018</v>
      </c>
      <c r="G1447" s="204"/>
      <c r="H1447" s="67" t="s">
        <v>3</v>
      </c>
    </row>
    <row r="1448" spans="1:8">
      <c r="A1448" s="68"/>
      <c r="B1448" s="20" t="s">
        <v>43</v>
      </c>
      <c r="C1448" s="111" t="s">
        <v>44</v>
      </c>
      <c r="D1448" s="111" t="s">
        <v>43</v>
      </c>
      <c r="E1448" s="16" t="s">
        <v>44</v>
      </c>
      <c r="F1448" s="20" t="s">
        <v>43</v>
      </c>
      <c r="G1448" s="9" t="s">
        <v>44</v>
      </c>
      <c r="H1448" s="69"/>
    </row>
    <row r="1449" spans="1:8" ht="16.5" thickBot="1">
      <c r="A1449" s="70"/>
      <c r="B1449" s="34" t="s">
        <v>45</v>
      </c>
      <c r="C1449" s="11" t="s">
        <v>46</v>
      </c>
      <c r="D1449" s="114" t="s">
        <v>45</v>
      </c>
      <c r="E1449" s="36" t="s">
        <v>46</v>
      </c>
      <c r="F1449" s="34" t="s">
        <v>45</v>
      </c>
      <c r="G1449" s="34" t="s">
        <v>46</v>
      </c>
      <c r="H1449" s="71"/>
    </row>
    <row r="1450" spans="1:8" ht="17.25" thickTop="1" thickBot="1">
      <c r="A1450" s="23" t="s">
        <v>12</v>
      </c>
      <c r="B1450" s="35">
        <v>5.3624999999999999E-2</v>
      </c>
      <c r="C1450" s="38">
        <v>0.28999999999999998</v>
      </c>
      <c r="D1450" s="30">
        <v>5.5233999999999998E-2</v>
      </c>
      <c r="E1450" s="37">
        <v>0.29599999999999999</v>
      </c>
      <c r="F1450" s="28">
        <v>6.8000000000000005E-2</v>
      </c>
      <c r="G1450" s="28">
        <v>0.221</v>
      </c>
      <c r="H1450" s="114" t="s">
        <v>809</v>
      </c>
    </row>
    <row r="1451" spans="1:8" ht="16.5" thickBot="1">
      <c r="A1451" s="23" t="s">
        <v>13</v>
      </c>
      <c r="B1451" s="37">
        <v>0.97499999999999998</v>
      </c>
      <c r="C1451" s="38">
        <v>2.4220000000000002</v>
      </c>
      <c r="D1451" s="30">
        <v>1.0029999999999999</v>
      </c>
      <c r="E1451" s="37">
        <v>2.5369999999999999</v>
      </c>
      <c r="F1451" s="28">
        <v>1.288</v>
      </c>
      <c r="G1451" s="28">
        <v>3.343</v>
      </c>
      <c r="H1451" s="114" t="s">
        <v>810</v>
      </c>
    </row>
    <row r="1452" spans="1:8" ht="16.5" thickBot="1">
      <c r="A1452" s="23" t="s">
        <v>14</v>
      </c>
      <c r="B1452" s="37">
        <v>6.4000000000000001E-2</v>
      </c>
      <c r="C1452" s="38">
        <v>0.24</v>
      </c>
      <c r="D1452" s="30">
        <v>8.6999999999999994E-2</v>
      </c>
      <c r="E1452" s="37">
        <v>0.29099999999999998</v>
      </c>
      <c r="F1452" s="28">
        <v>7.0000000000000007E-2</v>
      </c>
      <c r="G1452" s="28">
        <v>0.27400000000000002</v>
      </c>
      <c r="H1452" s="114" t="s">
        <v>806</v>
      </c>
    </row>
    <row r="1453" spans="1:8" ht="16.5" thickBot="1">
      <c r="A1453" s="23" t="s">
        <v>15</v>
      </c>
      <c r="B1453" s="37">
        <v>1.1259999999999998E-3</v>
      </c>
      <c r="C1453" s="38">
        <v>6.0986899999999995E-3</v>
      </c>
      <c r="D1453" s="30">
        <v>1E-3</v>
      </c>
      <c r="E1453" s="37">
        <v>8.9999999999999993E-3</v>
      </c>
      <c r="F1453" s="28">
        <v>1E-3</v>
      </c>
      <c r="G1453" s="28">
        <v>1.0999999999999999E-2</v>
      </c>
      <c r="H1453" s="114" t="s">
        <v>820</v>
      </c>
    </row>
    <row r="1454" spans="1:8" ht="16.5" thickBot="1">
      <c r="A1454" s="23" t="s">
        <v>16</v>
      </c>
      <c r="B1454" s="37">
        <v>4.5386000000000003E-2</v>
      </c>
      <c r="C1454" s="38">
        <v>0.19058873000000001</v>
      </c>
      <c r="D1454" s="30">
        <v>4.1879E-2</v>
      </c>
      <c r="E1454" s="37">
        <v>0.15528548539000001</v>
      </c>
      <c r="F1454" s="28">
        <v>0</v>
      </c>
      <c r="G1454" s="28">
        <v>7.0000000000000001E-3</v>
      </c>
      <c r="H1454" s="114" t="s">
        <v>819</v>
      </c>
    </row>
    <row r="1455" spans="1:8" ht="16.5" thickBot="1">
      <c r="A1455" s="23" t="s">
        <v>17</v>
      </c>
      <c r="B1455" s="37">
        <v>0</v>
      </c>
      <c r="C1455" s="38">
        <v>0</v>
      </c>
      <c r="D1455" s="30">
        <v>0</v>
      </c>
      <c r="E1455" s="37">
        <v>0</v>
      </c>
      <c r="F1455" s="28">
        <v>0</v>
      </c>
      <c r="G1455" s="28">
        <v>0</v>
      </c>
      <c r="H1455" s="114" t="s">
        <v>807</v>
      </c>
    </row>
    <row r="1456" spans="1:8" ht="16.5" thickBot="1">
      <c r="A1456" s="23" t="s">
        <v>18</v>
      </c>
      <c r="B1456" s="37">
        <v>3.0000000000000001E-3</v>
      </c>
      <c r="C1456" s="38">
        <v>1.9E-2</v>
      </c>
      <c r="D1456" s="30">
        <v>0</v>
      </c>
      <c r="E1456" s="37">
        <v>0</v>
      </c>
      <c r="F1456" s="28">
        <v>1E-3</v>
      </c>
      <c r="G1456" s="28">
        <v>2E-3</v>
      </c>
      <c r="H1456" s="114" t="s">
        <v>19</v>
      </c>
    </row>
    <row r="1457" spans="1:8" ht="16.5" thickBot="1">
      <c r="A1457" s="23" t="s">
        <v>20</v>
      </c>
      <c r="B1457" s="37">
        <v>0.70499999999999996</v>
      </c>
      <c r="C1457" s="38">
        <v>1.726</v>
      </c>
      <c r="D1457" s="30">
        <v>1.246</v>
      </c>
      <c r="E1457" s="37">
        <v>3.4390000000000001</v>
      </c>
      <c r="F1457" s="28">
        <v>0.96599999999999997</v>
      </c>
      <c r="G1457" s="28">
        <v>2.0670000000000002</v>
      </c>
      <c r="H1457" s="114" t="s">
        <v>808</v>
      </c>
    </row>
    <row r="1458" spans="1:8" ht="16.5" thickBot="1">
      <c r="A1458" s="23" t="s">
        <v>21</v>
      </c>
      <c r="B1458" s="37">
        <v>0</v>
      </c>
      <c r="C1458" s="38">
        <v>0</v>
      </c>
      <c r="D1458" s="30">
        <v>0</v>
      </c>
      <c r="E1458" s="37">
        <v>0</v>
      </c>
      <c r="F1458" s="28">
        <v>0</v>
      </c>
      <c r="G1458" s="28">
        <v>0</v>
      </c>
      <c r="H1458" s="114" t="s">
        <v>811</v>
      </c>
    </row>
    <row r="1459" spans="1:8" ht="16.5" thickBot="1">
      <c r="A1459" s="23" t="s">
        <v>22</v>
      </c>
      <c r="B1459" s="37">
        <v>0</v>
      </c>
      <c r="C1459" s="38">
        <v>0</v>
      </c>
      <c r="D1459" s="30">
        <v>0</v>
      </c>
      <c r="E1459" s="37">
        <v>0</v>
      </c>
      <c r="F1459" s="28">
        <v>4.0000000000000001E-3</v>
      </c>
      <c r="G1459" s="28">
        <v>1.7000000000000001E-2</v>
      </c>
      <c r="H1459" s="114" t="s">
        <v>840</v>
      </c>
    </row>
    <row r="1460" spans="1:8" ht="16.5" thickBot="1">
      <c r="A1460" s="23" t="s">
        <v>23</v>
      </c>
      <c r="B1460" s="37">
        <v>0.115</v>
      </c>
      <c r="C1460" s="38">
        <v>5.3999999999999999E-2</v>
      </c>
      <c r="D1460" s="30">
        <v>0.13100000000000001</v>
      </c>
      <c r="E1460" s="37">
        <v>0.14299999999999999</v>
      </c>
      <c r="F1460" s="28">
        <v>0.02</v>
      </c>
      <c r="G1460" s="28">
        <v>0.03</v>
      </c>
      <c r="H1460" s="114" t="s">
        <v>805</v>
      </c>
    </row>
    <row r="1461" spans="1:8" ht="16.5" thickBot="1">
      <c r="A1461" s="23" t="s">
        <v>24</v>
      </c>
      <c r="B1461" s="37">
        <v>1.2E-2</v>
      </c>
      <c r="C1461" s="38">
        <v>3.6999999999999998E-2</v>
      </c>
      <c r="D1461" s="30">
        <v>6.8000000000000005E-2</v>
      </c>
      <c r="E1461" s="37">
        <v>0.107</v>
      </c>
      <c r="F1461" s="28">
        <v>1.2999999999999999E-2</v>
      </c>
      <c r="G1461" s="28">
        <v>4.7E-2</v>
      </c>
      <c r="H1461" s="114" t="s">
        <v>25</v>
      </c>
    </row>
    <row r="1462" spans="1:8" ht="16.5" thickBot="1">
      <c r="A1462" s="23" t="s">
        <v>26</v>
      </c>
      <c r="B1462" s="30">
        <v>0.142489</v>
      </c>
      <c r="C1462" s="28">
        <v>0.34575320000000004</v>
      </c>
      <c r="D1462" s="30">
        <v>0.15204400000000001</v>
      </c>
      <c r="E1462" s="37">
        <v>0.42203200000000002</v>
      </c>
      <c r="F1462" s="28">
        <v>0.16200000000000001</v>
      </c>
      <c r="G1462" s="28">
        <v>0.38600000000000001</v>
      </c>
      <c r="H1462" s="114" t="s">
        <v>812</v>
      </c>
    </row>
    <row r="1463" spans="1:8" ht="16.5" thickBot="1">
      <c r="A1463" s="23" t="s">
        <v>27</v>
      </c>
      <c r="B1463" s="37">
        <v>1E-3</v>
      </c>
      <c r="C1463" s="38">
        <v>3.0000000000000001E-3</v>
      </c>
      <c r="D1463" s="30">
        <v>0</v>
      </c>
      <c r="E1463" s="37">
        <v>0</v>
      </c>
      <c r="F1463" s="28">
        <v>0</v>
      </c>
      <c r="G1463" s="28">
        <v>8.0000000000000002E-3</v>
      </c>
      <c r="H1463" s="114" t="s">
        <v>836</v>
      </c>
    </row>
    <row r="1464" spans="1:8" ht="16.5" thickBot="1">
      <c r="A1464" s="23" t="s">
        <v>28</v>
      </c>
      <c r="B1464" s="37">
        <v>1.8109999999999999</v>
      </c>
      <c r="C1464" s="38">
        <v>3.1349999999999998</v>
      </c>
      <c r="D1464" s="30">
        <v>0.111</v>
      </c>
      <c r="E1464" s="37">
        <v>0.44800000000000001</v>
      </c>
      <c r="F1464" s="28">
        <v>1.236</v>
      </c>
      <c r="G1464" s="28">
        <v>2.0139999999999998</v>
      </c>
      <c r="H1464" s="114" t="s">
        <v>813</v>
      </c>
    </row>
    <row r="1465" spans="1:8" ht="16.5" thickBot="1">
      <c r="A1465" s="23" t="s">
        <v>29</v>
      </c>
      <c r="B1465" s="37">
        <v>7.9000000000000001E-2</v>
      </c>
      <c r="C1465" s="38">
        <v>0.38400000000000001</v>
      </c>
      <c r="D1465" s="30">
        <v>0.16</v>
      </c>
      <c r="E1465" s="37">
        <v>0.67800000000000005</v>
      </c>
      <c r="F1465" s="28">
        <v>0.16</v>
      </c>
      <c r="G1465" s="28">
        <v>0.67800000000000005</v>
      </c>
      <c r="H1465" s="114" t="s">
        <v>814</v>
      </c>
    </row>
    <row r="1466" spans="1:8" ht="16.5" thickBot="1">
      <c r="A1466" s="23" t="s">
        <v>30</v>
      </c>
      <c r="B1466" s="37">
        <v>2.8000000000000001E-2</v>
      </c>
      <c r="C1466" s="38">
        <v>0.20599999999999999</v>
      </c>
      <c r="D1466" s="30">
        <v>2.9000000000000001E-2</v>
      </c>
      <c r="E1466" s="37">
        <v>0.19900000000000001</v>
      </c>
      <c r="F1466" s="28">
        <v>3.3000000000000002E-2</v>
      </c>
      <c r="G1466" s="28">
        <v>0.215</v>
      </c>
      <c r="H1466" s="114" t="s">
        <v>815</v>
      </c>
    </row>
    <row r="1467" spans="1:8" ht="16.5" thickBot="1">
      <c r="A1467" s="23" t="s">
        <v>31</v>
      </c>
      <c r="B1467" s="37">
        <v>0</v>
      </c>
      <c r="C1467" s="38">
        <v>0</v>
      </c>
      <c r="D1467" s="30">
        <v>0.48399999999999999</v>
      </c>
      <c r="E1467" s="37">
        <v>0.73299999999999998</v>
      </c>
      <c r="F1467" s="28">
        <v>0</v>
      </c>
      <c r="G1467" s="28">
        <v>0</v>
      </c>
      <c r="H1467" s="114" t="s">
        <v>838</v>
      </c>
    </row>
    <row r="1468" spans="1:8" ht="16.5" thickBot="1">
      <c r="A1468" s="23" t="s">
        <v>32</v>
      </c>
      <c r="B1468" s="37">
        <v>4.2000000000000003E-2</v>
      </c>
      <c r="C1468" s="38">
        <v>0.11069814163736816</v>
      </c>
      <c r="D1468" s="30">
        <v>4.3999999999999997E-2</v>
      </c>
      <c r="E1468" s="37">
        <v>0.18293265851258261</v>
      </c>
      <c r="F1468" s="28">
        <v>0.10100000000000001</v>
      </c>
      <c r="G1468" s="28">
        <v>0.39900000000000002</v>
      </c>
      <c r="H1468" s="114" t="s">
        <v>816</v>
      </c>
    </row>
    <row r="1469" spans="1:8" ht="16.5" thickBot="1">
      <c r="A1469" s="23" t="s">
        <v>33</v>
      </c>
      <c r="B1469" s="37">
        <v>1.2E-2</v>
      </c>
      <c r="C1469" s="38">
        <v>8.5999999999999993E-2</v>
      </c>
      <c r="D1469" s="30">
        <v>1.9E-2</v>
      </c>
      <c r="E1469" s="37">
        <v>0.14199999999999999</v>
      </c>
      <c r="F1469" s="28">
        <v>2.9000000000000001E-2</v>
      </c>
      <c r="G1469" s="28">
        <v>0.18099999999999999</v>
      </c>
      <c r="H1469" s="114" t="s">
        <v>818</v>
      </c>
    </row>
    <row r="1470" spans="1:8" ht="16.5" thickBot="1">
      <c r="A1470" s="23" t="s">
        <v>34</v>
      </c>
      <c r="B1470" s="39">
        <v>0</v>
      </c>
      <c r="C1470" s="40">
        <v>0</v>
      </c>
      <c r="D1470" s="30">
        <v>0</v>
      </c>
      <c r="E1470" s="37">
        <v>0</v>
      </c>
      <c r="F1470" s="37">
        <v>0</v>
      </c>
      <c r="G1470" s="37">
        <v>0</v>
      </c>
      <c r="H1470" s="114" t="s">
        <v>817</v>
      </c>
    </row>
    <row r="1471" spans="1:8" ht="16.5" thickBot="1">
      <c r="A1471" s="23" t="s">
        <v>35</v>
      </c>
      <c r="B1471" s="39">
        <v>0.76800000000000002</v>
      </c>
      <c r="C1471" s="40">
        <v>6.0000000000000001E-3</v>
      </c>
      <c r="D1471" s="30">
        <v>6.7000000000000004E-2</v>
      </c>
      <c r="E1471" s="37">
        <v>0.33600000000000002</v>
      </c>
      <c r="F1471" s="28">
        <v>1.7999999999999999E-2</v>
      </c>
      <c r="G1471" s="28">
        <v>2.8000000000000001E-2</v>
      </c>
      <c r="H1471" s="113" t="s">
        <v>36</v>
      </c>
    </row>
    <row r="1472" spans="1:8" ht="16.5" thickBot="1">
      <c r="A1472" s="95" t="s">
        <v>353</v>
      </c>
      <c r="B1472" s="97">
        <f t="shared" ref="B1472" si="269">SUM(B1450:B1471)</f>
        <v>4.857625999999998</v>
      </c>
      <c r="C1472" s="97">
        <f t="shared" ref="C1472" si="270">SUM(C1450:C1471)</f>
        <v>9.2611387616373673</v>
      </c>
      <c r="D1472" s="97">
        <f t="shared" ref="D1472" si="271">SUM(D1450:D1471)</f>
        <v>3.6991570000000009</v>
      </c>
      <c r="E1472" s="97">
        <f t="shared" ref="E1472:G1472" si="272">SUM(E1450:E1471)</f>
        <v>10.118250143902582</v>
      </c>
      <c r="F1472" s="97">
        <f t="shared" si="272"/>
        <v>4.17</v>
      </c>
      <c r="G1472" s="97">
        <f t="shared" si="272"/>
        <v>9.9280000000000008</v>
      </c>
      <c r="H1472" s="112" t="s">
        <v>841</v>
      </c>
    </row>
    <row r="1473" spans="1:8" ht="16.5" thickBot="1">
      <c r="A1473" s="95" t="s">
        <v>350</v>
      </c>
      <c r="B1473" s="97">
        <v>54.629773639865682</v>
      </c>
      <c r="C1473" s="97">
        <v>239.63900000000001</v>
      </c>
      <c r="D1473" s="97">
        <v>64.42396310147798</v>
      </c>
      <c r="E1473" s="97">
        <v>259.14</v>
      </c>
      <c r="F1473" s="155">
        <f>D1473/E1473*G1473</f>
        <v>71.088365273513645</v>
      </c>
      <c r="G1473" s="97">
        <v>285.947</v>
      </c>
      <c r="H1473" s="119" t="s">
        <v>354</v>
      </c>
    </row>
    <row r="1474" spans="1:8">
      <c r="A1474" s="75"/>
      <c r="B1474" s="75"/>
      <c r="C1474" s="75"/>
      <c r="D1474" s="75"/>
      <c r="E1474" s="75"/>
      <c r="F1474" s="75"/>
      <c r="G1474" s="75"/>
      <c r="H1474" s="75"/>
    </row>
    <row r="1475" spans="1:8">
      <c r="A1475" s="77" t="s">
        <v>145</v>
      </c>
      <c r="B1475" s="75"/>
      <c r="C1475" s="75"/>
      <c r="D1475" s="75"/>
      <c r="E1475" s="75"/>
      <c r="F1475" s="75"/>
      <c r="G1475" s="75"/>
      <c r="H1475" s="79" t="s">
        <v>146</v>
      </c>
    </row>
    <row r="1476" spans="1:8">
      <c r="A1476" s="77" t="s">
        <v>479</v>
      </c>
      <c r="B1476" s="75"/>
      <c r="C1476" s="75"/>
      <c r="D1476" s="75"/>
      <c r="E1476" s="75"/>
      <c r="F1476" s="75"/>
      <c r="G1476" s="75"/>
      <c r="H1476" s="51" t="s">
        <v>478</v>
      </c>
    </row>
    <row r="1477" spans="1:8" ht="15" customHeight="1" thickBot="1">
      <c r="A1477" s="76" t="s">
        <v>39</v>
      </c>
      <c r="B1477" s="75"/>
      <c r="C1477" s="75"/>
      <c r="D1477" s="75"/>
      <c r="E1477" s="2"/>
      <c r="F1477" s="75"/>
      <c r="G1477" s="2" t="s">
        <v>40</v>
      </c>
      <c r="H1477" s="2" t="s">
        <v>2</v>
      </c>
    </row>
    <row r="1478" spans="1:8" ht="16.5" thickBot="1">
      <c r="A1478" s="66" t="s">
        <v>7</v>
      </c>
      <c r="B1478" s="203">
        <v>2016</v>
      </c>
      <c r="C1478" s="204"/>
      <c r="D1478" s="203">
        <v>2017</v>
      </c>
      <c r="E1478" s="204"/>
      <c r="F1478" s="203">
        <v>2018</v>
      </c>
      <c r="G1478" s="204"/>
      <c r="H1478" s="67" t="s">
        <v>3</v>
      </c>
    </row>
    <row r="1479" spans="1:8">
      <c r="A1479" s="68"/>
      <c r="B1479" s="20" t="s">
        <v>43</v>
      </c>
      <c r="C1479" s="111" t="s">
        <v>44</v>
      </c>
      <c r="D1479" s="111" t="s">
        <v>43</v>
      </c>
      <c r="E1479" s="16" t="s">
        <v>44</v>
      </c>
      <c r="F1479" s="20" t="s">
        <v>43</v>
      </c>
      <c r="G1479" s="9" t="s">
        <v>44</v>
      </c>
      <c r="H1479" s="69"/>
    </row>
    <row r="1480" spans="1:8" ht="16.5" thickBot="1">
      <c r="A1480" s="70"/>
      <c r="B1480" s="34" t="s">
        <v>45</v>
      </c>
      <c r="C1480" s="11" t="s">
        <v>46</v>
      </c>
      <c r="D1480" s="114" t="s">
        <v>45</v>
      </c>
      <c r="E1480" s="36" t="s">
        <v>46</v>
      </c>
      <c r="F1480" s="34" t="s">
        <v>45</v>
      </c>
      <c r="G1480" s="34" t="s">
        <v>46</v>
      </c>
      <c r="H1480" s="71"/>
    </row>
    <row r="1481" spans="1:8" ht="17.25" thickTop="1" thickBot="1">
      <c r="A1481" s="23" t="s">
        <v>12</v>
      </c>
      <c r="B1481" s="35">
        <v>17.59104</v>
      </c>
      <c r="C1481" s="38">
        <v>29.38</v>
      </c>
      <c r="D1481" s="30">
        <v>18.118770999999999</v>
      </c>
      <c r="E1481" s="37">
        <v>30.263999999999999</v>
      </c>
      <c r="F1481" s="30">
        <v>10.907999999999999</v>
      </c>
      <c r="G1481" s="30">
        <v>17.347000000000001</v>
      </c>
      <c r="H1481" s="114" t="s">
        <v>809</v>
      </c>
    </row>
    <row r="1482" spans="1:8" ht="16.5" thickBot="1">
      <c r="A1482" s="23" t="s">
        <v>13</v>
      </c>
      <c r="B1482" s="37">
        <v>32.161000000000001</v>
      </c>
      <c r="C1482" s="38">
        <v>38.896999999999998</v>
      </c>
      <c r="D1482" s="30">
        <v>31.716000000000001</v>
      </c>
      <c r="E1482" s="37">
        <v>37.722999999999999</v>
      </c>
      <c r="F1482" s="30">
        <v>21.808</v>
      </c>
      <c r="G1482" s="30">
        <v>31.96</v>
      </c>
      <c r="H1482" s="114" t="s">
        <v>810</v>
      </c>
    </row>
    <row r="1483" spans="1:8" ht="16.5" thickBot="1">
      <c r="A1483" s="23" t="s">
        <v>14</v>
      </c>
      <c r="B1483" s="37">
        <v>1.1839999999999999</v>
      </c>
      <c r="C1483" s="38">
        <v>2.1520000000000001</v>
      </c>
      <c r="D1483" s="30">
        <v>1.599</v>
      </c>
      <c r="E1483" s="37">
        <v>2.5659999999999998</v>
      </c>
      <c r="F1483" s="30">
        <v>2.367</v>
      </c>
      <c r="G1483" s="30">
        <v>3.6920000000000002</v>
      </c>
      <c r="H1483" s="114" t="s">
        <v>806</v>
      </c>
    </row>
    <row r="1484" spans="1:8" ht="16.5" thickBot="1">
      <c r="A1484" s="23" t="s">
        <v>15</v>
      </c>
      <c r="B1484" s="37">
        <v>43.029130000000002</v>
      </c>
      <c r="C1484" s="38">
        <v>41.251186130000001</v>
      </c>
      <c r="D1484" s="30">
        <v>78.088999999999999</v>
      </c>
      <c r="E1484" s="37">
        <v>79.864999999999995</v>
      </c>
      <c r="F1484" s="30">
        <v>1.0009999999999999</v>
      </c>
      <c r="G1484" s="30">
        <v>1.024</v>
      </c>
      <c r="H1484" s="114" t="s">
        <v>820</v>
      </c>
    </row>
    <row r="1485" spans="1:8" ht="16.5" thickBot="1">
      <c r="A1485" s="23" t="s">
        <v>16</v>
      </c>
      <c r="B1485" s="37">
        <v>1.089164</v>
      </c>
      <c r="C1485" s="38">
        <v>1.06829434</v>
      </c>
      <c r="D1485" s="30">
        <v>1.4360350000000002</v>
      </c>
      <c r="E1485" s="37">
        <v>1.3812443634700002</v>
      </c>
      <c r="F1485" s="30">
        <v>3.3000000000000002E-2</v>
      </c>
      <c r="G1485" s="30">
        <v>0.05</v>
      </c>
      <c r="H1485" s="114" t="s">
        <v>819</v>
      </c>
    </row>
    <row r="1486" spans="1:8" ht="16.5" thickBot="1">
      <c r="A1486" s="23" t="s">
        <v>17</v>
      </c>
      <c r="B1486" s="37">
        <v>0</v>
      </c>
      <c r="C1486" s="38">
        <v>0</v>
      </c>
      <c r="D1486" s="30">
        <v>0</v>
      </c>
      <c r="E1486" s="30">
        <v>0</v>
      </c>
      <c r="F1486" s="30">
        <v>0</v>
      </c>
      <c r="G1486" s="30">
        <v>0</v>
      </c>
      <c r="H1486" s="114" t="s">
        <v>807</v>
      </c>
    </row>
    <row r="1487" spans="1:8" ht="16.5" thickBot="1">
      <c r="A1487" s="23" t="s">
        <v>18</v>
      </c>
      <c r="B1487" s="37">
        <v>0</v>
      </c>
      <c r="C1487" s="38">
        <v>0</v>
      </c>
      <c r="D1487" s="30">
        <v>6.0000000000000001E-3</v>
      </c>
      <c r="E1487" s="37">
        <v>0.02</v>
      </c>
      <c r="F1487" s="30">
        <v>0</v>
      </c>
      <c r="G1487" s="30">
        <v>0</v>
      </c>
      <c r="H1487" s="114" t="s">
        <v>19</v>
      </c>
    </row>
    <row r="1488" spans="1:8" ht="16.5" thickBot="1">
      <c r="A1488" s="23" t="s">
        <v>20</v>
      </c>
      <c r="B1488" s="37">
        <v>31.969000000000001</v>
      </c>
      <c r="C1488" s="38">
        <v>42.088000000000001</v>
      </c>
      <c r="D1488" s="30">
        <v>22.295000000000002</v>
      </c>
      <c r="E1488" s="37">
        <v>30.207000000000001</v>
      </c>
      <c r="F1488" s="30">
        <v>25.317</v>
      </c>
      <c r="G1488" s="30">
        <v>29.003</v>
      </c>
      <c r="H1488" s="114" t="s">
        <v>808</v>
      </c>
    </row>
    <row r="1489" spans="1:8" ht="16.5" thickBot="1">
      <c r="A1489" s="23" t="s">
        <v>21</v>
      </c>
      <c r="B1489" s="37">
        <v>3.9359999999999999E-2</v>
      </c>
      <c r="C1489" s="38">
        <v>4.9200000000000001E-2</v>
      </c>
      <c r="D1489" s="30">
        <v>4.2999999999999997E-2</v>
      </c>
      <c r="E1489" s="37">
        <v>5.6000000000000001E-2</v>
      </c>
      <c r="F1489" s="30">
        <v>1E-3</v>
      </c>
      <c r="G1489" s="30">
        <v>1.7000000000000001E-2</v>
      </c>
      <c r="H1489" s="114" t="s">
        <v>811</v>
      </c>
    </row>
    <row r="1490" spans="1:8" ht="16.5" thickBot="1">
      <c r="A1490" s="23" t="s">
        <v>22</v>
      </c>
      <c r="B1490" s="37">
        <v>9.0999999999999998E-2</v>
      </c>
      <c r="C1490" s="38">
        <v>0.14199999999999999</v>
      </c>
      <c r="D1490" s="30">
        <v>5.077</v>
      </c>
      <c r="E1490" s="37">
        <v>5.1219999999999999</v>
      </c>
      <c r="F1490" s="30">
        <v>3.7999999999999999E-2</v>
      </c>
      <c r="G1490" s="30">
        <v>4.8000000000000001E-2</v>
      </c>
      <c r="H1490" s="114" t="s">
        <v>840</v>
      </c>
    </row>
    <row r="1491" spans="1:8" ht="16.5" thickBot="1">
      <c r="A1491" s="23" t="s">
        <v>23</v>
      </c>
      <c r="B1491" s="37">
        <v>4.8470000000000004</v>
      </c>
      <c r="C1491" s="38">
        <v>7.9249999999999998</v>
      </c>
      <c r="D1491" s="30">
        <v>1.383</v>
      </c>
      <c r="E1491" s="37">
        <v>1.2789999999999999</v>
      </c>
      <c r="F1491" s="30">
        <v>3.2970000000000002</v>
      </c>
      <c r="G1491" s="30">
        <v>2.88</v>
      </c>
      <c r="H1491" s="114" t="s">
        <v>805</v>
      </c>
    </row>
    <row r="1492" spans="1:8" ht="16.5" thickBot="1">
      <c r="A1492" s="23" t="s">
        <v>24</v>
      </c>
      <c r="B1492" s="37">
        <v>5.8029999999999999</v>
      </c>
      <c r="C1492" s="38">
        <v>10.24</v>
      </c>
      <c r="D1492" s="30">
        <v>5.7450000000000001</v>
      </c>
      <c r="E1492" s="37">
        <v>9.9990000000000006</v>
      </c>
      <c r="F1492" s="30">
        <v>4.2960000000000003</v>
      </c>
      <c r="G1492" s="30">
        <v>7.5490000000000004</v>
      </c>
      <c r="H1492" s="114" t="s">
        <v>25</v>
      </c>
    </row>
    <row r="1493" spans="1:8" ht="16.5" thickBot="1">
      <c r="A1493" s="23" t="s">
        <v>26</v>
      </c>
      <c r="B1493" s="30">
        <v>13.927789000000001</v>
      </c>
      <c r="C1493" s="28">
        <v>13.616501599999999</v>
      </c>
      <c r="D1493" s="30">
        <v>24.119221000000003</v>
      </c>
      <c r="E1493" s="37">
        <v>25.932301199999998</v>
      </c>
      <c r="F1493" s="30">
        <v>2.1389999999999998</v>
      </c>
      <c r="G1493" s="30">
        <v>2.4550000000000001</v>
      </c>
      <c r="H1493" s="114" t="s">
        <v>812</v>
      </c>
    </row>
    <row r="1494" spans="1:8" ht="16.5" thickBot="1">
      <c r="A1494" s="23" t="s">
        <v>27</v>
      </c>
      <c r="B1494" s="37">
        <v>4.1340000000000003</v>
      </c>
      <c r="C1494" s="38">
        <v>5.3879999999999999</v>
      </c>
      <c r="D1494" s="30">
        <v>0.44400000000000001</v>
      </c>
      <c r="E1494" s="37">
        <v>0.58699999999999997</v>
      </c>
      <c r="F1494" s="30">
        <f>D1494/E1494*G1494</f>
        <v>8.3467461669505969</v>
      </c>
      <c r="G1494" s="30">
        <v>11.035</v>
      </c>
      <c r="H1494" s="114" t="s">
        <v>836</v>
      </c>
    </row>
    <row r="1495" spans="1:8" ht="16.5" thickBot="1">
      <c r="A1495" s="23" t="s">
        <v>28</v>
      </c>
      <c r="B1495" s="37">
        <v>5.0000000000000001E-3</v>
      </c>
      <c r="C1495" s="38">
        <v>1.2999999999999999E-2</v>
      </c>
      <c r="D1495" s="30">
        <v>9.5310000000000006</v>
      </c>
      <c r="E1495" s="37">
        <v>15.670999999999999</v>
      </c>
      <c r="F1495" s="30">
        <v>1.2629999999999999</v>
      </c>
      <c r="G1495" s="30">
        <v>1.742</v>
      </c>
      <c r="H1495" s="114" t="s">
        <v>813</v>
      </c>
    </row>
    <row r="1496" spans="1:8" ht="16.5" thickBot="1">
      <c r="A1496" s="23" t="s">
        <v>29</v>
      </c>
      <c r="B1496" s="37">
        <v>8.0619999999999994</v>
      </c>
      <c r="C1496" s="38">
        <v>20.052</v>
      </c>
      <c r="D1496" s="30">
        <v>43.704000000000001</v>
      </c>
      <c r="E1496" s="37">
        <v>58.942999999999998</v>
      </c>
      <c r="F1496" s="30">
        <v>5.7060000000000004</v>
      </c>
      <c r="G1496" s="30">
        <v>11.961</v>
      </c>
      <c r="H1496" s="114" t="s">
        <v>814</v>
      </c>
    </row>
    <row r="1497" spans="1:8" ht="16.5" thickBot="1">
      <c r="A1497" s="23" t="s">
        <v>30</v>
      </c>
      <c r="B1497" s="37">
        <v>6.8</v>
      </c>
      <c r="C1497" s="38">
        <v>11.63</v>
      </c>
      <c r="D1497" s="30">
        <v>5.9429999999999996</v>
      </c>
      <c r="E1497" s="37">
        <v>10.794</v>
      </c>
      <c r="F1497" s="30">
        <v>5.7069999999999999</v>
      </c>
      <c r="G1497" s="30">
        <v>10.881</v>
      </c>
      <c r="H1497" s="114" t="s">
        <v>815</v>
      </c>
    </row>
    <row r="1498" spans="1:8" ht="16.5" thickBot="1">
      <c r="A1498" s="23" t="s">
        <v>31</v>
      </c>
      <c r="B1498" s="37">
        <v>99.245000000000005</v>
      </c>
      <c r="C1498" s="38">
        <v>156.95400000000001</v>
      </c>
      <c r="D1498" s="30">
        <v>87.114000000000004</v>
      </c>
      <c r="E1498" s="37">
        <v>133.05699999999999</v>
      </c>
      <c r="F1498" s="30">
        <v>91.379000000000005</v>
      </c>
      <c r="G1498" s="30">
        <v>121.947</v>
      </c>
      <c r="H1498" s="114" t="s">
        <v>838</v>
      </c>
    </row>
    <row r="1499" spans="1:8" ht="16.5" thickBot="1">
      <c r="A1499" s="23" t="s">
        <v>32</v>
      </c>
      <c r="B1499" s="37">
        <v>53.787999999999997</v>
      </c>
      <c r="C1499" s="38">
        <v>63.065494726268206</v>
      </c>
      <c r="D1499" s="30">
        <v>41.207000000000001</v>
      </c>
      <c r="E1499" s="37">
        <v>46.900210881484604</v>
      </c>
      <c r="F1499" s="30">
        <v>4.0720000000000001</v>
      </c>
      <c r="G1499" s="30">
        <v>4.2720000000000002</v>
      </c>
      <c r="H1499" s="114" t="s">
        <v>816</v>
      </c>
    </row>
    <row r="1500" spans="1:8" ht="16.5" thickBot="1">
      <c r="A1500" s="23" t="s">
        <v>33</v>
      </c>
      <c r="B1500" s="37">
        <v>14.231</v>
      </c>
      <c r="C1500" s="38">
        <v>17.048999999999999</v>
      </c>
      <c r="D1500" s="30">
        <v>16.463000000000001</v>
      </c>
      <c r="E1500" s="37">
        <v>18.762</v>
      </c>
      <c r="F1500" s="30">
        <v>10.378</v>
      </c>
      <c r="G1500" s="30">
        <v>10.938000000000001</v>
      </c>
      <c r="H1500" s="114" t="s">
        <v>818</v>
      </c>
    </row>
    <row r="1501" spans="1:8" ht="16.5" thickBot="1">
      <c r="A1501" s="23" t="s">
        <v>34</v>
      </c>
      <c r="B1501" s="39">
        <v>8.0000000000000002E-3</v>
      </c>
      <c r="C1501" s="40">
        <v>5.0000000000000001E-3</v>
      </c>
      <c r="D1501" s="30">
        <v>0</v>
      </c>
      <c r="E1501" s="37">
        <v>0</v>
      </c>
      <c r="F1501" s="30">
        <v>0</v>
      </c>
      <c r="G1501" s="30">
        <v>0</v>
      </c>
      <c r="H1501" s="114" t="s">
        <v>817</v>
      </c>
    </row>
    <row r="1502" spans="1:8" ht="16.5" thickBot="1">
      <c r="A1502" s="23" t="s">
        <v>35</v>
      </c>
      <c r="B1502" s="39">
        <v>4.8310000000000004</v>
      </c>
      <c r="C1502" s="40">
        <v>4.4960000000000004</v>
      </c>
      <c r="D1502" s="30">
        <v>2.069</v>
      </c>
      <c r="E1502" s="37">
        <v>2.2210000000000001</v>
      </c>
      <c r="F1502" s="30">
        <v>3.0640000000000001</v>
      </c>
      <c r="G1502" s="30">
        <v>3.4239999999999999</v>
      </c>
      <c r="H1502" s="113" t="s">
        <v>36</v>
      </c>
    </row>
    <row r="1503" spans="1:8" ht="16.5" thickBot="1">
      <c r="A1503" s="95" t="s">
        <v>353</v>
      </c>
      <c r="B1503" s="97">
        <f t="shared" ref="B1503" si="273">SUM(B1481:B1502)</f>
        <v>342.83548300000001</v>
      </c>
      <c r="C1503" s="97">
        <f t="shared" ref="C1503" si="274">SUM(C1481:C1502)</f>
        <v>465.46167679626819</v>
      </c>
      <c r="D1503" s="97">
        <f t="shared" ref="D1503" si="275">SUM(D1481:D1502)</f>
        <v>396.10202700000013</v>
      </c>
      <c r="E1503" s="97">
        <f t="shared" ref="E1503:G1503" si="276">SUM(E1481:E1502)</f>
        <v>511.34975644495455</v>
      </c>
      <c r="F1503" s="97">
        <f t="shared" si="276"/>
        <v>201.12074616695057</v>
      </c>
      <c r="G1503" s="97">
        <f t="shared" si="276"/>
        <v>272.22499999999997</v>
      </c>
      <c r="H1503" s="112" t="s">
        <v>841</v>
      </c>
    </row>
    <row r="1504" spans="1:8" ht="16.5" thickBot="1">
      <c r="A1504" s="95" t="s">
        <v>350</v>
      </c>
      <c r="B1504" s="97">
        <v>841.98699999999997</v>
      </c>
      <c r="C1504" s="97">
        <v>1037.3969999999999</v>
      </c>
      <c r="D1504" s="97">
        <v>914.33715592390843</v>
      </c>
      <c r="E1504" s="97">
        <v>973.86800000000005</v>
      </c>
      <c r="F1504" s="168">
        <f>D1504/E1504*G1504</f>
        <v>427.86545169274615</v>
      </c>
      <c r="G1504" s="142">
        <v>455.72300000000001</v>
      </c>
      <c r="H1504" s="119" t="s">
        <v>354</v>
      </c>
    </row>
    <row r="1505" spans="1:8">
      <c r="A1505" s="75"/>
      <c r="B1505" s="75"/>
      <c r="C1505" s="75"/>
      <c r="D1505" s="75"/>
      <c r="E1505" s="75"/>
      <c r="F1505" s="75"/>
      <c r="G1505" s="75"/>
      <c r="H1505" s="75"/>
    </row>
    <row r="1506" spans="1:8">
      <c r="A1506" s="77" t="s">
        <v>147</v>
      </c>
      <c r="B1506" s="75"/>
      <c r="C1506" s="75"/>
      <c r="D1506" s="75"/>
      <c r="E1506" s="75"/>
      <c r="F1506" s="75"/>
      <c r="G1506" s="75"/>
      <c r="H1506" s="79" t="s">
        <v>148</v>
      </c>
    </row>
    <row r="1507" spans="1:8">
      <c r="A1507" s="77" t="s">
        <v>480</v>
      </c>
      <c r="B1507" s="75"/>
      <c r="C1507" s="75"/>
      <c r="D1507" s="75"/>
      <c r="E1507" s="75"/>
      <c r="F1507" s="75"/>
      <c r="G1507" s="75"/>
      <c r="H1507" s="52" t="s">
        <v>481</v>
      </c>
    </row>
    <row r="1508" spans="1:8" ht="16.5" thickBot="1">
      <c r="A1508" s="85" t="s">
        <v>39</v>
      </c>
      <c r="B1508" s="75"/>
      <c r="C1508" s="75"/>
      <c r="D1508" s="75"/>
      <c r="E1508" s="2"/>
      <c r="F1508" s="75"/>
      <c r="G1508" s="2" t="s">
        <v>40</v>
      </c>
      <c r="H1508" s="2" t="s">
        <v>2</v>
      </c>
    </row>
    <row r="1509" spans="1:8" ht="17.25" thickTop="1" thickBot="1">
      <c r="A1509" s="72" t="s">
        <v>7</v>
      </c>
      <c r="B1509" s="203">
        <v>2016</v>
      </c>
      <c r="C1509" s="204"/>
      <c r="D1509" s="203">
        <v>2017</v>
      </c>
      <c r="E1509" s="204"/>
      <c r="F1509" s="203">
        <v>2018</v>
      </c>
      <c r="G1509" s="204"/>
      <c r="H1509" s="67" t="s">
        <v>3</v>
      </c>
    </row>
    <row r="1510" spans="1:8">
      <c r="A1510" s="68"/>
      <c r="B1510" s="20" t="s">
        <v>43</v>
      </c>
      <c r="C1510" s="111" t="s">
        <v>44</v>
      </c>
      <c r="D1510" s="111" t="s">
        <v>43</v>
      </c>
      <c r="E1510" s="16" t="s">
        <v>44</v>
      </c>
      <c r="F1510" s="20" t="s">
        <v>43</v>
      </c>
      <c r="G1510" s="9" t="s">
        <v>44</v>
      </c>
      <c r="H1510" s="69"/>
    </row>
    <row r="1511" spans="1:8" ht="16.5" thickBot="1">
      <c r="A1511" s="70"/>
      <c r="B1511" s="34" t="s">
        <v>45</v>
      </c>
      <c r="C1511" s="11" t="s">
        <v>46</v>
      </c>
      <c r="D1511" s="114" t="s">
        <v>45</v>
      </c>
      <c r="E1511" s="36" t="s">
        <v>46</v>
      </c>
      <c r="F1511" s="34" t="s">
        <v>45</v>
      </c>
      <c r="G1511" s="34" t="s">
        <v>46</v>
      </c>
      <c r="H1511" s="71"/>
    </row>
    <row r="1512" spans="1:8" ht="17.25" thickTop="1" thickBot="1">
      <c r="A1512" s="23" t="s">
        <v>12</v>
      </c>
      <c r="B1512" s="35">
        <v>2.1999999999999999E-2</v>
      </c>
      <c r="C1512" s="38">
        <v>3.1E-2</v>
      </c>
      <c r="D1512" s="30">
        <v>0.01</v>
      </c>
      <c r="E1512" s="37">
        <v>1.4E-2</v>
      </c>
      <c r="F1512" s="30">
        <v>8.0000000000000002E-3</v>
      </c>
      <c r="G1512" s="30">
        <v>1.4999999999999999E-2</v>
      </c>
      <c r="H1512" s="114" t="s">
        <v>809</v>
      </c>
    </row>
    <row r="1513" spans="1:8" ht="16.5" thickBot="1">
      <c r="A1513" s="23" t="s">
        <v>13</v>
      </c>
      <c r="B1513" s="37">
        <v>0.43099999999999999</v>
      </c>
      <c r="C1513" s="38">
        <v>0.95799999999999996</v>
      </c>
      <c r="D1513" s="30">
        <v>0.21099999999999999</v>
      </c>
      <c r="E1513" s="37">
        <v>0.28999999999999998</v>
      </c>
      <c r="F1513" s="30">
        <v>6.9000000000000006E-2</v>
      </c>
      <c r="G1513" s="30">
        <v>0.17100000000000001</v>
      </c>
      <c r="H1513" s="114" t="s">
        <v>810</v>
      </c>
    </row>
    <row r="1514" spans="1:8" ht="16.5" thickBot="1">
      <c r="A1514" s="23" t="s">
        <v>14</v>
      </c>
      <c r="B1514" s="37">
        <v>0.14899999999999999</v>
      </c>
      <c r="C1514" s="38">
        <v>0.28499999999999998</v>
      </c>
      <c r="D1514" s="30">
        <v>0.27100000000000002</v>
      </c>
      <c r="E1514" s="37">
        <v>0.33700000000000002</v>
      </c>
      <c r="F1514" s="30">
        <v>8.9999999999999993E-3</v>
      </c>
      <c r="G1514" s="30">
        <v>1.9E-2</v>
      </c>
      <c r="H1514" s="114" t="s">
        <v>806</v>
      </c>
    </row>
    <row r="1515" spans="1:8" ht="16.5" thickBot="1">
      <c r="A1515" s="23" t="s">
        <v>15</v>
      </c>
      <c r="B1515" s="37">
        <v>0.301902</v>
      </c>
      <c r="C1515" s="38">
        <v>0.28721247999999999</v>
      </c>
      <c r="D1515" s="30">
        <v>0.13</v>
      </c>
      <c r="E1515" s="37">
        <v>0.14499999999999999</v>
      </c>
      <c r="F1515" s="30">
        <v>0.16800000000000001</v>
      </c>
      <c r="G1515" s="30">
        <v>0.184</v>
      </c>
      <c r="H1515" s="114" t="s">
        <v>820</v>
      </c>
    </row>
    <row r="1516" spans="1:8" ht="16.5" thickBot="1">
      <c r="A1516" s="23" t="s">
        <v>16</v>
      </c>
      <c r="B1516" s="37">
        <v>4.7913999999999998E-2</v>
      </c>
      <c r="C1516" s="38">
        <v>4.9741930000000011E-2</v>
      </c>
      <c r="D1516" s="30">
        <v>7.4999999999999997E-2</v>
      </c>
      <c r="E1516" s="37">
        <v>7.9000000000000001E-2</v>
      </c>
      <c r="F1516" s="30">
        <v>9.8000000000000004E-2</v>
      </c>
      <c r="G1516" s="30">
        <v>0.105</v>
      </c>
      <c r="H1516" s="114" t="s">
        <v>819</v>
      </c>
    </row>
    <row r="1517" spans="1:8" ht="16.5" thickBot="1">
      <c r="A1517" s="23" t="s">
        <v>17</v>
      </c>
      <c r="B1517" s="37">
        <v>0</v>
      </c>
      <c r="C1517" s="38">
        <v>0</v>
      </c>
      <c r="D1517" s="30">
        <v>0</v>
      </c>
      <c r="E1517" s="37">
        <v>0</v>
      </c>
      <c r="F1517" s="30">
        <v>0</v>
      </c>
      <c r="G1517" s="30">
        <v>0</v>
      </c>
      <c r="H1517" s="114" t="s">
        <v>807</v>
      </c>
    </row>
    <row r="1518" spans="1:8" ht="16.5" thickBot="1">
      <c r="A1518" s="23" t="s">
        <v>18</v>
      </c>
      <c r="B1518" s="37">
        <v>0</v>
      </c>
      <c r="C1518" s="38">
        <v>0</v>
      </c>
      <c r="D1518" s="30">
        <v>1E-3</v>
      </c>
      <c r="E1518" s="37">
        <v>1E-3</v>
      </c>
      <c r="F1518" s="30">
        <v>0</v>
      </c>
      <c r="G1518" s="30">
        <v>0</v>
      </c>
      <c r="H1518" s="114" t="s">
        <v>19</v>
      </c>
    </row>
    <row r="1519" spans="1:8" ht="16.5" thickBot="1">
      <c r="A1519" s="23" t="s">
        <v>20</v>
      </c>
      <c r="B1519" s="37">
        <v>0.76800000000000002</v>
      </c>
      <c r="C1519" s="38">
        <v>0.88300000000000001</v>
      </c>
      <c r="D1519" s="30">
        <v>0.30399999999999999</v>
      </c>
      <c r="E1519" s="37">
        <v>0.38200000000000001</v>
      </c>
      <c r="F1519" s="30">
        <v>0.72699999999999998</v>
      </c>
      <c r="G1519" s="30">
        <v>0.83299999999999996</v>
      </c>
      <c r="H1519" s="114" t="s">
        <v>808</v>
      </c>
    </row>
    <row r="1520" spans="1:8" ht="16.5" thickBot="1">
      <c r="A1520" s="23" t="s">
        <v>21</v>
      </c>
      <c r="B1520" s="37">
        <v>0.27837000000000001</v>
      </c>
      <c r="C1520" s="38">
        <v>0.22269600000000001</v>
      </c>
      <c r="D1520" s="30">
        <v>2.9000000000000001E-2</v>
      </c>
      <c r="E1520" s="37">
        <v>2.9000000000000001E-2</v>
      </c>
      <c r="F1520" s="30">
        <v>0.55900000000000005</v>
      </c>
      <c r="G1520" s="30">
        <v>0.876</v>
      </c>
      <c r="H1520" s="114" t="s">
        <v>811</v>
      </c>
    </row>
    <row r="1521" spans="1:8" ht="16.5" thickBot="1">
      <c r="A1521" s="23" t="s">
        <v>22</v>
      </c>
      <c r="B1521" s="37">
        <v>0</v>
      </c>
      <c r="C1521" s="38">
        <v>0</v>
      </c>
      <c r="D1521" s="30">
        <v>0</v>
      </c>
      <c r="E1521" s="37">
        <v>0</v>
      </c>
      <c r="F1521" s="30">
        <v>0</v>
      </c>
      <c r="G1521" s="30">
        <v>3.0000000000000001E-3</v>
      </c>
      <c r="H1521" s="114" t="s">
        <v>840</v>
      </c>
    </row>
    <row r="1522" spans="1:8" ht="16.5" thickBot="1">
      <c r="A1522" s="23" t="s">
        <v>23</v>
      </c>
      <c r="B1522" s="37">
        <v>0</v>
      </c>
      <c r="C1522" s="38">
        <v>0</v>
      </c>
      <c r="D1522" s="30">
        <v>7.8E-2</v>
      </c>
      <c r="E1522" s="37">
        <v>7.2999999999999995E-2</v>
      </c>
      <c r="F1522" s="30">
        <v>0</v>
      </c>
      <c r="G1522" s="30">
        <v>1E-3</v>
      </c>
      <c r="H1522" s="114" t="s">
        <v>805</v>
      </c>
    </row>
    <row r="1523" spans="1:8" ht="16.5" thickBot="1">
      <c r="A1523" s="23" t="s">
        <v>24</v>
      </c>
      <c r="B1523" s="37">
        <v>9.0999999999999998E-2</v>
      </c>
      <c r="C1523" s="38">
        <v>9.7000000000000003E-2</v>
      </c>
      <c r="D1523" s="30">
        <v>3.6789999999999998</v>
      </c>
      <c r="E1523" s="37">
        <v>2.6360000000000001</v>
      </c>
      <c r="F1523" s="30">
        <v>0.153</v>
      </c>
      <c r="G1523" s="30">
        <v>0.25600000000000001</v>
      </c>
      <c r="H1523" s="114" t="s">
        <v>25</v>
      </c>
    </row>
    <row r="1524" spans="1:8" ht="16.5" thickBot="1">
      <c r="A1524" s="23" t="s">
        <v>26</v>
      </c>
      <c r="B1524" s="30">
        <v>4.0072000000000003E-2</v>
      </c>
      <c r="C1524" s="28">
        <v>9.2489799999999997E-2</v>
      </c>
      <c r="D1524" s="30">
        <v>1.0999999999999999E-2</v>
      </c>
      <c r="E1524" s="37">
        <v>0.02</v>
      </c>
      <c r="F1524" s="30">
        <v>3.3000000000000002E-2</v>
      </c>
      <c r="G1524" s="30">
        <v>0.121</v>
      </c>
      <c r="H1524" s="114" t="s">
        <v>812</v>
      </c>
    </row>
    <row r="1525" spans="1:8" ht="16.5" thickBot="1">
      <c r="A1525" s="23" t="s">
        <v>27</v>
      </c>
      <c r="B1525" s="37">
        <v>0</v>
      </c>
      <c r="C1525" s="38">
        <v>0</v>
      </c>
      <c r="D1525" s="30">
        <v>0</v>
      </c>
      <c r="E1525" s="37">
        <v>0</v>
      </c>
      <c r="F1525" s="30">
        <v>0</v>
      </c>
      <c r="G1525" s="30">
        <v>2.4E-2</v>
      </c>
      <c r="H1525" s="114" t="s">
        <v>836</v>
      </c>
    </row>
    <row r="1526" spans="1:8" ht="16.5" thickBot="1">
      <c r="A1526" s="23" t="s">
        <v>28</v>
      </c>
      <c r="B1526" s="37">
        <v>0</v>
      </c>
      <c r="C1526" s="38">
        <v>0</v>
      </c>
      <c r="D1526" s="30">
        <v>0.63100000000000001</v>
      </c>
      <c r="E1526" s="37">
        <v>0.94199999999999995</v>
      </c>
      <c r="F1526" s="30">
        <v>0.65100000000000002</v>
      </c>
      <c r="G1526" s="30">
        <v>1.0049999999999999</v>
      </c>
      <c r="H1526" s="114" t="s">
        <v>813</v>
      </c>
    </row>
    <row r="1527" spans="1:8" ht="16.5" thickBot="1">
      <c r="A1527" s="23" t="s">
        <v>29</v>
      </c>
      <c r="B1527" s="37">
        <v>0.14699999999999999</v>
      </c>
      <c r="C1527" s="38">
        <v>0.252</v>
      </c>
      <c r="D1527" s="30">
        <v>0.14799999999999999</v>
      </c>
      <c r="E1527" s="37">
        <v>0.28699999999999998</v>
      </c>
      <c r="F1527" s="30">
        <v>0.14799999999999999</v>
      </c>
      <c r="G1527" s="30">
        <v>0.28699999999999998</v>
      </c>
      <c r="H1527" s="114" t="s">
        <v>814</v>
      </c>
    </row>
    <row r="1528" spans="1:8" ht="16.5" thickBot="1">
      <c r="A1528" s="23" t="s">
        <v>30</v>
      </c>
      <c r="B1528" s="37">
        <v>0.126</v>
      </c>
      <c r="C1528" s="38">
        <v>0.26900000000000002</v>
      </c>
      <c r="D1528" s="30">
        <v>0.05</v>
      </c>
      <c r="E1528" s="37">
        <v>8.8999999999999996E-2</v>
      </c>
      <c r="F1528" s="30">
        <v>8.4000000000000005E-2</v>
      </c>
      <c r="G1528" s="30">
        <v>8.8999999999999996E-2</v>
      </c>
      <c r="H1528" s="114" t="s">
        <v>815</v>
      </c>
    </row>
    <row r="1529" spans="1:8" ht="16.5" thickBot="1">
      <c r="A1529" s="23" t="s">
        <v>31</v>
      </c>
      <c r="B1529" s="37">
        <v>1E-3</v>
      </c>
      <c r="C1529" s="38">
        <v>1E-3</v>
      </c>
      <c r="D1529" s="30">
        <v>1E-3</v>
      </c>
      <c r="E1529" s="37">
        <v>5.0000000000000001E-3</v>
      </c>
      <c r="F1529" s="30">
        <v>6.0000000000000001E-3</v>
      </c>
      <c r="G1529" s="30">
        <v>0.01</v>
      </c>
      <c r="H1529" s="114" t="s">
        <v>838</v>
      </c>
    </row>
    <row r="1530" spans="1:8" ht="16.5" thickBot="1">
      <c r="A1530" s="23" t="s">
        <v>32</v>
      </c>
      <c r="B1530" s="37">
        <v>0.34200000000000003</v>
      </c>
      <c r="C1530" s="38">
        <v>0.38312405826217982</v>
      </c>
      <c r="D1530" s="30">
        <v>0.217</v>
      </c>
      <c r="E1530" s="37">
        <v>0.221</v>
      </c>
      <c r="F1530" s="30">
        <v>5.0999999999999997E-2</v>
      </c>
      <c r="G1530" s="30">
        <v>7.2999999999999995E-2</v>
      </c>
      <c r="H1530" s="114" t="s">
        <v>816</v>
      </c>
    </row>
    <row r="1531" spans="1:8" ht="16.5" thickBot="1">
      <c r="A1531" s="23" t="s">
        <v>33</v>
      </c>
      <c r="B1531" s="37">
        <v>7.5999999999999998E-2</v>
      </c>
      <c r="C1531" s="38">
        <v>9.7000000000000003E-2</v>
      </c>
      <c r="D1531" s="30">
        <v>0.29399999999999998</v>
      </c>
      <c r="E1531" s="37">
        <v>0.34499999999999997</v>
      </c>
      <c r="F1531" s="30">
        <v>0.184</v>
      </c>
      <c r="G1531" s="30">
        <v>0.21099999999999999</v>
      </c>
      <c r="H1531" s="114" t="s">
        <v>818</v>
      </c>
    </row>
    <row r="1532" spans="1:8" ht="16.5" thickBot="1">
      <c r="A1532" s="23" t="s">
        <v>34</v>
      </c>
      <c r="B1532" s="39">
        <v>8.3000000000000004E-2</v>
      </c>
      <c r="C1532" s="40">
        <v>3.5000000000000003E-2</v>
      </c>
      <c r="D1532" s="30">
        <v>3.4000000000000002E-2</v>
      </c>
      <c r="E1532" s="37">
        <v>3.0000000000000001E-3</v>
      </c>
      <c r="F1532" s="30">
        <v>0</v>
      </c>
      <c r="G1532" s="30">
        <v>0</v>
      </c>
      <c r="H1532" s="114" t="s">
        <v>817</v>
      </c>
    </row>
    <row r="1533" spans="1:8" ht="16.5" thickBot="1">
      <c r="A1533" s="23" t="s">
        <v>35</v>
      </c>
      <c r="B1533" s="39">
        <v>1.6E-2</v>
      </c>
      <c r="C1533" s="40">
        <v>2.3E-2</v>
      </c>
      <c r="D1533" s="30">
        <v>1.7000000000000001E-2</v>
      </c>
      <c r="E1533" s="37">
        <v>3.2000000000000001E-2</v>
      </c>
      <c r="F1533" s="30">
        <v>4.0000000000000001E-3</v>
      </c>
      <c r="G1533" s="30">
        <v>8.9999999999999993E-3</v>
      </c>
      <c r="H1533" s="113" t="s">
        <v>36</v>
      </c>
    </row>
    <row r="1534" spans="1:8" ht="16.5" thickBot="1">
      <c r="A1534" s="95" t="s">
        <v>353</v>
      </c>
      <c r="B1534" s="97">
        <f t="shared" ref="B1534" si="277">SUM(B1512:B1533)</f>
        <v>2.920258</v>
      </c>
      <c r="C1534" s="97">
        <f t="shared" ref="C1534" si="278">SUM(C1512:C1533)</f>
        <v>3.9662642682621803</v>
      </c>
      <c r="D1534" s="97">
        <f t="shared" ref="D1534" si="279">SUM(D1512:D1533)</f>
        <v>6.1909999999999998</v>
      </c>
      <c r="E1534" s="97">
        <f t="shared" ref="E1534:G1534" si="280">SUM(E1512:E1533)</f>
        <v>5.93</v>
      </c>
      <c r="F1534" s="97">
        <f t="shared" si="280"/>
        <v>2.952</v>
      </c>
      <c r="G1534" s="97">
        <f t="shared" si="280"/>
        <v>4.2920000000000007</v>
      </c>
      <c r="H1534" s="112" t="s">
        <v>841</v>
      </c>
    </row>
    <row r="1535" spans="1:8" ht="16.5" thickBot="1">
      <c r="A1535" s="95" t="s">
        <v>350</v>
      </c>
      <c r="B1535" s="97">
        <v>206.97703063837599</v>
      </c>
      <c r="C1535" s="97">
        <v>255.77699999999999</v>
      </c>
      <c r="D1535" s="97">
        <v>255.35550130886966</v>
      </c>
      <c r="E1535" s="97">
        <v>264.358</v>
      </c>
      <c r="F1535" s="168">
        <f>D1535/E1535*G1535</f>
        <v>264.03935410230412</v>
      </c>
      <c r="G1535" s="142">
        <v>273.34800000000001</v>
      </c>
      <c r="H1535" s="119" t="s">
        <v>354</v>
      </c>
    </row>
    <row r="1536" spans="1:8">
      <c r="A1536" s="75"/>
      <c r="B1536" s="75"/>
      <c r="C1536" s="75"/>
      <c r="D1536" s="75"/>
      <c r="E1536" s="75"/>
      <c r="F1536" s="75"/>
      <c r="G1536" s="75"/>
      <c r="H1536" s="75"/>
    </row>
    <row r="1537" spans="1:8">
      <c r="A1537" s="77" t="s">
        <v>149</v>
      </c>
      <c r="B1537" s="75"/>
      <c r="C1537" s="75"/>
      <c r="D1537" s="75"/>
      <c r="E1537" s="75"/>
      <c r="F1537" s="75"/>
      <c r="G1537" s="75"/>
      <c r="H1537" s="79" t="s">
        <v>150</v>
      </c>
    </row>
    <row r="1538" spans="1:8" ht="18" customHeight="1">
      <c r="A1538" s="77" t="s">
        <v>483</v>
      </c>
      <c r="B1538" s="75"/>
      <c r="C1538" s="75"/>
      <c r="D1538" s="75"/>
      <c r="E1538" s="75"/>
      <c r="F1538" s="75"/>
      <c r="G1538" s="75"/>
      <c r="H1538" s="13" t="s">
        <v>482</v>
      </c>
    </row>
    <row r="1539" spans="1:8" ht="19.5" customHeight="1" thickBot="1">
      <c r="A1539" s="76" t="s">
        <v>39</v>
      </c>
      <c r="B1539" s="75"/>
      <c r="C1539" s="75"/>
      <c r="D1539" s="75"/>
      <c r="E1539" s="2"/>
      <c r="F1539" s="75"/>
      <c r="G1539" s="2" t="s">
        <v>40</v>
      </c>
      <c r="H1539" s="2" t="s">
        <v>2</v>
      </c>
    </row>
    <row r="1540" spans="1:8" ht="16.5" thickBot="1">
      <c r="A1540" s="66" t="s">
        <v>7</v>
      </c>
      <c r="B1540" s="203">
        <v>2016</v>
      </c>
      <c r="C1540" s="204"/>
      <c r="D1540" s="203">
        <v>2017</v>
      </c>
      <c r="E1540" s="204"/>
      <c r="F1540" s="203">
        <v>2018</v>
      </c>
      <c r="G1540" s="204"/>
      <c r="H1540" s="67" t="s">
        <v>3</v>
      </c>
    </row>
    <row r="1541" spans="1:8">
      <c r="A1541" s="68"/>
      <c r="B1541" s="20" t="s">
        <v>43</v>
      </c>
      <c r="C1541" s="111" t="s">
        <v>44</v>
      </c>
      <c r="D1541" s="111" t="s">
        <v>43</v>
      </c>
      <c r="E1541" s="16" t="s">
        <v>44</v>
      </c>
      <c r="F1541" s="20" t="s">
        <v>43</v>
      </c>
      <c r="G1541" s="9" t="s">
        <v>44</v>
      </c>
      <c r="H1541" s="69"/>
    </row>
    <row r="1542" spans="1:8" ht="16.5" thickBot="1">
      <c r="A1542" s="70"/>
      <c r="B1542" s="34" t="s">
        <v>45</v>
      </c>
      <c r="C1542" s="11" t="s">
        <v>46</v>
      </c>
      <c r="D1542" s="114" t="s">
        <v>45</v>
      </c>
      <c r="E1542" s="36" t="s">
        <v>46</v>
      </c>
      <c r="F1542" s="34" t="s">
        <v>45</v>
      </c>
      <c r="G1542" s="34" t="s">
        <v>46</v>
      </c>
      <c r="H1542" s="71"/>
    </row>
    <row r="1543" spans="1:8" ht="17.25" thickTop="1" thickBot="1">
      <c r="A1543" s="23" t="s">
        <v>12</v>
      </c>
      <c r="B1543" s="35">
        <v>60.479368000000001</v>
      </c>
      <c r="C1543" s="38">
        <v>67.56</v>
      </c>
      <c r="D1543" s="30">
        <v>62.293748999999998</v>
      </c>
      <c r="E1543" s="37">
        <v>69.588999999999999</v>
      </c>
      <c r="F1543" s="30">
        <v>65.664000000000001</v>
      </c>
      <c r="G1543" s="30">
        <v>65.311999999999998</v>
      </c>
      <c r="H1543" s="114" t="s">
        <v>809</v>
      </c>
    </row>
    <row r="1544" spans="1:8" ht="16.5" thickBot="1">
      <c r="A1544" s="23" t="s">
        <v>13</v>
      </c>
      <c r="B1544" s="37">
        <v>69.308000000000007</v>
      </c>
      <c r="C1544" s="38">
        <v>72.057000000000002</v>
      </c>
      <c r="D1544" s="30">
        <v>86.13</v>
      </c>
      <c r="E1544" s="37">
        <v>84.39</v>
      </c>
      <c r="F1544" s="30">
        <v>83.563000000000002</v>
      </c>
      <c r="G1544" s="30">
        <v>80.614999999999995</v>
      </c>
      <c r="H1544" s="114" t="s">
        <v>810</v>
      </c>
    </row>
    <row r="1545" spans="1:8" ht="16.5" thickBot="1">
      <c r="A1545" s="23" t="s">
        <v>14</v>
      </c>
      <c r="B1545" s="37">
        <v>3.669</v>
      </c>
      <c r="C1545" s="38">
        <v>5.2670000000000003</v>
      </c>
      <c r="D1545" s="30">
        <v>4.6509999999999998</v>
      </c>
      <c r="E1545" s="37">
        <v>6.476</v>
      </c>
      <c r="F1545" s="30">
        <v>5.2949999999999999</v>
      </c>
      <c r="G1545" s="30">
        <v>7.274</v>
      </c>
      <c r="H1545" s="114" t="s">
        <v>806</v>
      </c>
    </row>
    <row r="1546" spans="1:8" ht="16.5" thickBot="1">
      <c r="A1546" s="23" t="s">
        <v>15</v>
      </c>
      <c r="B1546" s="37">
        <v>14.69834</v>
      </c>
      <c r="C1546" s="38">
        <v>11.42133449</v>
      </c>
      <c r="D1546" s="30">
        <v>37.387</v>
      </c>
      <c r="E1546" s="37">
        <v>29.481000000000002</v>
      </c>
      <c r="F1546" s="30">
        <v>23.63</v>
      </c>
      <c r="G1546" s="30">
        <v>17.978999999999999</v>
      </c>
      <c r="H1546" s="114" t="s">
        <v>820</v>
      </c>
    </row>
    <row r="1547" spans="1:8" ht="16.5" thickBot="1">
      <c r="A1547" s="23" t="s">
        <v>16</v>
      </c>
      <c r="B1547" s="37">
        <v>65.551552000000001</v>
      </c>
      <c r="C1547" s="38">
        <v>54.111433589999997</v>
      </c>
      <c r="D1547" s="30">
        <v>97.016854999999993</v>
      </c>
      <c r="E1547" s="37">
        <v>78.250481723389996</v>
      </c>
      <c r="F1547" s="30">
        <v>47.106999999999999</v>
      </c>
      <c r="G1547" s="30">
        <v>34.834000000000003</v>
      </c>
      <c r="H1547" s="114" t="s">
        <v>819</v>
      </c>
    </row>
    <row r="1548" spans="1:8" ht="16.5" thickBot="1">
      <c r="A1548" s="23" t="s">
        <v>17</v>
      </c>
      <c r="B1548" s="37">
        <v>6.0999999999999999E-2</v>
      </c>
      <c r="C1548" s="38">
        <v>7.9000000000000001E-2</v>
      </c>
      <c r="D1548" s="30">
        <v>0.153</v>
      </c>
      <c r="E1548" s="37">
        <v>0.19800000000000001</v>
      </c>
      <c r="F1548" s="30">
        <v>77.423000000000002</v>
      </c>
      <c r="G1548" s="30">
        <v>9.0999999999999998E-2</v>
      </c>
      <c r="H1548" s="114" t="s">
        <v>807</v>
      </c>
    </row>
    <row r="1549" spans="1:8" ht="16.5" thickBot="1">
      <c r="A1549" s="23" t="s">
        <v>18</v>
      </c>
      <c r="B1549" s="37">
        <v>10.331</v>
      </c>
      <c r="C1549" s="38">
        <v>11.239000000000001</v>
      </c>
      <c r="D1549" s="30">
        <v>29.888000000000002</v>
      </c>
      <c r="E1549" s="37">
        <v>30.541</v>
      </c>
      <c r="F1549" s="30">
        <v>39.017000000000003</v>
      </c>
      <c r="G1549" s="30">
        <v>37.231999999999999</v>
      </c>
      <c r="H1549" s="114" t="s">
        <v>19</v>
      </c>
    </row>
    <row r="1550" spans="1:8" ht="16.5" thickBot="1">
      <c r="A1550" s="23" t="s">
        <v>20</v>
      </c>
      <c r="B1550" s="37">
        <v>52.777999999999999</v>
      </c>
      <c r="C1550" s="38">
        <v>51.947000000000003</v>
      </c>
      <c r="D1550" s="30">
        <v>59.746000000000002</v>
      </c>
      <c r="E1550" s="37">
        <v>58.597000000000001</v>
      </c>
      <c r="F1550" s="30">
        <v>140.27000000000001</v>
      </c>
      <c r="G1550" s="30">
        <v>127.059</v>
      </c>
      <c r="H1550" s="114" t="s">
        <v>808</v>
      </c>
    </row>
    <row r="1551" spans="1:8" ht="16.5" thickBot="1">
      <c r="A1551" s="23" t="s">
        <v>21</v>
      </c>
      <c r="B1551" s="37">
        <v>0.20199</v>
      </c>
      <c r="C1551" s="38">
        <v>0.24238799999999999</v>
      </c>
      <c r="D1551" s="30">
        <v>177.61799999999999</v>
      </c>
      <c r="E1551" s="37">
        <v>165.84800000000001</v>
      </c>
      <c r="F1551" s="30">
        <v>42.904000000000003</v>
      </c>
      <c r="G1551" s="30">
        <v>47.688000000000002</v>
      </c>
      <c r="H1551" s="114" t="s">
        <v>811</v>
      </c>
    </row>
    <row r="1552" spans="1:8" ht="16.5" thickBot="1">
      <c r="A1552" s="23" t="s">
        <v>22</v>
      </c>
      <c r="B1552" s="37">
        <v>122.74</v>
      </c>
      <c r="C1552" s="38">
        <v>128.762</v>
      </c>
      <c r="D1552" s="30">
        <v>120.9</v>
      </c>
      <c r="E1552" s="37">
        <v>120.726</v>
      </c>
      <c r="F1552" s="30">
        <v>125.188</v>
      </c>
      <c r="G1552" s="30">
        <v>118.583</v>
      </c>
      <c r="H1552" s="114" t="s">
        <v>840</v>
      </c>
    </row>
    <row r="1553" spans="1:8" ht="16.5" thickBot="1">
      <c r="A1553" s="23" t="s">
        <v>23</v>
      </c>
      <c r="B1553" s="37">
        <v>7.31</v>
      </c>
      <c r="C1553" s="38">
        <v>7.734</v>
      </c>
      <c r="D1553" s="30">
        <v>11.962999999999999</v>
      </c>
      <c r="E1553" s="37">
        <v>12.045999999999999</v>
      </c>
      <c r="F1553" s="30">
        <v>9.1760000000000002</v>
      </c>
      <c r="G1553" s="30">
        <v>8.8689999999999998</v>
      </c>
      <c r="H1553" s="114" t="s">
        <v>805</v>
      </c>
    </row>
    <row r="1554" spans="1:8" ht="16.5" thickBot="1">
      <c r="A1554" s="23" t="s">
        <v>24</v>
      </c>
      <c r="B1554" s="37">
        <v>38.872100000000003</v>
      </c>
      <c r="C1554" s="38">
        <v>41.242899999999999</v>
      </c>
      <c r="D1554" s="30">
        <v>539.46900000000005</v>
      </c>
      <c r="E1554" s="37">
        <v>468.08600000000001</v>
      </c>
      <c r="F1554" s="30">
        <v>496.495</v>
      </c>
      <c r="G1554" s="30">
        <v>391.29500000000002</v>
      </c>
      <c r="H1554" s="114" t="s">
        <v>25</v>
      </c>
    </row>
    <row r="1555" spans="1:8" ht="16.5" thickBot="1">
      <c r="A1555" s="23" t="s">
        <v>26</v>
      </c>
      <c r="B1555" s="30">
        <v>710.21759799999995</v>
      </c>
      <c r="C1555" s="28">
        <v>124.54045499999999</v>
      </c>
      <c r="D1555" s="30">
        <v>39.560329000000003</v>
      </c>
      <c r="E1555" s="37">
        <v>36.502190399999996</v>
      </c>
      <c r="F1555" s="30">
        <v>32.838000000000001</v>
      </c>
      <c r="G1555" s="30">
        <v>31.655999999999999</v>
      </c>
      <c r="H1555" s="114" t="s">
        <v>812</v>
      </c>
    </row>
    <row r="1556" spans="1:8" ht="16.5" thickBot="1">
      <c r="A1556" s="23" t="s">
        <v>27</v>
      </c>
      <c r="B1556" s="37">
        <v>6.2530000000000001</v>
      </c>
      <c r="C1556" s="38">
        <v>7.3579999999999997</v>
      </c>
      <c r="D1556" s="30">
        <v>22.779</v>
      </c>
      <c r="E1556" s="37">
        <v>20.722000000000001</v>
      </c>
      <c r="F1556" s="30">
        <f>D1556/E1556*G1556</f>
        <v>20.44635652929254</v>
      </c>
      <c r="G1556" s="30">
        <v>18.600000000000001</v>
      </c>
      <c r="H1556" s="114" t="s">
        <v>836</v>
      </c>
    </row>
    <row r="1557" spans="1:8" ht="16.5" thickBot="1">
      <c r="A1557" s="23" t="s">
        <v>28</v>
      </c>
      <c r="B1557" s="37">
        <v>3.5760000000000001</v>
      </c>
      <c r="C1557" s="38">
        <v>4.5149999999999997</v>
      </c>
      <c r="D1557" s="30">
        <v>17.204000000000001</v>
      </c>
      <c r="E1557" s="37">
        <v>20.744</v>
      </c>
      <c r="F1557" s="30">
        <v>14.37</v>
      </c>
      <c r="G1557" s="30">
        <v>16.885999999999999</v>
      </c>
      <c r="H1557" s="114" t="s">
        <v>813</v>
      </c>
    </row>
    <row r="1558" spans="1:8" ht="16.5" thickBot="1">
      <c r="A1558" s="23" t="s">
        <v>29</v>
      </c>
      <c r="B1558" s="37">
        <v>9.9659999999999993</v>
      </c>
      <c r="C1558" s="38">
        <v>20.155999999999999</v>
      </c>
      <c r="D1558" s="30">
        <v>13.268000000000001</v>
      </c>
      <c r="E1558" s="37">
        <v>22.475000000000001</v>
      </c>
      <c r="F1558" s="30">
        <v>13.321999999999999</v>
      </c>
      <c r="G1558" s="30">
        <v>22.562999999999999</v>
      </c>
      <c r="H1558" s="114" t="s">
        <v>814</v>
      </c>
    </row>
    <row r="1559" spans="1:8" ht="16.5" thickBot="1">
      <c r="A1559" s="23" t="s">
        <v>30</v>
      </c>
      <c r="B1559" s="37">
        <v>82.38900000000001</v>
      </c>
      <c r="C1559" s="38">
        <v>81.378</v>
      </c>
      <c r="D1559" s="30">
        <v>102.91200000000001</v>
      </c>
      <c r="E1559" s="37">
        <v>91.736000000000004</v>
      </c>
      <c r="F1559" s="30">
        <v>98.730999999999995</v>
      </c>
      <c r="G1559" s="30">
        <v>86.046999999999997</v>
      </c>
      <c r="H1559" s="114" t="s">
        <v>815</v>
      </c>
    </row>
    <row r="1560" spans="1:8" ht="16.5" thickBot="1">
      <c r="A1560" s="23" t="s">
        <v>31</v>
      </c>
      <c r="B1560" s="37">
        <v>19.106000000000002</v>
      </c>
      <c r="C1560" s="38">
        <v>30.577999999999999</v>
      </c>
      <c r="D1560" s="30">
        <v>30.553000000000001</v>
      </c>
      <c r="E1560" s="37">
        <v>34.390999999999998</v>
      </c>
      <c r="F1560" s="30">
        <v>30.135000000000002</v>
      </c>
      <c r="G1560" s="30">
        <v>34.734000000000002</v>
      </c>
      <c r="H1560" s="114" t="s">
        <v>838</v>
      </c>
    </row>
    <row r="1561" spans="1:8" ht="16.5" thickBot="1">
      <c r="A1561" s="23" t="s">
        <v>32</v>
      </c>
      <c r="B1561" s="37">
        <v>166.304</v>
      </c>
      <c r="C1561" s="38">
        <v>272.66770467101958</v>
      </c>
      <c r="D1561" s="30">
        <v>403.233</v>
      </c>
      <c r="E1561" s="37">
        <v>327.20972866582309</v>
      </c>
      <c r="F1561" s="30">
        <f>D1561/E1561*G1561</f>
        <v>485.35757457625994</v>
      </c>
      <c r="G1561" s="30">
        <v>393.851</v>
      </c>
      <c r="H1561" s="114" t="s">
        <v>816</v>
      </c>
    </row>
    <row r="1562" spans="1:8" ht="16.5" thickBot="1">
      <c r="A1562" s="23" t="s">
        <v>33</v>
      </c>
      <c r="B1562" s="37">
        <v>51.923999999999999</v>
      </c>
      <c r="C1562" s="38">
        <v>44.935000000000002</v>
      </c>
      <c r="D1562" s="30">
        <v>59.661999999999999</v>
      </c>
      <c r="E1562" s="37">
        <v>50.277999999999999</v>
      </c>
      <c r="F1562" s="30">
        <v>65.435000000000002</v>
      </c>
      <c r="G1562" s="30">
        <v>53.21</v>
      </c>
      <c r="H1562" s="114" t="s">
        <v>818</v>
      </c>
    </row>
    <row r="1563" spans="1:8" ht="16.5" thickBot="1">
      <c r="A1563" s="23" t="s">
        <v>34</v>
      </c>
      <c r="B1563" s="39">
        <v>3.9E-2</v>
      </c>
      <c r="C1563" s="40">
        <v>6.2E-2</v>
      </c>
      <c r="D1563" s="30">
        <v>0.313</v>
      </c>
      <c r="E1563" s="37">
        <v>0.12</v>
      </c>
      <c r="F1563" s="30">
        <v>0.2</v>
      </c>
      <c r="G1563" s="30">
        <v>5.8000000000000003E-2</v>
      </c>
      <c r="H1563" s="114" t="s">
        <v>817</v>
      </c>
    </row>
    <row r="1564" spans="1:8" ht="16.5" thickBot="1">
      <c r="A1564" s="23" t="s">
        <v>35</v>
      </c>
      <c r="B1564" s="39">
        <v>8.3409999999999993</v>
      </c>
      <c r="C1564" s="40">
        <v>10.315</v>
      </c>
      <c r="D1564" s="30">
        <v>15.707000000000001</v>
      </c>
      <c r="E1564" s="37">
        <v>17.809000000000001</v>
      </c>
      <c r="F1564" s="30">
        <v>41.500999999999998</v>
      </c>
      <c r="G1564" s="30">
        <v>39.942999999999998</v>
      </c>
      <c r="H1564" s="113" t="s">
        <v>36</v>
      </c>
    </row>
    <row r="1565" spans="1:8" ht="16.5" thickBot="1">
      <c r="A1565" s="95" t="s">
        <v>353</v>
      </c>
      <c r="B1565" s="97">
        <f t="shared" ref="B1565" si="281">SUM(B1543:B1564)</f>
        <v>1504.1159479999997</v>
      </c>
      <c r="C1565" s="97">
        <f t="shared" ref="C1565" si="282">SUM(C1543:C1564)</f>
        <v>1048.1682157510195</v>
      </c>
      <c r="D1565" s="97">
        <f t="shared" ref="D1565" si="283">SUM(D1543:D1564)</f>
        <v>1932.4069330000002</v>
      </c>
      <c r="E1565" s="97">
        <f t="shared" ref="E1565:G1565" si="284">SUM(E1543:E1564)</f>
        <v>1746.2154007892129</v>
      </c>
      <c r="F1565" s="97">
        <f t="shared" si="284"/>
        <v>1958.0679311055524</v>
      </c>
      <c r="G1565" s="97">
        <f t="shared" si="284"/>
        <v>1634.3790000000001</v>
      </c>
      <c r="H1565" s="112" t="s">
        <v>841</v>
      </c>
    </row>
    <row r="1566" spans="1:8" ht="16.5" thickBot="1">
      <c r="A1566" s="95" t="s">
        <v>350</v>
      </c>
      <c r="B1566" s="97">
        <v>11022.576904683747</v>
      </c>
      <c r="C1566" s="97">
        <v>9749.1299999999992</v>
      </c>
      <c r="D1566" s="97">
        <v>12564.778678103094</v>
      </c>
      <c r="E1566" s="97">
        <v>11113.16</v>
      </c>
      <c r="F1566" s="168">
        <f>D1566/E1566*G1566</f>
        <v>12210.448654145421</v>
      </c>
      <c r="G1566" s="142">
        <v>10799.766</v>
      </c>
      <c r="H1566" s="119" t="s">
        <v>354</v>
      </c>
    </row>
    <row r="1567" spans="1:8">
      <c r="A1567" s="75"/>
      <c r="B1567" s="75"/>
      <c r="C1567" s="75"/>
      <c r="D1567" s="75"/>
      <c r="E1567" s="75"/>
      <c r="F1567" s="75"/>
      <c r="G1567" s="75"/>
      <c r="H1567" s="75"/>
    </row>
    <row r="1568" spans="1:8">
      <c r="A1568" s="77" t="s">
        <v>151</v>
      </c>
      <c r="B1568" s="75"/>
      <c r="C1568" s="75"/>
      <c r="D1568" s="75"/>
      <c r="E1568" s="75"/>
      <c r="F1568" s="75"/>
      <c r="G1568" s="75"/>
      <c r="H1568" s="79" t="s">
        <v>152</v>
      </c>
    </row>
    <row r="1569" spans="1:8">
      <c r="A1569" s="77" t="s">
        <v>484</v>
      </c>
      <c r="B1569" s="75"/>
      <c r="C1569" s="75"/>
      <c r="D1569" s="75"/>
      <c r="E1569" s="75"/>
      <c r="F1569" s="75"/>
      <c r="G1569" s="75"/>
      <c r="H1569" s="75" t="s">
        <v>485</v>
      </c>
    </row>
    <row r="1570" spans="1:8" ht="20.25" customHeight="1" thickBot="1">
      <c r="A1570" s="76" t="s">
        <v>39</v>
      </c>
      <c r="B1570" s="75"/>
      <c r="C1570" s="75"/>
      <c r="D1570" s="75"/>
      <c r="E1570" s="2"/>
      <c r="F1570" s="75"/>
      <c r="G1570" s="2" t="s">
        <v>40</v>
      </c>
      <c r="H1570" s="2" t="s">
        <v>2</v>
      </c>
    </row>
    <row r="1571" spans="1:8" ht="16.5" thickBot="1">
      <c r="A1571" s="66" t="s">
        <v>7</v>
      </c>
      <c r="B1571" s="203">
        <v>2016</v>
      </c>
      <c r="C1571" s="204"/>
      <c r="D1571" s="203">
        <v>2017</v>
      </c>
      <c r="E1571" s="204"/>
      <c r="F1571" s="203">
        <v>2018</v>
      </c>
      <c r="G1571" s="204"/>
      <c r="H1571" s="67" t="s">
        <v>3</v>
      </c>
    </row>
    <row r="1572" spans="1:8">
      <c r="A1572" s="68"/>
      <c r="B1572" s="20" t="s">
        <v>43</v>
      </c>
      <c r="C1572" s="111" t="s">
        <v>44</v>
      </c>
      <c r="D1572" s="111" t="s">
        <v>43</v>
      </c>
      <c r="E1572" s="16" t="s">
        <v>44</v>
      </c>
      <c r="F1572" s="20" t="s">
        <v>43</v>
      </c>
      <c r="G1572" s="9" t="s">
        <v>44</v>
      </c>
      <c r="H1572" s="69"/>
    </row>
    <row r="1573" spans="1:8" ht="16.5" thickBot="1">
      <c r="A1573" s="70"/>
      <c r="B1573" s="34" t="s">
        <v>45</v>
      </c>
      <c r="C1573" s="11" t="s">
        <v>46</v>
      </c>
      <c r="D1573" s="114" t="s">
        <v>45</v>
      </c>
      <c r="E1573" s="36" t="s">
        <v>46</v>
      </c>
      <c r="F1573" s="30" t="s">
        <v>45</v>
      </c>
      <c r="G1573" s="30" t="s">
        <v>46</v>
      </c>
      <c r="H1573" s="71"/>
    </row>
    <row r="1574" spans="1:8" ht="17.25" thickTop="1" thickBot="1">
      <c r="A1574" s="23" t="s">
        <v>12</v>
      </c>
      <c r="B1574" s="35">
        <v>8.8500990000000002</v>
      </c>
      <c r="C1574" s="38">
        <v>11.56</v>
      </c>
      <c r="D1574" s="30">
        <v>9.25</v>
      </c>
      <c r="E1574" s="37">
        <v>12</v>
      </c>
      <c r="F1574" s="30">
        <v>10.087</v>
      </c>
      <c r="G1574" s="30">
        <v>11.795999999999999</v>
      </c>
      <c r="H1574" s="114" t="s">
        <v>809</v>
      </c>
    </row>
    <row r="1575" spans="1:8" ht="16.5" thickBot="1">
      <c r="A1575" s="23" t="s">
        <v>13</v>
      </c>
      <c r="B1575" s="37">
        <v>13.731</v>
      </c>
      <c r="C1575" s="38">
        <v>20.564</v>
      </c>
      <c r="D1575" s="30">
        <v>12.646000000000001</v>
      </c>
      <c r="E1575" s="37">
        <v>18.533000000000001</v>
      </c>
      <c r="F1575" s="30">
        <v>15.808</v>
      </c>
      <c r="G1575" s="30">
        <v>23.004999999999999</v>
      </c>
      <c r="H1575" s="114" t="s">
        <v>810</v>
      </c>
    </row>
    <row r="1576" spans="1:8" ht="16.5" thickBot="1">
      <c r="A1576" s="23" t="s">
        <v>14</v>
      </c>
      <c r="B1576" s="37">
        <v>2.3919999999999999</v>
      </c>
      <c r="C1576" s="38">
        <v>3.3050000000000002</v>
      </c>
      <c r="D1576" s="30">
        <v>2.972</v>
      </c>
      <c r="E1576" s="37">
        <v>4.2080000000000002</v>
      </c>
      <c r="F1576" s="30">
        <v>5.9560000000000004</v>
      </c>
      <c r="G1576" s="30">
        <v>7.1269999999999998</v>
      </c>
      <c r="H1576" s="114" t="s">
        <v>806</v>
      </c>
    </row>
    <row r="1577" spans="1:8" ht="16.5" thickBot="1">
      <c r="A1577" s="23" t="s">
        <v>15</v>
      </c>
      <c r="B1577" s="37">
        <v>3.9180000000000001</v>
      </c>
      <c r="C1577" s="38">
        <v>4.5880000000000001</v>
      </c>
      <c r="D1577" s="30">
        <v>1.0620000000000001</v>
      </c>
      <c r="E1577" s="37">
        <v>2.1960000000000002</v>
      </c>
      <c r="F1577" s="30">
        <v>3.0049999999999999</v>
      </c>
      <c r="G1577" s="30">
        <v>5.0460000000000003</v>
      </c>
      <c r="H1577" s="114" t="s">
        <v>820</v>
      </c>
    </row>
    <row r="1578" spans="1:8" ht="16.5" thickBot="1">
      <c r="A1578" s="23" t="s">
        <v>16</v>
      </c>
      <c r="B1578" s="37">
        <v>1.8122880000000001</v>
      </c>
      <c r="C1578" s="38">
        <v>1.6574015500000001</v>
      </c>
      <c r="D1578" s="30">
        <v>0.1986</v>
      </c>
      <c r="E1578" s="37">
        <v>0.20550187253999999</v>
      </c>
      <c r="F1578" s="30">
        <v>65.525000000000006</v>
      </c>
      <c r="G1578" s="30">
        <v>50.307000000000002</v>
      </c>
      <c r="H1578" s="114" t="s">
        <v>819</v>
      </c>
    </row>
    <row r="1579" spans="1:8" ht="16.5" thickBot="1">
      <c r="A1579" s="23" t="s">
        <v>17</v>
      </c>
      <c r="B1579" s="37">
        <v>0.35</v>
      </c>
      <c r="C1579" s="38">
        <v>0.52</v>
      </c>
      <c r="D1579" s="30">
        <v>0.19600000000000001</v>
      </c>
      <c r="E1579" s="37">
        <v>0.33500000000000002</v>
      </c>
      <c r="F1579" s="30">
        <v>121.14100000000001</v>
      </c>
      <c r="G1579" s="30">
        <v>0.2</v>
      </c>
      <c r="H1579" s="114" t="s">
        <v>807</v>
      </c>
    </row>
    <row r="1580" spans="1:8" ht="16.5" thickBot="1">
      <c r="A1580" s="23" t="s">
        <v>18</v>
      </c>
      <c r="B1580" s="37">
        <v>9.0020000000000007</v>
      </c>
      <c r="C1580" s="38">
        <v>6.4109999999999996</v>
      </c>
      <c r="D1580" s="30">
        <v>8.2449999999999992</v>
      </c>
      <c r="E1580" s="37">
        <v>6.4850000000000003</v>
      </c>
      <c r="F1580" s="30">
        <v>11.282999999999999</v>
      </c>
      <c r="G1580" s="30">
        <v>8.0879999999999992</v>
      </c>
      <c r="H1580" s="114" t="s">
        <v>19</v>
      </c>
    </row>
    <row r="1581" spans="1:8" ht="16.5" thickBot="1">
      <c r="A1581" s="23" t="s">
        <v>20</v>
      </c>
      <c r="B1581" s="37">
        <v>62.357999999999997</v>
      </c>
      <c r="C1581" s="38">
        <v>79.117999999999995</v>
      </c>
      <c r="D1581" s="30">
        <v>59.734999999999999</v>
      </c>
      <c r="E1581" s="37">
        <v>78.978999999999999</v>
      </c>
      <c r="F1581" s="30">
        <v>53.875999999999998</v>
      </c>
      <c r="G1581" s="30">
        <v>67.186999999999998</v>
      </c>
      <c r="H1581" s="114" t="s">
        <v>808</v>
      </c>
    </row>
    <row r="1582" spans="1:8" ht="16.5" thickBot="1">
      <c r="A1582" s="23" t="s">
        <v>21</v>
      </c>
      <c r="B1582" s="37">
        <v>16.222999999999999</v>
      </c>
      <c r="C1582" s="38">
        <v>12.038</v>
      </c>
      <c r="D1582" s="30">
        <v>0.42599999999999999</v>
      </c>
      <c r="E1582" s="37">
        <v>0.66500000000000004</v>
      </c>
      <c r="F1582" s="30">
        <v>0.124</v>
      </c>
      <c r="G1582" s="30">
        <v>0.22800000000000001</v>
      </c>
      <c r="H1582" s="114" t="s">
        <v>811</v>
      </c>
    </row>
    <row r="1583" spans="1:8" ht="16.5" thickBot="1">
      <c r="A1583" s="23" t="s">
        <v>22</v>
      </c>
      <c r="B1583" s="37">
        <v>49.067</v>
      </c>
      <c r="C1583" s="38">
        <v>46.070999999999998</v>
      </c>
      <c r="D1583" s="30">
        <v>42.564</v>
      </c>
      <c r="E1583" s="37">
        <v>41.901000000000003</v>
      </c>
      <c r="F1583" s="30">
        <v>42.923000000000002</v>
      </c>
      <c r="G1583" s="30">
        <v>39.468000000000004</v>
      </c>
      <c r="H1583" s="114" t="s">
        <v>840</v>
      </c>
    </row>
    <row r="1584" spans="1:8" ht="16.5" thickBot="1">
      <c r="A1584" s="23" t="s">
        <v>23</v>
      </c>
      <c r="B1584" s="37">
        <v>0.13100000000000001</v>
      </c>
      <c r="C1584" s="38">
        <v>0.14499999999999999</v>
      </c>
      <c r="D1584" s="30">
        <v>1.835</v>
      </c>
      <c r="E1584" s="37">
        <v>3.0979999999999999</v>
      </c>
      <c r="F1584" s="30">
        <v>9.0999999999999998E-2</v>
      </c>
      <c r="G1584" s="30">
        <v>0.18</v>
      </c>
      <c r="H1584" s="114" t="s">
        <v>805</v>
      </c>
    </row>
    <row r="1585" spans="1:8" ht="16.5" thickBot="1">
      <c r="A1585" s="23" t="s">
        <v>24</v>
      </c>
      <c r="B1585" s="37">
        <v>146.40299999999999</v>
      </c>
      <c r="C1585" s="38">
        <v>135.71700000000001</v>
      </c>
      <c r="D1585" s="30">
        <v>101.798</v>
      </c>
      <c r="E1585" s="37">
        <v>99.950999999999993</v>
      </c>
      <c r="F1585" s="30">
        <v>104.22799999999999</v>
      </c>
      <c r="G1585" s="30">
        <v>99.355000000000004</v>
      </c>
      <c r="H1585" s="114" t="s">
        <v>25</v>
      </c>
    </row>
    <row r="1586" spans="1:8" ht="16.5" thickBot="1">
      <c r="A1586" s="23" t="s">
        <v>26</v>
      </c>
      <c r="B1586" s="30">
        <v>8.2538119999999999</v>
      </c>
      <c r="C1586" s="28">
        <v>12.002517800000001</v>
      </c>
      <c r="D1586" s="30">
        <v>12.005019000000001</v>
      </c>
      <c r="E1586" s="37">
        <v>15.623998</v>
      </c>
      <c r="F1586" s="30">
        <v>3.3410000000000002</v>
      </c>
      <c r="G1586" s="30">
        <v>4.0220000000000002</v>
      </c>
      <c r="H1586" s="114" t="s">
        <v>812</v>
      </c>
    </row>
    <row r="1587" spans="1:8" ht="16.5" thickBot="1">
      <c r="A1587" s="23" t="s">
        <v>27</v>
      </c>
      <c r="B1587" s="37">
        <v>2.1749999999999998</v>
      </c>
      <c r="C1587" s="38">
        <v>3.0750000000000002</v>
      </c>
      <c r="D1587" s="30">
        <v>1.992</v>
      </c>
      <c r="E1587" s="37">
        <v>1.885</v>
      </c>
      <c r="F1587" s="30">
        <f>D1587/E1587*G1587</f>
        <v>3.1248509283819628</v>
      </c>
      <c r="G1587" s="30">
        <v>2.9569999999999999</v>
      </c>
      <c r="H1587" s="114" t="s">
        <v>836</v>
      </c>
    </row>
    <row r="1588" spans="1:8" ht="16.5" thickBot="1">
      <c r="A1588" s="23" t="s">
        <v>28</v>
      </c>
      <c r="B1588" s="37">
        <v>4.2480000000000002</v>
      </c>
      <c r="C1588" s="38">
        <v>5.8860000000000001</v>
      </c>
      <c r="D1588" s="30">
        <v>4.3150000000000004</v>
      </c>
      <c r="E1588" s="37">
        <v>5.5579999999999998</v>
      </c>
      <c r="F1588" s="30">
        <v>5.8929999999999998</v>
      </c>
      <c r="G1588" s="30">
        <v>8.1020000000000003</v>
      </c>
      <c r="H1588" s="114" t="s">
        <v>813</v>
      </c>
    </row>
    <row r="1589" spans="1:8" ht="16.5" thickBot="1">
      <c r="A1589" s="23" t="s">
        <v>29</v>
      </c>
      <c r="B1589" s="37">
        <v>7.1639999999999997</v>
      </c>
      <c r="C1589" s="38">
        <v>11.039</v>
      </c>
      <c r="D1589" s="30">
        <v>9.0410000000000004</v>
      </c>
      <c r="E1589" s="37">
        <v>13.496</v>
      </c>
      <c r="F1589" s="30">
        <v>9.0410000000000004</v>
      </c>
      <c r="G1589" s="30">
        <v>13.496</v>
      </c>
      <c r="H1589" s="114" t="s">
        <v>814</v>
      </c>
    </row>
    <row r="1590" spans="1:8" ht="16.5" thickBot="1">
      <c r="A1590" s="23" t="s">
        <v>30</v>
      </c>
      <c r="B1590" s="37">
        <v>3.1309999999999998</v>
      </c>
      <c r="C1590" s="38">
        <v>3.6970000000000001</v>
      </c>
      <c r="D1590" s="30">
        <v>3.4009999999999998</v>
      </c>
      <c r="E1590" s="37">
        <v>4.2270000000000003</v>
      </c>
      <c r="F1590" s="30">
        <v>4.8520000000000003</v>
      </c>
      <c r="G1590" s="30">
        <v>6.5369999999999999</v>
      </c>
      <c r="H1590" s="114" t="s">
        <v>815</v>
      </c>
    </row>
    <row r="1591" spans="1:8" ht="16.5" thickBot="1">
      <c r="A1591" s="23" t="s">
        <v>31</v>
      </c>
      <c r="B1591" s="37">
        <v>22.312999999999999</v>
      </c>
      <c r="C1591" s="38">
        <v>27.946999999999999</v>
      </c>
      <c r="D1591" s="30">
        <v>24.266999999999999</v>
      </c>
      <c r="E1591" s="37">
        <v>30.771000000000001</v>
      </c>
      <c r="F1591" s="30">
        <v>16.821999999999999</v>
      </c>
      <c r="G1591" s="30">
        <v>21.395</v>
      </c>
      <c r="H1591" s="114" t="s">
        <v>838</v>
      </c>
    </row>
    <row r="1592" spans="1:8" ht="16.5" thickBot="1">
      <c r="A1592" s="23" t="s">
        <v>32</v>
      </c>
      <c r="B1592" s="37">
        <v>1.4139999999999999</v>
      </c>
      <c r="C1592" s="38">
        <v>1.6421898543445503</v>
      </c>
      <c r="D1592" s="30">
        <v>0.63300000000000001</v>
      </c>
      <c r="E1592" s="37">
        <v>0.7438211725010544</v>
      </c>
      <c r="F1592" s="30">
        <v>5.4059999999999997</v>
      </c>
      <c r="G1592" s="30">
        <v>8.1980000000000004</v>
      </c>
      <c r="H1592" s="114" t="s">
        <v>816</v>
      </c>
    </row>
    <row r="1593" spans="1:8" ht="16.5" thickBot="1">
      <c r="A1593" s="23" t="s">
        <v>33</v>
      </c>
      <c r="B1593" s="37">
        <v>3.105</v>
      </c>
      <c r="C1593" s="38">
        <v>3.24</v>
      </c>
      <c r="D1593" s="30">
        <v>5.1269999999999998</v>
      </c>
      <c r="E1593" s="37">
        <v>5.6139999999999999</v>
      </c>
      <c r="F1593" s="30">
        <v>8.6820000000000004</v>
      </c>
      <c r="G1593" s="30">
        <v>9.8450000000000006</v>
      </c>
      <c r="H1593" s="114" t="s">
        <v>818</v>
      </c>
    </row>
    <row r="1594" spans="1:8" ht="16.5" thickBot="1">
      <c r="A1594" s="23" t="s">
        <v>34</v>
      </c>
      <c r="B1594" s="39">
        <v>2.548</v>
      </c>
      <c r="C1594" s="40">
        <v>0.44800000000000001</v>
      </c>
      <c r="D1594" s="30">
        <v>2.3809999999999998</v>
      </c>
      <c r="E1594" s="37">
        <v>0.36</v>
      </c>
      <c r="F1594" s="30">
        <v>2.722</v>
      </c>
      <c r="G1594" s="30">
        <v>0.45400000000000001</v>
      </c>
      <c r="H1594" s="114" t="s">
        <v>817</v>
      </c>
    </row>
    <row r="1595" spans="1:8" ht="16.5" thickBot="1">
      <c r="A1595" s="23" t="s">
        <v>35</v>
      </c>
      <c r="B1595" s="39">
        <v>6.8410000000000002</v>
      </c>
      <c r="C1595" s="40">
        <v>6.8650000000000002</v>
      </c>
      <c r="D1595" s="30">
        <v>5.2270000000000003</v>
      </c>
      <c r="E1595" s="37">
        <v>5.5149999999999997</v>
      </c>
      <c r="F1595" s="30">
        <v>7.0570000000000004</v>
      </c>
      <c r="G1595" s="30">
        <v>6.5270000000000001</v>
      </c>
      <c r="H1595" s="113" t="s">
        <v>36</v>
      </c>
    </row>
    <row r="1596" spans="1:8" ht="16.5" thickBot="1">
      <c r="A1596" s="95" t="s">
        <v>353</v>
      </c>
      <c r="B1596" s="97">
        <f t="shared" ref="B1596" si="285">SUM(B1574:B1595)</f>
        <v>375.43019899999996</v>
      </c>
      <c r="C1596" s="97">
        <f t="shared" ref="C1596" si="286">SUM(C1574:C1595)</f>
        <v>397.53610920434465</v>
      </c>
      <c r="D1596" s="97">
        <f t="shared" ref="D1596" si="287">SUM(D1574:D1595)</f>
        <v>309.31661899999995</v>
      </c>
      <c r="E1596" s="97">
        <f t="shared" ref="E1596:G1596" si="288">SUM(E1574:E1595)</f>
        <v>352.35032104504103</v>
      </c>
      <c r="F1596" s="97">
        <f t="shared" si="288"/>
        <v>500.98785092838199</v>
      </c>
      <c r="G1596" s="97">
        <f t="shared" si="288"/>
        <v>393.51999999999992</v>
      </c>
      <c r="H1596" s="112" t="s">
        <v>841</v>
      </c>
    </row>
    <row r="1597" spans="1:8" ht="16.5" thickBot="1">
      <c r="A1597" s="95" t="s">
        <v>350</v>
      </c>
      <c r="B1597" s="97">
        <v>3660.6089999999999</v>
      </c>
      <c r="C1597" s="97">
        <v>4778.3239999999996</v>
      </c>
      <c r="D1597" s="97">
        <v>4032.7461908384616</v>
      </c>
      <c r="E1597" s="97">
        <v>5264.0879999999997</v>
      </c>
      <c r="F1597" s="168">
        <f>D1597/E1597*G1597</f>
        <v>4130.0935549433234</v>
      </c>
      <c r="G1597" s="142">
        <v>5391.1589999999997</v>
      </c>
      <c r="H1597" s="119" t="s">
        <v>354</v>
      </c>
    </row>
    <row r="1598" spans="1:8">
      <c r="A1598" s="75"/>
      <c r="B1598" s="75"/>
      <c r="C1598" s="75"/>
      <c r="D1598" s="75"/>
      <c r="E1598" s="75"/>
      <c r="F1598" s="75"/>
      <c r="G1598" s="75"/>
      <c r="H1598" s="75"/>
    </row>
    <row r="1599" spans="1:8">
      <c r="A1599" s="77" t="s">
        <v>362</v>
      </c>
      <c r="B1599" s="75"/>
      <c r="C1599" s="75"/>
      <c r="D1599" s="75"/>
      <c r="E1599" s="75"/>
      <c r="F1599" s="75"/>
      <c r="G1599" s="75"/>
      <c r="H1599" s="79" t="s">
        <v>361</v>
      </c>
    </row>
    <row r="1600" spans="1:8">
      <c r="A1600" s="77" t="s">
        <v>487</v>
      </c>
      <c r="B1600" s="75"/>
      <c r="C1600" s="75"/>
      <c r="D1600" s="75"/>
      <c r="E1600" s="75"/>
      <c r="F1600" s="75"/>
      <c r="G1600" s="75"/>
      <c r="H1600" s="86" t="s">
        <v>486</v>
      </c>
    </row>
    <row r="1601" spans="1:8" ht="16.5" customHeight="1" thickBot="1">
      <c r="A1601" s="76" t="s">
        <v>39</v>
      </c>
      <c r="B1601" s="75"/>
      <c r="C1601" s="75"/>
      <c r="D1601" s="75"/>
      <c r="E1601" s="2"/>
      <c r="F1601" s="75"/>
      <c r="G1601" s="2" t="s">
        <v>40</v>
      </c>
      <c r="H1601" s="2" t="s">
        <v>2</v>
      </c>
    </row>
    <row r="1602" spans="1:8" ht="16.5" thickBot="1">
      <c r="A1602" s="66" t="s">
        <v>7</v>
      </c>
      <c r="B1602" s="203">
        <v>2016</v>
      </c>
      <c r="C1602" s="204"/>
      <c r="D1602" s="203">
        <v>2017</v>
      </c>
      <c r="E1602" s="204"/>
      <c r="F1602" s="203">
        <v>2018</v>
      </c>
      <c r="G1602" s="204"/>
      <c r="H1602" s="67" t="s">
        <v>3</v>
      </c>
    </row>
    <row r="1603" spans="1:8">
      <c r="A1603" s="68"/>
      <c r="B1603" s="20" t="s">
        <v>43</v>
      </c>
      <c r="C1603" s="111" t="s">
        <v>44</v>
      </c>
      <c r="D1603" s="111" t="s">
        <v>43</v>
      </c>
      <c r="E1603" s="16" t="s">
        <v>44</v>
      </c>
      <c r="F1603" s="20" t="s">
        <v>43</v>
      </c>
      <c r="G1603" s="9" t="s">
        <v>44</v>
      </c>
      <c r="H1603" s="69"/>
    </row>
    <row r="1604" spans="1:8" ht="16.5" thickBot="1">
      <c r="A1604" s="70"/>
      <c r="B1604" s="34" t="s">
        <v>45</v>
      </c>
      <c r="C1604" s="11" t="s">
        <v>46</v>
      </c>
      <c r="D1604" s="114" t="s">
        <v>45</v>
      </c>
      <c r="E1604" s="36" t="s">
        <v>46</v>
      </c>
      <c r="F1604" s="34" t="s">
        <v>45</v>
      </c>
      <c r="G1604" s="34" t="s">
        <v>46</v>
      </c>
      <c r="H1604" s="71"/>
    </row>
    <row r="1605" spans="1:8" ht="17.25" thickTop="1" thickBot="1">
      <c r="A1605" s="23" t="s">
        <v>12</v>
      </c>
      <c r="B1605" s="35">
        <v>1.2010000000000001</v>
      </c>
      <c r="C1605" s="38">
        <v>1.696</v>
      </c>
      <c r="D1605" s="30">
        <v>0.91500000000000004</v>
      </c>
      <c r="E1605" s="37">
        <v>2.0179999999999998</v>
      </c>
      <c r="F1605" s="30">
        <v>0.88600000000000001</v>
      </c>
      <c r="G1605" s="30">
        <v>2.129</v>
      </c>
      <c r="H1605" s="114" t="s">
        <v>809</v>
      </c>
    </row>
    <row r="1606" spans="1:8" ht="16.5" thickBot="1">
      <c r="A1606" s="23" t="s">
        <v>13</v>
      </c>
      <c r="B1606" s="37">
        <v>8.6159999999999997</v>
      </c>
      <c r="C1606" s="38">
        <v>16.994</v>
      </c>
      <c r="D1606" s="30">
        <v>8.8539999999999992</v>
      </c>
      <c r="E1606" s="37">
        <v>20.78</v>
      </c>
      <c r="F1606" s="30">
        <v>10.161</v>
      </c>
      <c r="G1606" s="30">
        <v>24.582000000000001</v>
      </c>
      <c r="H1606" s="114" t="s">
        <v>810</v>
      </c>
    </row>
    <row r="1607" spans="1:8" ht="16.5" thickBot="1">
      <c r="A1607" s="23" t="s">
        <v>14</v>
      </c>
      <c r="B1607" s="37">
        <v>0.78400000000000003</v>
      </c>
      <c r="C1607" s="38">
        <v>1.7949999999999999</v>
      </c>
      <c r="D1607" s="30">
        <v>0.81799999999999995</v>
      </c>
      <c r="E1607" s="37">
        <v>2.2450000000000001</v>
      </c>
      <c r="F1607" s="30">
        <v>1.034</v>
      </c>
      <c r="G1607" s="30">
        <v>2.5310000000000001</v>
      </c>
      <c r="H1607" s="114" t="s">
        <v>806</v>
      </c>
    </row>
    <row r="1608" spans="1:8" ht="16.5" thickBot="1">
      <c r="A1608" s="23" t="s">
        <v>15</v>
      </c>
      <c r="B1608" s="37">
        <v>7.5659999999999998</v>
      </c>
      <c r="C1608" s="38">
        <v>8.3369999999999997</v>
      </c>
      <c r="D1608" s="30">
        <v>7.2149999999999999</v>
      </c>
      <c r="E1608" s="37">
        <v>11.010999999999999</v>
      </c>
      <c r="F1608" s="30">
        <v>8.9169999999999998</v>
      </c>
      <c r="G1608" s="30">
        <v>10.776999999999999</v>
      </c>
      <c r="H1608" s="114" t="s">
        <v>820</v>
      </c>
    </row>
    <row r="1609" spans="1:8" ht="16.5" thickBot="1">
      <c r="A1609" s="23" t="s">
        <v>16</v>
      </c>
      <c r="B1609" s="37">
        <v>3.1560000000000001</v>
      </c>
      <c r="C1609" s="38">
        <v>4.6449999999999996</v>
      </c>
      <c r="D1609" s="30">
        <v>2.3290000000000002</v>
      </c>
      <c r="E1609" s="37">
        <v>4.8310000000000004</v>
      </c>
      <c r="F1609" s="30">
        <v>4.8659999999999997</v>
      </c>
      <c r="G1609" s="30">
        <v>5.8680000000000003</v>
      </c>
      <c r="H1609" s="114" t="s">
        <v>819</v>
      </c>
    </row>
    <row r="1610" spans="1:8" ht="16.5" thickBot="1">
      <c r="A1610" s="23" t="s">
        <v>17</v>
      </c>
      <c r="B1610" s="37">
        <v>1.7000000000000001E-2</v>
      </c>
      <c r="C1610" s="38">
        <v>1.9E-2</v>
      </c>
      <c r="D1610" s="30">
        <v>0</v>
      </c>
      <c r="E1610" s="37">
        <v>0</v>
      </c>
      <c r="F1610" s="37">
        <v>0</v>
      </c>
      <c r="G1610" s="37">
        <v>0</v>
      </c>
      <c r="H1610" s="114" t="s">
        <v>807</v>
      </c>
    </row>
    <row r="1611" spans="1:8" ht="16.5" thickBot="1">
      <c r="A1611" s="23" t="s">
        <v>18</v>
      </c>
      <c r="B1611" s="37">
        <v>0.54</v>
      </c>
      <c r="C1611" s="38">
        <v>0.70399999999999996</v>
      </c>
      <c r="D1611" s="30">
        <v>0.36399999999999999</v>
      </c>
      <c r="E1611" s="37">
        <v>0.52600000000000002</v>
      </c>
      <c r="F1611" s="30">
        <v>0.40400000000000003</v>
      </c>
      <c r="G1611" s="30">
        <v>0.36</v>
      </c>
      <c r="H1611" s="114" t="s">
        <v>19</v>
      </c>
    </row>
    <row r="1612" spans="1:8" ht="16.5" thickBot="1">
      <c r="A1612" s="23" t="s">
        <v>20</v>
      </c>
      <c r="B1612" s="37">
        <v>31.114999999999998</v>
      </c>
      <c r="C1612" s="38">
        <v>41.344999999999999</v>
      </c>
      <c r="D1612" s="30">
        <v>20.416</v>
      </c>
      <c r="E1612" s="37">
        <v>28.184999999999999</v>
      </c>
      <c r="F1612" s="30">
        <v>49.860999999999997</v>
      </c>
      <c r="G1612" s="30">
        <v>58.613</v>
      </c>
      <c r="H1612" s="114" t="s">
        <v>808</v>
      </c>
    </row>
    <row r="1613" spans="1:8" ht="16.5" thickBot="1">
      <c r="A1613" s="23" t="s">
        <v>21</v>
      </c>
      <c r="B1613" s="37">
        <v>0.34499999999999997</v>
      </c>
      <c r="C1613" s="38">
        <v>0.495</v>
      </c>
      <c r="D1613" s="30">
        <v>30.404</v>
      </c>
      <c r="E1613" s="37">
        <v>51.476999999999997</v>
      </c>
      <c r="F1613" s="30">
        <v>44.826999999999998</v>
      </c>
      <c r="G1613" s="30">
        <v>43.463999999999999</v>
      </c>
      <c r="H1613" s="114" t="s">
        <v>811</v>
      </c>
    </row>
    <row r="1614" spans="1:8" ht="16.5" thickBot="1">
      <c r="A1614" s="23" t="s">
        <v>22</v>
      </c>
      <c r="B1614" s="37">
        <v>0.97399999999999998</v>
      </c>
      <c r="C1614" s="38">
        <v>1.286</v>
      </c>
      <c r="D1614" s="30">
        <v>1.69</v>
      </c>
      <c r="E1614" s="37">
        <v>2.4089999999999998</v>
      </c>
      <c r="F1614" s="30">
        <v>1.2410000000000001</v>
      </c>
      <c r="G1614" s="30">
        <v>1.419</v>
      </c>
      <c r="H1614" s="114" t="s">
        <v>840</v>
      </c>
    </row>
    <row r="1615" spans="1:8" ht="16.5" thickBot="1">
      <c r="A1615" s="23" t="s">
        <v>23</v>
      </c>
      <c r="B1615" s="37">
        <v>1.181</v>
      </c>
      <c r="C1615" s="38">
        <v>2.0089999999999999</v>
      </c>
      <c r="D1615" s="30">
        <v>2.391</v>
      </c>
      <c r="E1615" s="37">
        <v>4.742</v>
      </c>
      <c r="F1615" s="30">
        <v>1.994</v>
      </c>
      <c r="G1615" s="30">
        <v>4.6219999999999999</v>
      </c>
      <c r="H1615" s="114" t="s">
        <v>805</v>
      </c>
    </row>
    <row r="1616" spans="1:8" ht="16.5" thickBot="1">
      <c r="A1616" s="23" t="s">
        <v>24</v>
      </c>
      <c r="B1616" s="37">
        <v>1.4670000000000001</v>
      </c>
      <c r="C1616" s="38">
        <v>2.1360000000000001</v>
      </c>
      <c r="D1616" s="30">
        <v>1.42</v>
      </c>
      <c r="E1616" s="37">
        <v>2.68</v>
      </c>
      <c r="F1616" s="30">
        <v>1.6930000000000001</v>
      </c>
      <c r="G1616" s="30">
        <v>2.673</v>
      </c>
      <c r="H1616" s="114" t="s">
        <v>25</v>
      </c>
    </row>
    <row r="1617" spans="1:8" ht="16.5" thickBot="1">
      <c r="A1617" s="23" t="s">
        <v>26</v>
      </c>
      <c r="B1617" s="30">
        <v>0.84002299999999996</v>
      </c>
      <c r="C1617" s="28">
        <v>2.2819505799999997</v>
      </c>
      <c r="D1617" s="30">
        <v>1.1040000000000001</v>
      </c>
      <c r="E1617" s="37">
        <v>2.5110000000000001</v>
      </c>
      <c r="F1617" s="30">
        <v>1.5620000000000001</v>
      </c>
      <c r="G1617" s="30">
        <v>3.964</v>
      </c>
      <c r="H1617" s="114" t="s">
        <v>812</v>
      </c>
    </row>
    <row r="1618" spans="1:8" ht="16.5" thickBot="1">
      <c r="A1618" s="23" t="s">
        <v>27</v>
      </c>
      <c r="B1618" s="37">
        <v>1.369</v>
      </c>
      <c r="C1618" s="38">
        <v>1.569</v>
      </c>
      <c r="D1618" s="30">
        <v>0</v>
      </c>
      <c r="E1618" s="37">
        <v>0</v>
      </c>
      <c r="F1618" s="37">
        <v>0</v>
      </c>
      <c r="G1618" s="30">
        <v>0.72899999999999998</v>
      </c>
      <c r="H1618" s="114" t="s">
        <v>836</v>
      </c>
    </row>
    <row r="1619" spans="1:8" ht="16.5" thickBot="1">
      <c r="A1619" s="23" t="s">
        <v>28</v>
      </c>
      <c r="B1619" s="37">
        <v>0.81899999999999995</v>
      </c>
      <c r="C1619" s="38">
        <v>2.1930000000000001</v>
      </c>
      <c r="D1619" s="30">
        <v>0.54400000000000004</v>
      </c>
      <c r="E1619" s="37">
        <v>1.425</v>
      </c>
      <c r="F1619" s="30">
        <v>1.68</v>
      </c>
      <c r="G1619" s="30">
        <v>4.0670000000000002</v>
      </c>
      <c r="H1619" s="114" t="s">
        <v>813</v>
      </c>
    </row>
    <row r="1620" spans="1:8" ht="16.5" thickBot="1">
      <c r="A1620" s="23" t="s">
        <v>29</v>
      </c>
      <c r="B1620" s="37">
        <v>6.0640000000000001</v>
      </c>
      <c r="C1620" s="38">
        <v>9.1679999999999993</v>
      </c>
      <c r="D1620" s="30">
        <v>0</v>
      </c>
      <c r="E1620" s="37">
        <v>0</v>
      </c>
      <c r="F1620" s="30">
        <v>10.772</v>
      </c>
      <c r="G1620" s="30">
        <v>18.358000000000001</v>
      </c>
      <c r="H1620" s="114" t="s">
        <v>814</v>
      </c>
    </row>
    <row r="1621" spans="1:8" ht="16.5" thickBot="1">
      <c r="A1621" s="23" t="s">
        <v>30</v>
      </c>
      <c r="B1621" s="37">
        <v>2.0099999999999998</v>
      </c>
      <c r="C1621" s="38">
        <v>4.048</v>
      </c>
      <c r="D1621" s="30">
        <v>1.673</v>
      </c>
      <c r="E1621" s="37">
        <v>3.698</v>
      </c>
      <c r="F1621" s="30">
        <v>2.8340000000000001</v>
      </c>
      <c r="G1621" s="30">
        <v>5.0469999999999997</v>
      </c>
      <c r="H1621" s="114" t="s">
        <v>815</v>
      </c>
    </row>
    <row r="1622" spans="1:8" ht="16.5" thickBot="1">
      <c r="A1622" s="23" t="s">
        <v>31</v>
      </c>
      <c r="B1622" s="37">
        <v>0.19</v>
      </c>
      <c r="C1622" s="38">
        <v>0.29099999999999998</v>
      </c>
      <c r="D1622" s="30">
        <v>0.27400000000000002</v>
      </c>
      <c r="E1622" s="37">
        <v>0.51800000000000002</v>
      </c>
      <c r="F1622" s="30">
        <v>0.14799999999999999</v>
      </c>
      <c r="G1622" s="30">
        <v>0.26</v>
      </c>
      <c r="H1622" s="114" t="s">
        <v>838</v>
      </c>
    </row>
    <row r="1623" spans="1:8" ht="16.5" thickBot="1">
      <c r="A1623" s="23" t="s">
        <v>32</v>
      </c>
      <c r="B1623" s="37">
        <v>15.521000000000001</v>
      </c>
      <c r="C1623" s="38">
        <v>21.484999999999999</v>
      </c>
      <c r="D1623" s="30">
        <v>17.134</v>
      </c>
      <c r="E1623" s="37">
        <v>31.997</v>
      </c>
      <c r="F1623" s="30">
        <v>39.011000000000003</v>
      </c>
      <c r="G1623" s="30">
        <v>36.539000000000001</v>
      </c>
      <c r="H1623" s="114" t="s">
        <v>816</v>
      </c>
    </row>
    <row r="1624" spans="1:8" ht="16.5" thickBot="1">
      <c r="A1624" s="23" t="s">
        <v>33</v>
      </c>
      <c r="B1624" s="37">
        <v>3.45</v>
      </c>
      <c r="C1624" s="38">
        <v>4.4740000000000002</v>
      </c>
      <c r="D1624" s="30">
        <v>7.4219999999999997</v>
      </c>
      <c r="E1624" s="37">
        <v>10.804</v>
      </c>
      <c r="F1624" s="30">
        <v>6.3310000000000004</v>
      </c>
      <c r="G1624" s="30">
        <v>7.2489999999999997</v>
      </c>
      <c r="H1624" s="114" t="s">
        <v>818</v>
      </c>
    </row>
    <row r="1625" spans="1:8" ht="16.5" thickBot="1">
      <c r="A1625" s="23" t="s">
        <v>34</v>
      </c>
      <c r="B1625" s="39">
        <v>0</v>
      </c>
      <c r="C1625" s="40">
        <v>0</v>
      </c>
      <c r="D1625" s="30">
        <v>0.20200000000000001</v>
      </c>
      <c r="E1625" s="37">
        <v>7.8E-2</v>
      </c>
      <c r="F1625" s="30">
        <v>0.219</v>
      </c>
      <c r="G1625" s="30">
        <v>0.153</v>
      </c>
      <c r="H1625" s="114" t="s">
        <v>817</v>
      </c>
    </row>
    <row r="1626" spans="1:8" ht="16.5" thickBot="1">
      <c r="A1626" s="23" t="s">
        <v>35</v>
      </c>
      <c r="B1626" s="39">
        <v>1.0329999999999999</v>
      </c>
      <c r="C1626" s="40">
        <v>2.0230000000000001</v>
      </c>
      <c r="D1626" s="30">
        <v>1.335</v>
      </c>
      <c r="E1626" s="37">
        <v>2.871</v>
      </c>
      <c r="F1626" s="30">
        <v>1.8979999999999999</v>
      </c>
      <c r="G1626" s="30">
        <v>3.1150000000000002</v>
      </c>
      <c r="H1626" s="113" t="s">
        <v>36</v>
      </c>
    </row>
    <row r="1627" spans="1:8" ht="16.5" thickBot="1">
      <c r="A1627" s="95" t="s">
        <v>353</v>
      </c>
      <c r="B1627" s="97">
        <f t="shared" ref="B1627" si="289">SUM(B1605:B1626)</f>
        <v>88.258023000000009</v>
      </c>
      <c r="C1627" s="97">
        <f t="shared" ref="C1627" si="290">SUM(C1605:C1626)</f>
        <v>128.99395057999999</v>
      </c>
      <c r="D1627" s="97">
        <f t="shared" ref="D1627" si="291">SUM(D1605:D1626)</f>
        <v>106.50399999999999</v>
      </c>
      <c r="E1627" s="97">
        <f t="shared" ref="E1627:G1627" si="292">SUM(E1605:E1626)</f>
        <v>184.80600000000007</v>
      </c>
      <c r="F1627" s="97">
        <f t="shared" si="292"/>
        <v>190.33899999999994</v>
      </c>
      <c r="G1627" s="97">
        <f t="shared" si="292"/>
        <v>236.51900000000001</v>
      </c>
      <c r="H1627" s="112" t="s">
        <v>841</v>
      </c>
    </row>
    <row r="1628" spans="1:8" ht="16.5" thickBot="1">
      <c r="A1628" s="95" t="s">
        <v>350</v>
      </c>
      <c r="B1628" s="97">
        <v>5650.9033881542209</v>
      </c>
      <c r="C1628" s="97">
        <v>6408.1620000000003</v>
      </c>
      <c r="D1628" s="97">
        <v>6168.1187557770718</v>
      </c>
      <c r="E1628" s="97">
        <v>7638.3639999999996</v>
      </c>
      <c r="F1628" s="168">
        <f>D1628/E1628*G1628</f>
        <v>5471.3104022502184</v>
      </c>
      <c r="G1628" s="142">
        <v>6775.4629999999997</v>
      </c>
      <c r="H1628" s="119" t="s">
        <v>354</v>
      </c>
    </row>
    <row r="1629" spans="1:8">
      <c r="A1629" s="75"/>
      <c r="B1629" s="75"/>
      <c r="C1629" s="75"/>
      <c r="D1629" s="75"/>
      <c r="E1629" s="75"/>
      <c r="F1629" s="75"/>
      <c r="G1629" s="75"/>
      <c r="H1629" s="75"/>
    </row>
    <row r="1630" spans="1:8">
      <c r="A1630" s="77" t="s">
        <v>153</v>
      </c>
      <c r="B1630" s="75"/>
      <c r="C1630" s="75"/>
      <c r="D1630" s="75"/>
      <c r="E1630" s="75"/>
      <c r="F1630" s="75"/>
      <c r="G1630" s="75"/>
      <c r="H1630" s="79" t="s">
        <v>154</v>
      </c>
    </row>
    <row r="1631" spans="1:8">
      <c r="A1631" s="77" t="s">
        <v>488</v>
      </c>
      <c r="B1631" s="75"/>
      <c r="C1631" s="75"/>
      <c r="D1631" s="75"/>
      <c r="E1631" s="75"/>
      <c r="F1631" s="75"/>
      <c r="G1631" s="75"/>
      <c r="H1631" s="51" t="s">
        <v>489</v>
      </c>
    </row>
    <row r="1632" spans="1:8" ht="16.5" customHeight="1" thickBot="1">
      <c r="A1632" s="76" t="s">
        <v>39</v>
      </c>
      <c r="B1632" s="75"/>
      <c r="C1632" s="75"/>
      <c r="D1632" s="75"/>
      <c r="E1632" s="2"/>
      <c r="F1632" s="75"/>
      <c r="G1632" s="2" t="s">
        <v>40</v>
      </c>
      <c r="H1632" s="2" t="s">
        <v>2</v>
      </c>
    </row>
    <row r="1633" spans="1:8" ht="16.5" thickBot="1">
      <c r="A1633" s="66" t="s">
        <v>7</v>
      </c>
      <c r="B1633" s="203">
        <v>2016</v>
      </c>
      <c r="C1633" s="204"/>
      <c r="D1633" s="203">
        <v>2017</v>
      </c>
      <c r="E1633" s="204"/>
      <c r="F1633" s="203">
        <v>2018</v>
      </c>
      <c r="G1633" s="204"/>
      <c r="H1633" s="67" t="s">
        <v>3</v>
      </c>
    </row>
    <row r="1634" spans="1:8">
      <c r="A1634" s="68"/>
      <c r="B1634" s="20" t="s">
        <v>43</v>
      </c>
      <c r="C1634" s="111" t="s">
        <v>44</v>
      </c>
      <c r="D1634" s="111" t="s">
        <v>43</v>
      </c>
      <c r="E1634" s="16" t="s">
        <v>44</v>
      </c>
      <c r="F1634" s="20" t="s">
        <v>43</v>
      </c>
      <c r="G1634" s="9" t="s">
        <v>44</v>
      </c>
      <c r="H1634" s="69"/>
    </row>
    <row r="1635" spans="1:8" ht="16.5" thickBot="1">
      <c r="A1635" s="70"/>
      <c r="B1635" s="34" t="s">
        <v>45</v>
      </c>
      <c r="C1635" s="11" t="s">
        <v>46</v>
      </c>
      <c r="D1635" s="114" t="s">
        <v>45</v>
      </c>
      <c r="E1635" s="36" t="s">
        <v>46</v>
      </c>
      <c r="F1635" s="34" t="s">
        <v>45</v>
      </c>
      <c r="G1635" s="34" t="s">
        <v>46</v>
      </c>
      <c r="H1635" s="71"/>
    </row>
    <row r="1636" spans="1:8" ht="17.25" thickTop="1" thickBot="1">
      <c r="A1636" s="23" t="s">
        <v>12</v>
      </c>
      <c r="B1636" s="35">
        <v>41.715000000000003</v>
      </c>
      <c r="C1636" s="38">
        <v>31.672999999999998</v>
      </c>
      <c r="D1636" s="30">
        <v>89.162999999999997</v>
      </c>
      <c r="E1636" s="37">
        <v>36.088000000000001</v>
      </c>
      <c r="F1636" s="30">
        <v>38.677999999999997</v>
      </c>
      <c r="G1636" s="30">
        <v>30.199000000000002</v>
      </c>
      <c r="H1636" s="114" t="s">
        <v>809</v>
      </c>
    </row>
    <row r="1637" spans="1:8" ht="16.5" thickBot="1">
      <c r="A1637" s="23" t="s">
        <v>13</v>
      </c>
      <c r="B1637" s="37">
        <v>312.02999999999997</v>
      </c>
      <c r="C1637" s="38">
        <v>232.75899999999999</v>
      </c>
      <c r="D1637" s="30">
        <v>355.904</v>
      </c>
      <c r="E1637" s="37">
        <v>265.76400000000001</v>
      </c>
      <c r="F1637" s="30">
        <v>368.798</v>
      </c>
      <c r="G1637" s="30">
        <v>261.738</v>
      </c>
      <c r="H1637" s="114" t="s">
        <v>810</v>
      </c>
    </row>
    <row r="1638" spans="1:8" ht="16.5" thickBot="1">
      <c r="A1638" s="23" t="s">
        <v>14</v>
      </c>
      <c r="B1638" s="37">
        <v>12.337</v>
      </c>
      <c r="C1638" s="38">
        <v>11.502000000000001</v>
      </c>
      <c r="D1638" s="30">
        <v>13.244</v>
      </c>
      <c r="E1638" s="37">
        <v>12.452999999999999</v>
      </c>
      <c r="F1638" s="30">
        <v>15.871</v>
      </c>
      <c r="G1638" s="30">
        <v>13.567</v>
      </c>
      <c r="H1638" s="114" t="s">
        <v>806</v>
      </c>
    </row>
    <row r="1639" spans="1:8" ht="16.5" thickBot="1">
      <c r="A1639" s="23" t="s">
        <v>15</v>
      </c>
      <c r="B1639" s="37">
        <v>42.698999999999998</v>
      </c>
      <c r="C1639" s="38">
        <v>27.626999999999999</v>
      </c>
      <c r="D1639" s="30">
        <v>49.722000000000001</v>
      </c>
      <c r="E1639" s="37">
        <v>36.521000000000001</v>
      </c>
      <c r="F1639" s="30">
        <v>50.691000000000003</v>
      </c>
      <c r="G1639" s="30">
        <v>34.965000000000003</v>
      </c>
      <c r="H1639" s="114" t="s">
        <v>820</v>
      </c>
    </row>
    <row r="1640" spans="1:8" ht="16.5" thickBot="1">
      <c r="A1640" s="23" t="s">
        <v>16</v>
      </c>
      <c r="B1640" s="37">
        <v>74.634</v>
      </c>
      <c r="C1640" s="38">
        <v>52.212000000000003</v>
      </c>
      <c r="D1640" s="30">
        <v>94.698999999999998</v>
      </c>
      <c r="E1640" s="37">
        <v>74.024000000000001</v>
      </c>
      <c r="F1640" s="30">
        <v>145.10300000000001</v>
      </c>
      <c r="G1640" s="30">
        <v>91.406000000000006</v>
      </c>
      <c r="H1640" s="114" t="s">
        <v>819</v>
      </c>
    </row>
    <row r="1641" spans="1:8" ht="16.5" thickBot="1">
      <c r="A1641" s="23" t="s">
        <v>17</v>
      </c>
      <c r="B1641" s="37">
        <v>3.3</v>
      </c>
      <c r="C1641" s="38">
        <v>2.76</v>
      </c>
      <c r="D1641" s="30">
        <v>5.6440000000000001</v>
      </c>
      <c r="E1641" s="37">
        <v>5.1100000000000003</v>
      </c>
      <c r="F1641" s="30">
        <v>0</v>
      </c>
      <c r="G1641" s="30">
        <v>0</v>
      </c>
      <c r="H1641" s="114" t="s">
        <v>807</v>
      </c>
    </row>
    <row r="1642" spans="1:8" ht="16.5" thickBot="1">
      <c r="A1642" s="23" t="s">
        <v>18</v>
      </c>
      <c r="B1642" s="37">
        <v>258.97800000000001</v>
      </c>
      <c r="C1642" s="38">
        <v>199.91499999999999</v>
      </c>
      <c r="D1642" s="30">
        <v>310.91199999999998</v>
      </c>
      <c r="E1642" s="37">
        <v>254.023</v>
      </c>
      <c r="F1642" s="30">
        <v>444.40300000000002</v>
      </c>
      <c r="G1642" s="30">
        <v>334.08600000000001</v>
      </c>
      <c r="H1642" s="114" t="s">
        <v>19</v>
      </c>
    </row>
    <row r="1643" spans="1:8" ht="16.5" thickBot="1">
      <c r="A1643" s="23" t="s">
        <v>20</v>
      </c>
      <c r="B1643" s="37">
        <v>289.95299999999997</v>
      </c>
      <c r="C1643" s="38">
        <v>263.41000000000003</v>
      </c>
      <c r="D1643" s="30">
        <v>333.57400000000001</v>
      </c>
      <c r="E1643" s="37">
        <v>291.67599999999999</v>
      </c>
      <c r="F1643" s="30">
        <v>417.798</v>
      </c>
      <c r="G1643" s="30">
        <v>307.916</v>
      </c>
      <c r="H1643" s="114" t="s">
        <v>808</v>
      </c>
    </row>
    <row r="1644" spans="1:8" ht="16.5" thickBot="1">
      <c r="A1644" s="23" t="s">
        <v>21</v>
      </c>
      <c r="B1644" s="37">
        <v>24.649000000000001</v>
      </c>
      <c r="C1644" s="38">
        <v>15.909000000000001</v>
      </c>
      <c r="D1644" s="30">
        <v>12.819000000000001</v>
      </c>
      <c r="E1644" s="37">
        <v>12.734</v>
      </c>
      <c r="F1644" s="30">
        <v>3.6739999999999999</v>
      </c>
      <c r="G1644" s="30">
        <v>3.6019999999999999</v>
      </c>
      <c r="H1644" s="114" t="s">
        <v>811</v>
      </c>
    </row>
    <row r="1645" spans="1:8" ht="16.5" thickBot="1">
      <c r="A1645" s="23" t="s">
        <v>22</v>
      </c>
      <c r="B1645" s="37">
        <v>9.6029999999999998</v>
      </c>
      <c r="C1645" s="38">
        <v>6.5979999999999999</v>
      </c>
      <c r="D1645" s="30">
        <v>10.929</v>
      </c>
      <c r="E1645" s="37">
        <v>8.3219999999999992</v>
      </c>
      <c r="F1645" s="30">
        <v>42.677</v>
      </c>
      <c r="G1645" s="30">
        <v>27.937000000000001</v>
      </c>
      <c r="H1645" s="114" t="s">
        <v>840</v>
      </c>
    </row>
    <row r="1646" spans="1:8" ht="16.5" thickBot="1">
      <c r="A1646" s="23" t="s">
        <v>23</v>
      </c>
      <c r="B1646" s="37">
        <v>114.095</v>
      </c>
      <c r="C1646" s="38">
        <v>89.47</v>
      </c>
      <c r="D1646" s="30">
        <v>141.10400000000001</v>
      </c>
      <c r="E1646" s="37">
        <v>115.85599999999999</v>
      </c>
      <c r="F1646" s="30">
        <v>130.21299999999999</v>
      </c>
      <c r="G1646" s="30">
        <v>96.945999999999998</v>
      </c>
      <c r="H1646" s="114" t="s">
        <v>805</v>
      </c>
    </row>
    <row r="1647" spans="1:8" ht="16.5" thickBot="1">
      <c r="A1647" s="23" t="s">
        <v>24</v>
      </c>
      <c r="B1647" s="37">
        <v>15.430999999999999</v>
      </c>
      <c r="C1647" s="38">
        <v>12.441000000000001</v>
      </c>
      <c r="D1647" s="30">
        <v>23.302</v>
      </c>
      <c r="E1647" s="37">
        <v>17.335000000000001</v>
      </c>
      <c r="F1647" s="30">
        <v>19.585000000000001</v>
      </c>
      <c r="G1647" s="30">
        <v>14.856</v>
      </c>
      <c r="H1647" s="114" t="s">
        <v>25</v>
      </c>
    </row>
    <row r="1648" spans="1:8" ht="16.5" thickBot="1">
      <c r="A1648" s="23" t="s">
        <v>26</v>
      </c>
      <c r="B1648" s="30">
        <v>164.21874700000001</v>
      </c>
      <c r="C1648" s="28">
        <v>313.72761944999996</v>
      </c>
      <c r="D1648" s="30">
        <v>171.92</v>
      </c>
      <c r="E1648" s="37">
        <v>103.524</v>
      </c>
      <c r="F1648" s="30">
        <v>183.16</v>
      </c>
      <c r="G1648" s="30">
        <v>116.57</v>
      </c>
      <c r="H1648" s="114" t="s">
        <v>812</v>
      </c>
    </row>
    <row r="1649" spans="1:8" ht="16.5" thickBot="1">
      <c r="A1649" s="23" t="s">
        <v>27</v>
      </c>
      <c r="B1649" s="37">
        <v>2.383</v>
      </c>
      <c r="C1649" s="38">
        <v>2.11</v>
      </c>
      <c r="D1649" s="30">
        <v>0.752</v>
      </c>
      <c r="E1649" s="37">
        <v>0.67800000000000005</v>
      </c>
      <c r="F1649" s="30">
        <f>D1649/E1649*G1649</f>
        <v>6.3886725663716808</v>
      </c>
      <c r="G1649" s="30">
        <v>5.76</v>
      </c>
      <c r="H1649" s="114" t="s">
        <v>836</v>
      </c>
    </row>
    <row r="1650" spans="1:8" ht="16.5" thickBot="1">
      <c r="A1650" s="23" t="s">
        <v>28</v>
      </c>
      <c r="B1650" s="37">
        <v>6.6660000000000004</v>
      </c>
      <c r="C1650" s="38">
        <v>6.03</v>
      </c>
      <c r="D1650" s="30">
        <v>26.138000000000002</v>
      </c>
      <c r="E1650" s="37">
        <v>25.763000000000002</v>
      </c>
      <c r="F1650" s="30">
        <v>23.135000000000002</v>
      </c>
      <c r="G1650" s="30">
        <v>18.024000000000001</v>
      </c>
      <c r="H1650" s="114" t="s">
        <v>813</v>
      </c>
    </row>
    <row r="1651" spans="1:8" ht="16.5" thickBot="1">
      <c r="A1651" s="23" t="s">
        <v>29</v>
      </c>
      <c r="B1651" s="37">
        <v>26.757000000000001</v>
      </c>
      <c r="C1651" s="38">
        <v>22.622</v>
      </c>
      <c r="D1651" s="30">
        <v>34.100999999999999</v>
      </c>
      <c r="E1651" s="37">
        <v>27.762</v>
      </c>
      <c r="F1651" s="30">
        <v>34.100999999999999</v>
      </c>
      <c r="G1651" s="30">
        <v>27.762</v>
      </c>
      <c r="H1651" s="114" t="s">
        <v>814</v>
      </c>
    </row>
    <row r="1652" spans="1:8" ht="16.5" thickBot="1">
      <c r="A1652" s="23" t="s">
        <v>30</v>
      </c>
      <c r="B1652" s="37">
        <v>18.555</v>
      </c>
      <c r="C1652" s="38">
        <v>17.797000000000001</v>
      </c>
      <c r="D1652" s="30">
        <v>18.916</v>
      </c>
      <c r="E1652" s="37">
        <v>19.061</v>
      </c>
      <c r="F1652" s="30">
        <v>23.21</v>
      </c>
      <c r="G1652" s="30">
        <v>21.963999999999999</v>
      </c>
      <c r="H1652" s="114" t="s">
        <v>815</v>
      </c>
    </row>
    <row r="1653" spans="1:8" ht="16.5" thickBot="1">
      <c r="A1653" s="23" t="s">
        <v>31</v>
      </c>
      <c r="B1653" s="37">
        <v>1.19</v>
      </c>
      <c r="C1653" s="38">
        <v>2.0219999999999998</v>
      </c>
      <c r="D1653" s="30">
        <v>0.73</v>
      </c>
      <c r="E1653" s="37">
        <v>0.68500000000000005</v>
      </c>
      <c r="F1653" s="30">
        <v>0.51800000000000002</v>
      </c>
      <c r="G1653" s="30">
        <v>0.47699999999999998</v>
      </c>
      <c r="H1653" s="114" t="s">
        <v>838</v>
      </c>
    </row>
    <row r="1654" spans="1:8" ht="16.5" thickBot="1">
      <c r="A1654" s="23" t="s">
        <v>32</v>
      </c>
      <c r="B1654" s="37">
        <v>271.35300000000001</v>
      </c>
      <c r="C1654" s="38">
        <v>240.898</v>
      </c>
      <c r="D1654" s="30">
        <v>786.23</v>
      </c>
      <c r="E1654" s="37">
        <v>745.75</v>
      </c>
      <c r="F1654" s="30">
        <v>1036.674</v>
      </c>
      <c r="G1654" s="30">
        <v>687.05</v>
      </c>
      <c r="H1654" s="114" t="s">
        <v>816</v>
      </c>
    </row>
    <row r="1655" spans="1:8" ht="16.5" thickBot="1">
      <c r="A1655" s="23" t="s">
        <v>33</v>
      </c>
      <c r="B1655" s="37">
        <v>40.311</v>
      </c>
      <c r="C1655" s="38">
        <v>30.033000000000001</v>
      </c>
      <c r="D1655" s="30">
        <v>54.158999999999999</v>
      </c>
      <c r="E1655" s="37">
        <v>42.6</v>
      </c>
      <c r="F1655" s="30">
        <v>37.658999999999999</v>
      </c>
      <c r="G1655" s="30">
        <v>25.533000000000001</v>
      </c>
      <c r="H1655" s="114" t="s">
        <v>818</v>
      </c>
    </row>
    <row r="1656" spans="1:8" ht="16.5" thickBot="1">
      <c r="A1656" s="23" t="s">
        <v>34</v>
      </c>
      <c r="B1656" s="39">
        <v>12.834</v>
      </c>
      <c r="C1656" s="40">
        <v>3.8410000000000002</v>
      </c>
      <c r="D1656" s="30">
        <v>21.963000000000001</v>
      </c>
      <c r="E1656" s="37">
        <v>5.984</v>
      </c>
      <c r="F1656" s="30">
        <v>21.009</v>
      </c>
      <c r="G1656" s="30">
        <v>5.2850000000000001</v>
      </c>
      <c r="H1656" s="114" t="s">
        <v>817</v>
      </c>
    </row>
    <row r="1657" spans="1:8" ht="16.5" thickBot="1">
      <c r="A1657" s="23" t="s">
        <v>35</v>
      </c>
      <c r="B1657" s="39">
        <v>163.11099999999999</v>
      </c>
      <c r="C1657" s="40">
        <v>117.764</v>
      </c>
      <c r="D1657" s="30">
        <v>157.19499999999999</v>
      </c>
      <c r="E1657" s="37">
        <v>130.477</v>
      </c>
      <c r="F1657" s="30">
        <v>209.90799999999999</v>
      </c>
      <c r="G1657" s="30">
        <v>156.565</v>
      </c>
      <c r="H1657" s="113" t="s">
        <v>36</v>
      </c>
    </row>
    <row r="1658" spans="1:8" ht="16.5" thickBot="1">
      <c r="A1658" s="95" t="s">
        <v>353</v>
      </c>
      <c r="B1658" s="97">
        <f t="shared" ref="B1658" si="293">SUM(B1636:B1657)</f>
        <v>1906.8027470000006</v>
      </c>
      <c r="C1658" s="97">
        <f t="shared" ref="C1658" si="294">SUM(C1636:C1657)</f>
        <v>1703.1206194499994</v>
      </c>
      <c r="D1658" s="97">
        <f t="shared" ref="D1658" si="295">SUM(D1636:D1657)</f>
        <v>2713.1200000000003</v>
      </c>
      <c r="E1658" s="97">
        <f t="shared" ref="E1658:G1658" si="296">SUM(E1636:E1657)</f>
        <v>2232.1899999999996</v>
      </c>
      <c r="F1658" s="97">
        <f t="shared" si="296"/>
        <v>3253.2536725663717</v>
      </c>
      <c r="G1658" s="97">
        <f t="shared" si="296"/>
        <v>2282.2079999999996</v>
      </c>
      <c r="H1658" s="112" t="s">
        <v>841</v>
      </c>
    </row>
    <row r="1659" spans="1:8" ht="16.5" thickBot="1">
      <c r="A1659" s="95" t="s">
        <v>350</v>
      </c>
      <c r="B1659" s="97">
        <v>40747.286002508838</v>
      </c>
      <c r="C1659" s="97">
        <v>28130.671999999999</v>
      </c>
      <c r="D1659" s="97">
        <v>47560.680975452342</v>
      </c>
      <c r="E1659" s="97">
        <v>33758.65</v>
      </c>
      <c r="F1659" s="168">
        <f>D1659/E1659*G1659</f>
        <v>44367.37903161125</v>
      </c>
      <c r="G1659" s="142">
        <v>31492.039000000001</v>
      </c>
      <c r="H1659" s="119" t="s">
        <v>354</v>
      </c>
    </row>
    <row r="1660" spans="1:8">
      <c r="A1660" s="75"/>
      <c r="B1660" s="75"/>
      <c r="C1660" s="75"/>
      <c r="D1660" s="75"/>
      <c r="E1660" s="75"/>
      <c r="F1660" s="75"/>
      <c r="G1660" s="75"/>
      <c r="H1660" s="75"/>
    </row>
    <row r="1661" spans="1:8">
      <c r="A1661" s="77" t="s">
        <v>155</v>
      </c>
      <c r="B1661" s="75"/>
      <c r="C1661" s="75"/>
      <c r="D1661" s="75"/>
      <c r="E1661" s="75"/>
      <c r="F1661" s="75"/>
      <c r="G1661" s="75"/>
      <c r="H1661" s="79" t="s">
        <v>156</v>
      </c>
    </row>
    <row r="1662" spans="1:8" ht="21.75" customHeight="1">
      <c r="A1662" s="74" t="s">
        <v>491</v>
      </c>
      <c r="B1662" s="75"/>
      <c r="C1662" s="75"/>
      <c r="D1662" s="75"/>
      <c r="E1662" s="75"/>
      <c r="F1662" s="75"/>
      <c r="G1662" s="75"/>
      <c r="H1662" s="49" t="s">
        <v>490</v>
      </c>
    </row>
    <row r="1663" spans="1:8" ht="16.5" customHeight="1" thickBot="1">
      <c r="A1663" s="76" t="s">
        <v>39</v>
      </c>
      <c r="B1663" s="81"/>
      <c r="C1663" s="75"/>
      <c r="D1663" s="75"/>
      <c r="E1663" s="2"/>
      <c r="F1663" s="75"/>
      <c r="G1663" s="2" t="s">
        <v>40</v>
      </c>
      <c r="H1663" s="2" t="s">
        <v>2</v>
      </c>
    </row>
    <row r="1664" spans="1:8" ht="16.5" thickBot="1">
      <c r="A1664" s="66" t="s">
        <v>7</v>
      </c>
      <c r="B1664" s="203">
        <v>2016</v>
      </c>
      <c r="C1664" s="204"/>
      <c r="D1664" s="203">
        <v>2017</v>
      </c>
      <c r="E1664" s="204"/>
      <c r="F1664" s="208">
        <v>2018</v>
      </c>
      <c r="G1664" s="209"/>
      <c r="H1664" s="157" t="s">
        <v>3</v>
      </c>
    </row>
    <row r="1665" spans="1:8">
      <c r="A1665" s="68"/>
      <c r="B1665" s="20" t="s">
        <v>43</v>
      </c>
      <c r="C1665" s="111" t="s">
        <v>44</v>
      </c>
      <c r="D1665" s="111" t="s">
        <v>43</v>
      </c>
      <c r="E1665" s="16" t="s">
        <v>44</v>
      </c>
      <c r="F1665" s="158" t="s">
        <v>43</v>
      </c>
      <c r="G1665" s="159" t="s">
        <v>44</v>
      </c>
      <c r="H1665" s="160"/>
    </row>
    <row r="1666" spans="1:8" ht="16.5" thickBot="1">
      <c r="A1666" s="70"/>
      <c r="B1666" s="34" t="s">
        <v>45</v>
      </c>
      <c r="C1666" s="11" t="s">
        <v>46</v>
      </c>
      <c r="D1666" s="114" t="s">
        <v>45</v>
      </c>
      <c r="E1666" s="36" t="s">
        <v>46</v>
      </c>
      <c r="F1666" s="161" t="s">
        <v>45</v>
      </c>
      <c r="G1666" s="161" t="s">
        <v>46</v>
      </c>
      <c r="H1666" s="162"/>
    </row>
    <row r="1667" spans="1:8" ht="17.25" thickTop="1" thickBot="1">
      <c r="A1667" s="23" t="s">
        <v>12</v>
      </c>
      <c r="B1667" s="35">
        <v>9.1449999999999996</v>
      </c>
      <c r="C1667" s="38">
        <v>12.141</v>
      </c>
      <c r="D1667" s="30">
        <v>8.6959999999999997</v>
      </c>
      <c r="E1667" s="37">
        <v>13.999000000000001</v>
      </c>
      <c r="F1667" s="169">
        <v>0.33300000000000002</v>
      </c>
      <c r="G1667" s="169">
        <v>0.66400000000000003</v>
      </c>
      <c r="H1667" s="164" t="s">
        <v>809</v>
      </c>
    </row>
    <row r="1668" spans="1:8" ht="16.5" thickBot="1">
      <c r="A1668" s="23" t="s">
        <v>13</v>
      </c>
      <c r="B1668" s="37">
        <v>43.095999999999997</v>
      </c>
      <c r="C1668" s="38">
        <v>65.44</v>
      </c>
      <c r="D1668" s="30">
        <v>47.787999999999997</v>
      </c>
      <c r="E1668" s="37">
        <v>70.826999999999998</v>
      </c>
      <c r="F1668" s="169">
        <v>123.143</v>
      </c>
      <c r="G1668" s="169">
        <v>146.893</v>
      </c>
      <c r="H1668" s="164" t="s">
        <v>810</v>
      </c>
    </row>
    <row r="1669" spans="1:8" ht="16.5" thickBot="1">
      <c r="A1669" s="23" t="s">
        <v>14</v>
      </c>
      <c r="B1669" s="37">
        <v>12.52</v>
      </c>
      <c r="C1669" s="38">
        <v>22.606000000000002</v>
      </c>
      <c r="D1669" s="30">
        <v>12.896000000000001</v>
      </c>
      <c r="E1669" s="37">
        <v>22.506</v>
      </c>
      <c r="F1669" s="169">
        <v>2.911</v>
      </c>
      <c r="G1669" s="169">
        <v>0.97599999999999998</v>
      </c>
      <c r="H1669" s="164" t="s">
        <v>806</v>
      </c>
    </row>
    <row r="1670" spans="1:8" ht="16.5" thickBot="1">
      <c r="A1670" s="23" t="s">
        <v>15</v>
      </c>
      <c r="B1670" s="37">
        <v>6.4649999999999999</v>
      </c>
      <c r="C1670" s="38">
        <v>9.9649999999999999</v>
      </c>
      <c r="D1670" s="30">
        <v>8.2970000000000006</v>
      </c>
      <c r="E1670" s="37">
        <v>12.688000000000001</v>
      </c>
      <c r="F1670" s="169">
        <v>32.247</v>
      </c>
      <c r="G1670" s="169">
        <v>47.17</v>
      </c>
      <c r="H1670" s="164" t="s">
        <v>820</v>
      </c>
    </row>
    <row r="1671" spans="1:8" ht="16.5" thickBot="1">
      <c r="A1671" s="23" t="s">
        <v>16</v>
      </c>
      <c r="B1671" s="37">
        <v>78.600391000000002</v>
      </c>
      <c r="C1671" s="38">
        <v>57.591954470000005</v>
      </c>
      <c r="D1671" s="30">
        <v>97.122513000000012</v>
      </c>
      <c r="E1671" s="37">
        <v>79.165363432760032</v>
      </c>
      <c r="F1671" s="169">
        <v>4.6790000000000003</v>
      </c>
      <c r="G1671" s="169">
        <v>1.1950000000000001</v>
      </c>
      <c r="H1671" s="164" t="s">
        <v>819</v>
      </c>
    </row>
    <row r="1672" spans="1:8" ht="16.5" thickBot="1">
      <c r="A1672" s="23" t="s">
        <v>17</v>
      </c>
      <c r="B1672" s="37">
        <v>1.5389999999999999</v>
      </c>
      <c r="C1672" s="38">
        <v>1.7130000000000001</v>
      </c>
      <c r="D1672" s="30">
        <v>0.2</v>
      </c>
      <c r="E1672" s="37">
        <v>0.23899999999999999</v>
      </c>
      <c r="F1672" s="169">
        <v>2E-3</v>
      </c>
      <c r="G1672" s="169">
        <v>2E-3</v>
      </c>
      <c r="H1672" s="164" t="s">
        <v>807</v>
      </c>
    </row>
    <row r="1673" spans="1:8" ht="16.5" thickBot="1">
      <c r="A1673" s="23" t="s">
        <v>18</v>
      </c>
      <c r="B1673" s="37">
        <v>12.743</v>
      </c>
      <c r="C1673" s="38">
        <v>15.254</v>
      </c>
      <c r="D1673" s="30">
        <v>13.196</v>
      </c>
      <c r="E1673" s="37">
        <v>17.969000000000001</v>
      </c>
      <c r="F1673" s="169">
        <v>1E-3</v>
      </c>
      <c r="G1673" s="169">
        <v>1E-3</v>
      </c>
      <c r="H1673" s="164" t="s">
        <v>19</v>
      </c>
    </row>
    <row r="1674" spans="1:8" ht="16.5" thickBot="1">
      <c r="A1674" s="23" t="s">
        <v>20</v>
      </c>
      <c r="B1674" s="37">
        <v>54.35943592511628</v>
      </c>
      <c r="C1674" s="38">
        <v>91.138000000000005</v>
      </c>
      <c r="D1674" s="30">
        <v>69.539137523727277</v>
      </c>
      <c r="E1674" s="37">
        <v>116.58799999999999</v>
      </c>
      <c r="F1674" s="169">
        <v>59.436</v>
      </c>
      <c r="G1674" s="169">
        <v>41.591999999999999</v>
      </c>
      <c r="H1674" s="164" t="s">
        <v>808</v>
      </c>
    </row>
    <row r="1675" spans="1:8" ht="16.5" thickBot="1">
      <c r="A1675" s="23" t="s">
        <v>21</v>
      </c>
      <c r="B1675" s="37">
        <v>15.815110000000001</v>
      </c>
      <c r="C1675" s="38">
        <v>17.396920999999999</v>
      </c>
      <c r="D1675" s="30">
        <v>87.369540900640359</v>
      </c>
      <c r="E1675" s="37">
        <v>96.180999999999997</v>
      </c>
      <c r="F1675" s="169">
        <v>2.1000000000000001E-2</v>
      </c>
      <c r="G1675" s="169">
        <v>4.2000000000000003E-2</v>
      </c>
      <c r="H1675" s="164" t="s">
        <v>811</v>
      </c>
    </row>
    <row r="1676" spans="1:8" ht="16.5" thickBot="1">
      <c r="A1676" s="23" t="s">
        <v>22</v>
      </c>
      <c r="B1676" s="37">
        <v>4.6769999999999996</v>
      </c>
      <c r="C1676" s="38">
        <v>6.6870000000000003</v>
      </c>
      <c r="D1676" s="30">
        <v>6.49</v>
      </c>
      <c r="E1676" s="37">
        <v>9.7870000000000008</v>
      </c>
      <c r="F1676" s="169">
        <v>0.39200000000000002</v>
      </c>
      <c r="G1676" s="169">
        <v>1.2669999999999999</v>
      </c>
      <c r="H1676" s="164" t="s">
        <v>840</v>
      </c>
    </row>
    <row r="1677" spans="1:8" ht="16.5" thickBot="1">
      <c r="A1677" s="23" t="s">
        <v>23</v>
      </c>
      <c r="B1677" s="37">
        <v>2.89</v>
      </c>
      <c r="C1677" s="38">
        <v>3.863</v>
      </c>
      <c r="D1677" s="30">
        <v>6.5590000000000002</v>
      </c>
      <c r="E1677" s="37">
        <v>6.8860000000000001</v>
      </c>
      <c r="F1677" s="169">
        <f>D1677/E1677*G1677</f>
        <v>1.2792240778390938</v>
      </c>
      <c r="G1677" s="169">
        <v>1.343</v>
      </c>
      <c r="H1677" s="164" t="s">
        <v>805</v>
      </c>
    </row>
    <row r="1678" spans="1:8" ht="16.5" thickBot="1">
      <c r="A1678" s="23" t="s">
        <v>24</v>
      </c>
      <c r="B1678" s="37">
        <v>9.3290000000000006</v>
      </c>
      <c r="C1678" s="38">
        <v>17.387</v>
      </c>
      <c r="D1678" s="30">
        <v>9.82</v>
      </c>
      <c r="E1678" s="37">
        <v>29.08</v>
      </c>
      <c r="F1678" s="169">
        <v>0.497</v>
      </c>
      <c r="G1678" s="169">
        <v>2.4E-2</v>
      </c>
      <c r="H1678" s="164" t="s">
        <v>25</v>
      </c>
    </row>
    <row r="1679" spans="1:8" ht="16.5" thickBot="1">
      <c r="A1679" s="23" t="s">
        <v>26</v>
      </c>
      <c r="B1679" s="30">
        <v>12.106999999999999</v>
      </c>
      <c r="C1679" s="28">
        <v>16.664000000000001</v>
      </c>
      <c r="D1679" s="30">
        <v>14.036</v>
      </c>
      <c r="E1679" s="37">
        <v>18.164000000000001</v>
      </c>
      <c r="F1679" s="169">
        <v>42.161000000000001</v>
      </c>
      <c r="G1679" s="169">
        <v>49.002000000000002</v>
      </c>
      <c r="H1679" s="164" t="s">
        <v>812</v>
      </c>
    </row>
    <row r="1680" spans="1:8" ht="16.5" thickBot="1">
      <c r="A1680" s="23" t="s">
        <v>27</v>
      </c>
      <c r="B1680" s="37">
        <v>0.88995145631067962</v>
      </c>
      <c r="C1680" s="38">
        <v>2.16</v>
      </c>
      <c r="D1680" s="30">
        <v>0.87635497572815546</v>
      </c>
      <c r="E1680" s="37">
        <v>2.1269999999999998</v>
      </c>
      <c r="F1680" s="169">
        <f>D1680/E1680*G1680</f>
        <v>0.50348179611650501</v>
      </c>
      <c r="G1680" s="169">
        <v>1.222</v>
      </c>
      <c r="H1680" s="164" t="s">
        <v>836</v>
      </c>
    </row>
    <row r="1681" spans="1:8" ht="16.5" thickBot="1">
      <c r="A1681" s="23" t="s">
        <v>28</v>
      </c>
      <c r="B1681" s="37">
        <v>6.0410000000000004</v>
      </c>
      <c r="C1681" s="38">
        <v>10.314</v>
      </c>
      <c r="D1681" s="30">
        <v>4.2699999999999996</v>
      </c>
      <c r="E1681" s="37">
        <v>9.343</v>
      </c>
      <c r="F1681" s="169">
        <v>0</v>
      </c>
      <c r="G1681" s="169">
        <v>0</v>
      </c>
      <c r="H1681" s="164" t="s">
        <v>813</v>
      </c>
    </row>
    <row r="1682" spans="1:8" ht="16.5" thickBot="1">
      <c r="A1682" s="23" t="s">
        <v>29</v>
      </c>
      <c r="B1682" s="37">
        <v>9.35</v>
      </c>
      <c r="C1682" s="38">
        <v>20.297000000000001</v>
      </c>
      <c r="D1682" s="30">
        <v>12.11</v>
      </c>
      <c r="E1682" s="37">
        <v>20.001999999999999</v>
      </c>
      <c r="F1682" s="169">
        <v>1.091</v>
      </c>
      <c r="G1682" s="169">
        <v>1.18</v>
      </c>
      <c r="H1682" s="164" t="s">
        <v>814</v>
      </c>
    </row>
    <row r="1683" spans="1:8" ht="16.5" thickBot="1">
      <c r="A1683" s="23" t="s">
        <v>30</v>
      </c>
      <c r="B1683" s="37">
        <v>30.079000000000001</v>
      </c>
      <c r="C1683" s="38">
        <v>38.159999999999997</v>
      </c>
      <c r="D1683" s="30">
        <v>40.39</v>
      </c>
      <c r="E1683" s="37">
        <v>56.036000000000001</v>
      </c>
      <c r="F1683" s="169">
        <v>1.6919999999999999</v>
      </c>
      <c r="G1683" s="169">
        <v>1.4370000000000001</v>
      </c>
      <c r="H1683" s="164" t="s">
        <v>815</v>
      </c>
    </row>
    <row r="1684" spans="1:8" ht="16.5" thickBot="1">
      <c r="A1684" s="23" t="s">
        <v>31</v>
      </c>
      <c r="B1684" s="37">
        <v>3.7</v>
      </c>
      <c r="C1684" s="38">
        <v>35.49</v>
      </c>
      <c r="D1684" s="30">
        <v>3.3650000000000002</v>
      </c>
      <c r="E1684" s="37">
        <v>18.859000000000002</v>
      </c>
      <c r="F1684" s="169">
        <f>AVERAGE(B1684,D1684)</f>
        <v>3.5325000000000002</v>
      </c>
      <c r="G1684" s="169">
        <f>AVERAGE(C1684,E1684)</f>
        <v>27.174500000000002</v>
      </c>
      <c r="H1684" s="164" t="s">
        <v>838</v>
      </c>
    </row>
    <row r="1685" spans="1:8" ht="16.5" thickBot="1">
      <c r="A1685" s="23" t="s">
        <v>32</v>
      </c>
      <c r="B1685" s="37">
        <v>925.66800000000001</v>
      </c>
      <c r="C1685" s="38">
        <v>682.67252636865896</v>
      </c>
      <c r="D1685" s="30">
        <v>997.88499999999999</v>
      </c>
      <c r="E1685" s="37">
        <v>845.7347954449599</v>
      </c>
      <c r="F1685" s="169">
        <f>AVERAGE(B1685,D1685)</f>
        <v>961.77649999999994</v>
      </c>
      <c r="G1685" s="169">
        <f>AVERAGE(C1685,E1685)</f>
        <v>764.20366090680943</v>
      </c>
      <c r="H1685" s="164" t="s">
        <v>816</v>
      </c>
    </row>
    <row r="1686" spans="1:8" ht="16.5" thickBot="1">
      <c r="A1686" s="23" t="s">
        <v>33</v>
      </c>
      <c r="B1686" s="37">
        <v>46.713000000000001</v>
      </c>
      <c r="C1686" s="38">
        <v>45.256</v>
      </c>
      <c r="D1686" s="30">
        <v>53.143999999999998</v>
      </c>
      <c r="E1686" s="37">
        <v>60.237000000000002</v>
      </c>
      <c r="F1686" s="169">
        <v>52.866999999999997</v>
      </c>
      <c r="G1686" s="169">
        <v>123.191</v>
      </c>
      <c r="H1686" s="164" t="s">
        <v>818</v>
      </c>
    </row>
    <row r="1687" spans="1:8" ht="16.5" thickBot="1">
      <c r="A1687" s="23" t="s">
        <v>34</v>
      </c>
      <c r="B1687" s="39">
        <v>1.2190000000000001</v>
      </c>
      <c r="C1687" s="40">
        <v>0.57299999999999995</v>
      </c>
      <c r="D1687" s="30">
        <v>3.6459999999999999</v>
      </c>
      <c r="E1687" s="37">
        <v>0.85699999999999998</v>
      </c>
      <c r="F1687" s="169">
        <v>40.43</v>
      </c>
      <c r="G1687" s="169">
        <v>45.502000000000002</v>
      </c>
      <c r="H1687" s="164" t="s">
        <v>817</v>
      </c>
    </row>
    <row r="1688" spans="1:8" ht="16.5" thickBot="1">
      <c r="A1688" s="23" t="s">
        <v>35</v>
      </c>
      <c r="B1688" s="39">
        <v>13.231</v>
      </c>
      <c r="C1688" s="40">
        <v>15.487</v>
      </c>
      <c r="D1688" s="30">
        <v>38.338000000000001</v>
      </c>
      <c r="E1688" s="37">
        <v>43.548999999999999</v>
      </c>
      <c r="F1688" s="169">
        <v>0.623</v>
      </c>
      <c r="G1688" s="169">
        <v>2.028</v>
      </c>
      <c r="H1688" s="165" t="s">
        <v>36</v>
      </c>
    </row>
    <row r="1689" spans="1:8" ht="16.5" thickBot="1">
      <c r="A1689" s="95" t="s">
        <v>353</v>
      </c>
      <c r="B1689" s="97">
        <f t="shared" ref="B1689" si="297">SUM(B1667:B1688)</f>
        <v>1300.176888381427</v>
      </c>
      <c r="C1689" s="97">
        <f t="shared" ref="C1689" si="298">SUM(C1667:C1688)</f>
        <v>1188.2564018386593</v>
      </c>
      <c r="D1689" s="97">
        <f t="shared" ref="D1689" si="299">SUM(D1667:D1688)</f>
        <v>1536.0335464000957</v>
      </c>
      <c r="E1689" s="97">
        <f t="shared" ref="E1689:G1689" si="300">SUM(E1667:E1688)</f>
        <v>1550.82415887772</v>
      </c>
      <c r="F1689" s="155">
        <f t="shared" si="300"/>
        <v>1329.6177058739556</v>
      </c>
      <c r="G1689" s="155">
        <f t="shared" si="300"/>
        <v>1256.1091609068094</v>
      </c>
      <c r="H1689" s="166" t="s">
        <v>841</v>
      </c>
    </row>
    <row r="1690" spans="1:8" ht="16.5" thickBot="1">
      <c r="A1690" s="95" t="s">
        <v>350</v>
      </c>
      <c r="B1690" s="97">
        <v>11983.464250421886</v>
      </c>
      <c r="C1690" s="97">
        <v>16573.323</v>
      </c>
      <c r="D1690" s="97">
        <v>11548.248434811485</v>
      </c>
      <c r="E1690" s="97">
        <v>18622.989000000001</v>
      </c>
      <c r="F1690" s="168">
        <f>D1690/E1690*G1690</f>
        <v>11627.086376079033</v>
      </c>
      <c r="G1690" s="168">
        <v>18750.125</v>
      </c>
      <c r="H1690" s="156" t="s">
        <v>354</v>
      </c>
    </row>
    <row r="1691" spans="1:8">
      <c r="A1691" s="75"/>
      <c r="B1691" s="75"/>
      <c r="C1691" s="75"/>
      <c r="D1691" s="75"/>
      <c r="E1691" s="75"/>
      <c r="F1691" s="75"/>
      <c r="G1691" s="75"/>
      <c r="H1691" s="75"/>
    </row>
    <row r="1692" spans="1:8">
      <c r="A1692" s="77" t="s">
        <v>158</v>
      </c>
      <c r="B1692" s="75"/>
      <c r="C1692" s="75"/>
      <c r="D1692" s="75"/>
      <c r="E1692" s="75"/>
      <c r="F1692" s="75"/>
      <c r="G1692" s="75"/>
      <c r="H1692" s="79" t="s">
        <v>159</v>
      </c>
    </row>
    <row r="1693" spans="1:8" ht="15.75" customHeight="1">
      <c r="A1693" s="74" t="s">
        <v>492</v>
      </c>
      <c r="B1693" s="75"/>
      <c r="C1693" s="75"/>
      <c r="D1693" s="75"/>
      <c r="E1693" s="75"/>
      <c r="F1693" s="75"/>
      <c r="G1693" s="75"/>
      <c r="H1693" s="52" t="s">
        <v>493</v>
      </c>
    </row>
    <row r="1694" spans="1:8" ht="16.5" customHeight="1" thickBot="1">
      <c r="A1694" s="76" t="s">
        <v>39</v>
      </c>
      <c r="B1694" s="75"/>
      <c r="C1694" s="75"/>
      <c r="D1694" s="75"/>
      <c r="E1694" s="2"/>
      <c r="F1694" s="75"/>
      <c r="G1694" s="2" t="s">
        <v>40</v>
      </c>
      <c r="H1694" s="2" t="s">
        <v>2</v>
      </c>
    </row>
    <row r="1695" spans="1:8" ht="16.5" thickBot="1">
      <c r="A1695" s="66" t="s">
        <v>7</v>
      </c>
      <c r="B1695" s="203">
        <v>2016</v>
      </c>
      <c r="C1695" s="204"/>
      <c r="D1695" s="203">
        <v>2017</v>
      </c>
      <c r="E1695" s="204"/>
      <c r="F1695" s="203">
        <v>2018</v>
      </c>
      <c r="G1695" s="204"/>
      <c r="H1695" s="67" t="s">
        <v>3</v>
      </c>
    </row>
    <row r="1696" spans="1:8">
      <c r="A1696" s="68"/>
      <c r="B1696" s="20" t="s">
        <v>43</v>
      </c>
      <c r="C1696" s="111" t="s">
        <v>44</v>
      </c>
      <c r="D1696" s="111" t="s">
        <v>43</v>
      </c>
      <c r="E1696" s="16" t="s">
        <v>44</v>
      </c>
      <c r="F1696" s="20" t="s">
        <v>43</v>
      </c>
      <c r="G1696" s="9" t="s">
        <v>44</v>
      </c>
      <c r="H1696" s="69"/>
    </row>
    <row r="1697" spans="1:8" ht="16.5" thickBot="1">
      <c r="A1697" s="70"/>
      <c r="B1697" s="34" t="s">
        <v>45</v>
      </c>
      <c r="C1697" s="11" t="s">
        <v>46</v>
      </c>
      <c r="D1697" s="114" t="s">
        <v>45</v>
      </c>
      <c r="E1697" s="36" t="s">
        <v>46</v>
      </c>
      <c r="F1697" s="34" t="s">
        <v>45</v>
      </c>
      <c r="G1697" s="34" t="s">
        <v>46</v>
      </c>
      <c r="H1697" s="71"/>
    </row>
    <row r="1698" spans="1:8" ht="17.25" thickTop="1" thickBot="1">
      <c r="A1698" s="23" t="s">
        <v>12</v>
      </c>
      <c r="B1698" s="35">
        <v>0.21299999999999999</v>
      </c>
      <c r="C1698" s="38">
        <v>0.28999999999999998</v>
      </c>
      <c r="D1698" s="30">
        <v>0.16300000000000001</v>
      </c>
      <c r="E1698" s="37">
        <v>0.25600000000000001</v>
      </c>
      <c r="F1698" s="37">
        <v>7.8240000000000004E-2</v>
      </c>
      <c r="G1698" s="37">
        <v>0.13303999999999999</v>
      </c>
      <c r="H1698" s="190" t="s">
        <v>809</v>
      </c>
    </row>
    <row r="1699" spans="1:8" ht="16.5" thickBot="1">
      <c r="A1699" s="23" t="s">
        <v>13</v>
      </c>
      <c r="B1699" s="37">
        <v>1.2669999999999999</v>
      </c>
      <c r="C1699" s="38">
        <v>1.0049999999999999</v>
      </c>
      <c r="D1699" s="30">
        <v>4.5270000000000001</v>
      </c>
      <c r="E1699" s="37">
        <v>4.069</v>
      </c>
      <c r="F1699" s="37">
        <v>0.14343999999999998</v>
      </c>
      <c r="G1699" s="37">
        <v>0.19445000000000001</v>
      </c>
      <c r="H1699" s="190" t="s">
        <v>810</v>
      </c>
    </row>
    <row r="1700" spans="1:8" ht="16.5" thickBot="1">
      <c r="A1700" s="23" t="s">
        <v>14</v>
      </c>
      <c r="B1700" s="37">
        <v>0.124</v>
      </c>
      <c r="C1700" s="38">
        <v>0.153</v>
      </c>
      <c r="D1700" s="30">
        <v>6.6000000000000003E-2</v>
      </c>
      <c r="E1700" s="37">
        <v>8.6999999999999994E-2</v>
      </c>
      <c r="F1700" s="37">
        <v>9.938000000000001E-2</v>
      </c>
      <c r="G1700" s="37">
        <v>0.18510000000000001</v>
      </c>
      <c r="H1700" s="190" t="s">
        <v>806</v>
      </c>
    </row>
    <row r="1701" spans="1:8" ht="16.5" thickBot="1">
      <c r="A1701" s="23" t="s">
        <v>15</v>
      </c>
      <c r="B1701" s="37">
        <v>0.35799999999999998</v>
      </c>
      <c r="C1701" s="38">
        <v>0.28899999999999998</v>
      </c>
      <c r="D1701" s="30">
        <v>0.32087804878048781</v>
      </c>
      <c r="E1701" s="37">
        <v>0.50600000000000001</v>
      </c>
      <c r="F1701" s="37">
        <v>2.571E-2</v>
      </c>
      <c r="G1701" s="37">
        <v>4.0750000000000001E-2</v>
      </c>
      <c r="H1701" s="190" t="s">
        <v>820</v>
      </c>
    </row>
    <row r="1702" spans="1:8" ht="16.5" thickBot="1">
      <c r="A1702" s="23" t="s">
        <v>16</v>
      </c>
      <c r="B1702" s="37">
        <v>4.1000000000000002E-2</v>
      </c>
      <c r="C1702" s="38">
        <v>8.5000000000000006E-2</v>
      </c>
      <c r="D1702" s="30">
        <v>3.1E-2</v>
      </c>
      <c r="E1702" s="37">
        <v>8.7999999999999995E-2</v>
      </c>
      <c r="F1702" s="37">
        <f>(D1702/E1702*G1702)/100</f>
        <v>2.4867636363636366E-3</v>
      </c>
      <c r="G1702" s="37">
        <v>0.70591999999999999</v>
      </c>
      <c r="H1702" s="190" t="s">
        <v>819</v>
      </c>
    </row>
    <row r="1703" spans="1:8" ht="16.5" thickBot="1">
      <c r="A1703" s="23" t="s">
        <v>17</v>
      </c>
      <c r="B1703" s="37">
        <v>0</v>
      </c>
      <c r="C1703" s="38">
        <v>0</v>
      </c>
      <c r="D1703" s="30">
        <v>0</v>
      </c>
      <c r="E1703" s="37">
        <v>0</v>
      </c>
      <c r="F1703" s="37">
        <v>10.86</v>
      </c>
      <c r="G1703" s="37">
        <v>3.7810000000000001</v>
      </c>
      <c r="H1703" s="190" t="s">
        <v>807</v>
      </c>
    </row>
    <row r="1704" spans="1:8" ht="16.5" thickBot="1">
      <c r="A1704" s="23" t="s">
        <v>18</v>
      </c>
      <c r="B1704" s="37">
        <v>1.0999999999999999E-2</v>
      </c>
      <c r="C1704" s="38">
        <v>3.1E-2</v>
      </c>
      <c r="D1704" s="30">
        <v>1.4E-2</v>
      </c>
      <c r="E1704" s="37">
        <v>1.9E-2</v>
      </c>
      <c r="F1704" s="37">
        <v>2.8510000000000001E-2</v>
      </c>
      <c r="G1704" s="37">
        <v>3.1600000000000003E-2</v>
      </c>
      <c r="H1704" s="190" t="s">
        <v>19</v>
      </c>
    </row>
    <row r="1705" spans="1:8" ht="16.5" thickBot="1">
      <c r="A1705" s="23" t="s">
        <v>20</v>
      </c>
      <c r="B1705" s="37">
        <v>1.621</v>
      </c>
      <c r="C1705" s="38">
        <v>2.004</v>
      </c>
      <c r="D1705" s="30">
        <v>2.9980000000000002</v>
      </c>
      <c r="E1705" s="37">
        <v>3.7149999999999999</v>
      </c>
      <c r="F1705" s="37">
        <v>3.6</v>
      </c>
      <c r="G1705" s="37">
        <v>4.7</v>
      </c>
      <c r="H1705" s="190" t="s">
        <v>808</v>
      </c>
    </row>
    <row r="1706" spans="1:8" ht="16.5" thickBot="1">
      <c r="A1706" s="23" t="s">
        <v>21</v>
      </c>
      <c r="B1706" s="37">
        <v>0</v>
      </c>
      <c r="C1706" s="38">
        <v>0</v>
      </c>
      <c r="D1706" s="30">
        <v>0.154</v>
      </c>
      <c r="E1706" s="37">
        <v>0.11899999999999999</v>
      </c>
      <c r="F1706" s="37">
        <v>0.15798000000000001</v>
      </c>
      <c r="G1706" s="37">
        <v>0.20788000000000001</v>
      </c>
      <c r="H1706" s="190" t="s">
        <v>811</v>
      </c>
    </row>
    <row r="1707" spans="1:8" ht="16.5" thickBot="1">
      <c r="A1707" s="23" t="s">
        <v>22</v>
      </c>
      <c r="B1707" s="37">
        <v>0.25600000000000001</v>
      </c>
      <c r="C1707" s="38">
        <v>0.313</v>
      </c>
      <c r="D1707" s="30">
        <v>0.27300000000000002</v>
      </c>
      <c r="E1707" s="37">
        <v>0.307</v>
      </c>
      <c r="F1707" s="37">
        <v>6.863000000000001E-2</v>
      </c>
      <c r="G1707" s="37">
        <v>8.3519999999999997E-2</v>
      </c>
      <c r="H1707" s="190" t="s">
        <v>840</v>
      </c>
    </row>
    <row r="1708" spans="1:8" ht="16.5" thickBot="1">
      <c r="A1708" s="23" t="s">
        <v>23</v>
      </c>
      <c r="B1708" s="37">
        <v>2E-3</v>
      </c>
      <c r="C1708" s="38">
        <v>4.0000000000000001E-3</v>
      </c>
      <c r="D1708" s="30">
        <v>0</v>
      </c>
      <c r="E1708" s="37">
        <v>1E-3</v>
      </c>
      <c r="F1708" s="37">
        <v>2.7300000000000002E-3</v>
      </c>
      <c r="G1708" s="37">
        <v>2.31E-3</v>
      </c>
      <c r="H1708" s="190" t="s">
        <v>805</v>
      </c>
    </row>
    <row r="1709" spans="1:8" ht="16.5" thickBot="1">
      <c r="A1709" s="23" t="s">
        <v>24</v>
      </c>
      <c r="B1709" s="37">
        <v>0.623</v>
      </c>
      <c r="C1709" s="38">
        <v>0.68600000000000005</v>
      </c>
      <c r="D1709" s="30">
        <v>1.401</v>
      </c>
      <c r="E1709" s="37">
        <v>1.651</v>
      </c>
      <c r="F1709" s="37">
        <v>7.8939999999999996E-2</v>
      </c>
      <c r="G1709" s="37">
        <v>0.10305999999999998</v>
      </c>
      <c r="H1709" s="190" t="s">
        <v>25</v>
      </c>
    </row>
    <row r="1710" spans="1:8" ht="16.5" thickBot="1">
      <c r="A1710" s="23" t="s">
        <v>26</v>
      </c>
      <c r="B1710" s="30">
        <v>0.66</v>
      </c>
      <c r="C1710" s="28">
        <v>0.54800000000000004</v>
      </c>
      <c r="D1710" s="30">
        <v>0.16</v>
      </c>
      <c r="E1710" s="37">
        <v>0.17599999999999999</v>
      </c>
      <c r="F1710" s="37">
        <v>8.1050000000000011E-2</v>
      </c>
      <c r="G1710" s="37">
        <v>0.12106</v>
      </c>
      <c r="H1710" s="190" t="s">
        <v>812</v>
      </c>
    </row>
    <row r="1711" spans="1:8" ht="16.5" thickBot="1">
      <c r="A1711" s="23" t="s">
        <v>27</v>
      </c>
      <c r="B1711" s="37">
        <v>2.2770000000000001</v>
      </c>
      <c r="C1711" s="38">
        <v>2.5099999999999998</v>
      </c>
      <c r="D1711" s="30">
        <v>9.7000000000000003E-2</v>
      </c>
      <c r="E1711" s="37">
        <v>8.5000000000000006E-2</v>
      </c>
      <c r="F1711" s="37">
        <f>(D1711/E1711*G1711)/100</f>
        <v>2.2698E-4</v>
      </c>
      <c r="G1711" s="37">
        <v>1.9890000000000001E-2</v>
      </c>
      <c r="H1711" s="190" t="s">
        <v>836</v>
      </c>
    </row>
    <row r="1712" spans="1:8" ht="16.5" thickBot="1">
      <c r="A1712" s="23" t="s">
        <v>28</v>
      </c>
      <c r="B1712" s="37">
        <v>0.18099999999999999</v>
      </c>
      <c r="C1712" s="38">
        <v>0.247</v>
      </c>
      <c r="D1712" s="30">
        <v>0.22</v>
      </c>
      <c r="E1712" s="37">
        <v>0.34699999999999998</v>
      </c>
      <c r="F1712" s="37">
        <v>5.5620000000000003E-2</v>
      </c>
      <c r="G1712" s="37">
        <v>6.2619999999999995E-2</v>
      </c>
      <c r="H1712" s="190" t="s">
        <v>813</v>
      </c>
    </row>
    <row r="1713" spans="1:8" ht="16.5" thickBot="1">
      <c r="A1713" s="23" t="s">
        <v>29</v>
      </c>
      <c r="B1713" s="37">
        <v>0.499</v>
      </c>
      <c r="C1713" s="38">
        <v>1.1339999999999999</v>
      </c>
      <c r="D1713" s="30">
        <v>0</v>
      </c>
      <c r="E1713" s="37">
        <v>0</v>
      </c>
      <c r="F1713" s="37">
        <v>7.0260000000000003E-2</v>
      </c>
      <c r="G1713" s="37">
        <v>0.10336000000000001</v>
      </c>
      <c r="H1713" s="190" t="s">
        <v>814</v>
      </c>
    </row>
    <row r="1714" spans="1:8" ht="16.5" thickBot="1">
      <c r="A1714" s="23" t="s">
        <v>30</v>
      </c>
      <c r="B1714" s="37">
        <v>9.9000000000000005E-2</v>
      </c>
      <c r="C1714" s="38">
        <v>0.153</v>
      </c>
      <c r="D1714" s="30">
        <v>1.0629999999999999</v>
      </c>
      <c r="E1714" s="37">
        <v>1.609</v>
      </c>
      <c r="F1714" s="37">
        <v>6.4640000000000003E-2</v>
      </c>
      <c r="G1714" s="37">
        <v>0.11623</v>
      </c>
      <c r="H1714" s="190" t="s">
        <v>815</v>
      </c>
    </row>
    <row r="1715" spans="1:8" ht="16.5" thickBot="1">
      <c r="A1715" s="23" t="s">
        <v>31</v>
      </c>
      <c r="B1715" s="37">
        <v>0</v>
      </c>
      <c r="C1715" s="38">
        <v>0</v>
      </c>
      <c r="D1715" s="30">
        <v>1.0999999999999999E-2</v>
      </c>
      <c r="E1715" s="37">
        <v>2.8000000000000001E-2</v>
      </c>
      <c r="F1715" s="37">
        <v>2.5610000000000001E-2</v>
      </c>
      <c r="G1715" s="37">
        <v>3.1110000000000002E-2</v>
      </c>
      <c r="H1715" s="190" t="s">
        <v>838</v>
      </c>
    </row>
    <row r="1716" spans="1:8" ht="16.5" thickBot="1">
      <c r="A1716" s="23" t="s">
        <v>32</v>
      </c>
      <c r="B1716" s="37">
        <v>2.6960000000000002</v>
      </c>
      <c r="C1716" s="38">
        <v>2.9710000000000001</v>
      </c>
      <c r="D1716" s="30">
        <v>4.7140000000000004</v>
      </c>
      <c r="E1716" s="37">
        <v>3.64</v>
      </c>
      <c r="F1716" s="37">
        <v>0.40020000000000006</v>
      </c>
      <c r="G1716" s="37">
        <v>0.59192999999999996</v>
      </c>
      <c r="H1716" s="190" t="s">
        <v>816</v>
      </c>
    </row>
    <row r="1717" spans="1:8" ht="16.5" thickBot="1">
      <c r="A1717" s="23" t="s">
        <v>33</v>
      </c>
      <c r="B1717" s="37">
        <v>0.36</v>
      </c>
      <c r="C1717" s="38">
        <v>0.54500000000000004</v>
      </c>
      <c r="D1717" s="30">
        <v>0.34899999999999998</v>
      </c>
      <c r="E1717" s="37">
        <v>0.61899999999999999</v>
      </c>
      <c r="F1717" s="37">
        <v>0.34494000000000002</v>
      </c>
      <c r="G1717" s="37">
        <v>0.40688999999999997</v>
      </c>
      <c r="H1717" s="190" t="s">
        <v>818</v>
      </c>
    </row>
    <row r="1718" spans="1:8" ht="16.5" thickBot="1">
      <c r="A1718" s="23" t="s">
        <v>34</v>
      </c>
      <c r="B1718" s="39">
        <v>2.1999999999999999E-2</v>
      </c>
      <c r="C1718" s="40">
        <v>3.7999999999999999E-2</v>
      </c>
      <c r="D1718" s="30">
        <v>2.1999999999999999E-2</v>
      </c>
      <c r="E1718" s="37">
        <v>2.4E-2</v>
      </c>
      <c r="F1718" s="37">
        <v>0</v>
      </c>
      <c r="G1718" s="37">
        <v>0</v>
      </c>
      <c r="H1718" s="190" t="s">
        <v>817</v>
      </c>
    </row>
    <row r="1719" spans="1:8" ht="16.5" thickBot="1">
      <c r="A1719" s="23" t="s">
        <v>35</v>
      </c>
      <c r="B1719" s="39">
        <v>0</v>
      </c>
      <c r="C1719" s="40">
        <v>0</v>
      </c>
      <c r="D1719" s="30">
        <v>0</v>
      </c>
      <c r="E1719" s="37">
        <v>0</v>
      </c>
      <c r="F1719" s="37">
        <v>6.3310000000000005E-2</v>
      </c>
      <c r="G1719" s="37">
        <v>5.7030000000000004E-2</v>
      </c>
      <c r="H1719" s="189" t="s">
        <v>36</v>
      </c>
    </row>
    <row r="1720" spans="1:8" ht="16.5" thickBot="1">
      <c r="A1720" s="95" t="s">
        <v>353</v>
      </c>
      <c r="B1720" s="97">
        <f>SUM(B1698:B1719)</f>
        <v>11.31</v>
      </c>
      <c r="C1720" s="97">
        <f>SUM(C1698:C1719)</f>
        <v>13.006</v>
      </c>
      <c r="D1720" s="97">
        <f>SUM(D1698:D1719)</f>
        <v>16.583878048780488</v>
      </c>
      <c r="E1720" s="97">
        <f>SUM(E1698:E1719)</f>
        <v>17.346</v>
      </c>
      <c r="F1720" s="97">
        <f t="shared" ref="F1720:G1720" si="301">SUM(F1698:F1719)</f>
        <v>16.251903743636365</v>
      </c>
      <c r="G1720" s="97">
        <f t="shared" si="301"/>
        <v>11.678749999999999</v>
      </c>
      <c r="H1720" s="188" t="s">
        <v>841</v>
      </c>
    </row>
    <row r="1721" spans="1:8" ht="16.5" thickBot="1">
      <c r="A1721" s="95" t="s">
        <v>350</v>
      </c>
      <c r="B1721" s="97">
        <v>4175.6319999999996</v>
      </c>
      <c r="C1721" s="97">
        <v>3107.8</v>
      </c>
      <c r="D1721" s="97">
        <v>3562.16</v>
      </c>
      <c r="E1721" s="97">
        <v>3568.422</v>
      </c>
      <c r="F1721" s="142">
        <f>D1721/E1721*G1721</f>
        <v>3638.6086092956493</v>
      </c>
      <c r="G1721" s="142">
        <v>3645.0050000000001</v>
      </c>
      <c r="H1721" s="119" t="s">
        <v>354</v>
      </c>
    </row>
    <row r="1722" spans="1:8">
      <c r="A1722" s="75"/>
      <c r="B1722" s="75"/>
      <c r="C1722" s="75"/>
      <c r="D1722" s="75"/>
      <c r="E1722" s="75"/>
      <c r="F1722" s="75"/>
      <c r="G1722" s="75"/>
      <c r="H1722" s="75"/>
    </row>
    <row r="1723" spans="1:8">
      <c r="A1723" s="75"/>
      <c r="B1723" s="75"/>
      <c r="C1723" s="75"/>
      <c r="D1723" s="75"/>
      <c r="E1723" s="75"/>
      <c r="F1723" s="75"/>
      <c r="G1723" s="75"/>
      <c r="H1723" s="75"/>
    </row>
    <row r="1724" spans="1:8">
      <c r="A1724" s="77" t="s">
        <v>160</v>
      </c>
      <c r="B1724" s="75"/>
      <c r="C1724" s="75"/>
      <c r="D1724" s="75"/>
      <c r="E1724" s="75"/>
      <c r="F1724" s="75"/>
      <c r="G1724" s="75"/>
      <c r="H1724" s="79" t="s">
        <v>161</v>
      </c>
    </row>
    <row r="1725" spans="1:8" ht="15.75" customHeight="1">
      <c r="A1725" s="74" t="s">
        <v>495</v>
      </c>
      <c r="B1725" s="75"/>
      <c r="C1725" s="75"/>
      <c r="D1725" s="75"/>
      <c r="E1725" s="75"/>
      <c r="F1725" s="75"/>
      <c r="G1725" s="75"/>
      <c r="H1725" s="53" t="s">
        <v>494</v>
      </c>
    </row>
    <row r="1726" spans="1:8" ht="16.5" customHeight="1" thickBot="1">
      <c r="A1726" s="76" t="s">
        <v>39</v>
      </c>
      <c r="B1726" s="75"/>
      <c r="C1726" s="75"/>
      <c r="D1726" s="75"/>
      <c r="E1726" s="2"/>
      <c r="F1726" s="75"/>
      <c r="G1726" s="2" t="s">
        <v>40</v>
      </c>
      <c r="H1726" s="2" t="s">
        <v>2</v>
      </c>
    </row>
    <row r="1727" spans="1:8" ht="16.5" thickBot="1">
      <c r="A1727" s="66" t="s">
        <v>7</v>
      </c>
      <c r="B1727" s="203">
        <v>2016</v>
      </c>
      <c r="C1727" s="204"/>
      <c r="D1727" s="203">
        <v>2017</v>
      </c>
      <c r="E1727" s="204"/>
      <c r="F1727" s="203">
        <v>2018</v>
      </c>
      <c r="G1727" s="204"/>
      <c r="H1727" s="67" t="s">
        <v>3</v>
      </c>
    </row>
    <row r="1728" spans="1:8">
      <c r="A1728" s="68"/>
      <c r="B1728" s="20" t="s">
        <v>43</v>
      </c>
      <c r="C1728" s="111" t="s">
        <v>44</v>
      </c>
      <c r="D1728" s="111" t="s">
        <v>43</v>
      </c>
      <c r="E1728" s="16" t="s">
        <v>44</v>
      </c>
      <c r="F1728" s="20" t="s">
        <v>43</v>
      </c>
      <c r="G1728" s="9" t="s">
        <v>44</v>
      </c>
      <c r="H1728" s="69"/>
    </row>
    <row r="1729" spans="1:8" ht="16.5" thickBot="1">
      <c r="A1729" s="70"/>
      <c r="B1729" s="34" t="s">
        <v>45</v>
      </c>
      <c r="C1729" s="11" t="s">
        <v>46</v>
      </c>
      <c r="D1729" s="114" t="s">
        <v>45</v>
      </c>
      <c r="E1729" s="36" t="s">
        <v>46</v>
      </c>
      <c r="F1729" s="34" t="s">
        <v>45</v>
      </c>
      <c r="G1729" s="34" t="s">
        <v>46</v>
      </c>
      <c r="H1729" s="71"/>
    </row>
    <row r="1730" spans="1:8" ht="17.25" thickTop="1" thickBot="1">
      <c r="A1730" s="23" t="s">
        <v>12</v>
      </c>
      <c r="B1730" s="35">
        <v>0.54300000000000004</v>
      </c>
      <c r="C1730" s="38">
        <v>0.70299999999999996</v>
      </c>
      <c r="D1730" s="30">
        <v>1.0999999999999999E-2</v>
      </c>
      <c r="E1730" s="37">
        <v>6.7000000000000004E-2</v>
      </c>
      <c r="F1730" s="37">
        <v>2E-3</v>
      </c>
      <c r="G1730" s="37">
        <v>2.7E-2</v>
      </c>
      <c r="H1730" s="114" t="s">
        <v>809</v>
      </c>
    </row>
    <row r="1731" spans="1:8" ht="16.5" thickBot="1">
      <c r="A1731" s="23" t="s">
        <v>13</v>
      </c>
      <c r="B1731" s="37">
        <v>1.774</v>
      </c>
      <c r="C1731" s="38">
        <v>3.5990000000000002</v>
      </c>
      <c r="D1731" s="30">
        <v>0.14099999999999999</v>
      </c>
      <c r="E1731" s="37">
        <v>1.5960000000000001</v>
      </c>
      <c r="F1731" s="37">
        <v>0.38600000000000001</v>
      </c>
      <c r="G1731" s="37">
        <v>5.3369999999999997</v>
      </c>
      <c r="H1731" s="114" t="s">
        <v>810</v>
      </c>
    </row>
    <row r="1732" spans="1:8" ht="16.5" thickBot="1">
      <c r="A1732" s="23" t="s">
        <v>14</v>
      </c>
      <c r="B1732" s="37">
        <v>2.4E-2</v>
      </c>
      <c r="C1732" s="38">
        <v>0.13200000000000001</v>
      </c>
      <c r="D1732" s="30">
        <v>6.0000000000000001E-3</v>
      </c>
      <c r="E1732" s="37">
        <v>0.155</v>
      </c>
      <c r="F1732" s="37">
        <v>2E-3</v>
      </c>
      <c r="G1732" s="37">
        <v>2.8000000000000001E-2</v>
      </c>
      <c r="H1732" s="114" t="s">
        <v>806</v>
      </c>
    </row>
    <row r="1733" spans="1:8" ht="16.5" thickBot="1">
      <c r="A1733" s="23" t="s">
        <v>15</v>
      </c>
      <c r="B1733" s="37">
        <v>0.35899999999999999</v>
      </c>
      <c r="C1733" s="38">
        <v>0.26100000000000001</v>
      </c>
      <c r="D1733" s="30">
        <v>0.42199999999999999</v>
      </c>
      <c r="E1733" s="37">
        <v>0.34300000000000003</v>
      </c>
      <c r="F1733" s="37">
        <v>0.42399999999999999</v>
      </c>
      <c r="G1733" s="37">
        <v>0.436</v>
      </c>
      <c r="H1733" s="114" t="s">
        <v>820</v>
      </c>
    </row>
    <row r="1734" spans="1:8" ht="16.5" thickBot="1">
      <c r="A1734" s="23" t="s">
        <v>16</v>
      </c>
      <c r="B1734" s="37">
        <v>5.3999999999999999E-2</v>
      </c>
      <c r="C1734" s="38">
        <v>0.32600000000000001</v>
      </c>
      <c r="D1734" s="30">
        <v>4.0000000000000001E-3</v>
      </c>
      <c r="E1734" s="37">
        <v>3.7999999999999999E-2</v>
      </c>
      <c r="F1734" s="37">
        <v>8.9999999999999993E-3</v>
      </c>
      <c r="G1734" s="37">
        <v>5.7000000000000002E-2</v>
      </c>
      <c r="H1734" s="114" t="s">
        <v>819</v>
      </c>
    </row>
    <row r="1735" spans="1:8" ht="16.5" thickBot="1">
      <c r="A1735" s="23" t="s">
        <v>17</v>
      </c>
      <c r="B1735" s="37">
        <v>0</v>
      </c>
      <c r="C1735" s="38">
        <v>1E-3</v>
      </c>
      <c r="D1735" s="97">
        <v>1E-3</v>
      </c>
      <c r="E1735" s="97">
        <v>1E-3</v>
      </c>
      <c r="F1735" s="37">
        <v>0.93</v>
      </c>
      <c r="G1735" s="37">
        <v>4.0000000000000001E-3</v>
      </c>
      <c r="H1735" s="114" t="s">
        <v>807</v>
      </c>
    </row>
    <row r="1736" spans="1:8" ht="16.5" thickBot="1">
      <c r="A1736" s="23" t="s">
        <v>18</v>
      </c>
      <c r="B1736" s="37">
        <v>0</v>
      </c>
      <c r="C1736" s="38">
        <v>0</v>
      </c>
      <c r="D1736" s="97">
        <v>0</v>
      </c>
      <c r="E1736" s="97">
        <v>0</v>
      </c>
      <c r="F1736" s="97">
        <v>0</v>
      </c>
      <c r="G1736" s="97">
        <v>0</v>
      </c>
      <c r="H1736" s="114" t="s">
        <v>19</v>
      </c>
    </row>
    <row r="1737" spans="1:8" ht="16.5" thickBot="1">
      <c r="A1737" s="23" t="s">
        <v>20</v>
      </c>
      <c r="B1737" s="37">
        <v>3.2748937500000004</v>
      </c>
      <c r="C1737" s="38">
        <v>4.3419999999999996</v>
      </c>
      <c r="D1737" s="97">
        <v>0.58799999999999997</v>
      </c>
      <c r="E1737" s="97">
        <v>1.399</v>
      </c>
      <c r="F1737" s="37">
        <v>1.1919999999999999</v>
      </c>
      <c r="G1737" s="37">
        <v>2.6589999999999998</v>
      </c>
      <c r="H1737" s="114" t="s">
        <v>808</v>
      </c>
    </row>
    <row r="1738" spans="1:8" ht="16.5" thickBot="1">
      <c r="A1738" s="23" t="s">
        <v>21</v>
      </c>
      <c r="B1738" s="37">
        <v>5.0000000000000001E-3</v>
      </c>
      <c r="C1738" s="38">
        <v>7.0999999999999994E-2</v>
      </c>
      <c r="D1738" s="30">
        <v>0</v>
      </c>
      <c r="E1738" s="37">
        <v>0</v>
      </c>
      <c r="F1738" s="37">
        <v>0</v>
      </c>
      <c r="G1738" s="37">
        <v>0</v>
      </c>
      <c r="H1738" s="114" t="s">
        <v>811</v>
      </c>
    </row>
    <row r="1739" spans="1:8" ht="16.5" thickBot="1">
      <c r="A1739" s="23" t="s">
        <v>22</v>
      </c>
      <c r="B1739" s="37">
        <v>2.7E-2</v>
      </c>
      <c r="C1739" s="38">
        <v>6.2E-2</v>
      </c>
      <c r="D1739" s="30">
        <v>0</v>
      </c>
      <c r="E1739" s="37">
        <v>5.0000000000000001E-3</v>
      </c>
      <c r="F1739" s="37">
        <v>1E-3</v>
      </c>
      <c r="G1739" s="37">
        <v>1.9E-2</v>
      </c>
      <c r="H1739" s="114" t="s">
        <v>840</v>
      </c>
    </row>
    <row r="1740" spans="1:8" ht="16.5" thickBot="1">
      <c r="A1740" s="23" t="s">
        <v>23</v>
      </c>
      <c r="B1740" s="37">
        <v>3.7999999999999999E-2</v>
      </c>
      <c r="C1740" s="38">
        <v>2.7E-2</v>
      </c>
      <c r="D1740" s="30">
        <v>0.02</v>
      </c>
      <c r="E1740" s="37">
        <v>0.04</v>
      </c>
      <c r="F1740" s="37">
        <v>0</v>
      </c>
      <c r="G1740" s="37">
        <v>3.0000000000000001E-3</v>
      </c>
      <c r="H1740" s="114" t="s">
        <v>805</v>
      </c>
    </row>
    <row r="1741" spans="1:8" ht="16.5" thickBot="1">
      <c r="A1741" s="23" t="s">
        <v>24</v>
      </c>
      <c r="B1741" s="37">
        <v>0.95420858895705518</v>
      </c>
      <c r="C1741" s="38">
        <v>2.59</v>
      </c>
      <c r="D1741" s="30">
        <v>3.5000000000000003E-2</v>
      </c>
      <c r="E1741" s="37">
        <v>0.51200000000000001</v>
      </c>
      <c r="F1741" s="37">
        <v>0.10299999999999999</v>
      </c>
      <c r="G1741" s="37">
        <v>2.8330000000000002</v>
      </c>
      <c r="H1741" s="114" t="s">
        <v>25</v>
      </c>
    </row>
    <row r="1742" spans="1:8" ht="16.5" thickBot="1">
      <c r="A1742" s="23" t="s">
        <v>26</v>
      </c>
      <c r="B1742" s="30">
        <v>5.5E-2</v>
      </c>
      <c r="C1742" s="28">
        <v>0.16600000000000001</v>
      </c>
      <c r="D1742" s="30">
        <v>3.0000000000000001E-3</v>
      </c>
      <c r="E1742" s="37">
        <v>6.2E-2</v>
      </c>
      <c r="F1742" s="37">
        <v>3.0000000000000001E-3</v>
      </c>
      <c r="G1742" s="37">
        <v>5.6000000000000001E-2</v>
      </c>
      <c r="H1742" s="114" t="s">
        <v>812</v>
      </c>
    </row>
    <row r="1743" spans="1:8" ht="16.5" thickBot="1">
      <c r="A1743" s="23" t="s">
        <v>27</v>
      </c>
      <c r="B1743" s="37">
        <v>0.170875</v>
      </c>
      <c r="C1743" s="38">
        <v>0.19600000000000001</v>
      </c>
      <c r="D1743" s="30">
        <v>0</v>
      </c>
      <c r="E1743" s="37">
        <v>0</v>
      </c>
      <c r="F1743" s="37">
        <v>0</v>
      </c>
      <c r="G1743" s="37">
        <v>6.2E-2</v>
      </c>
      <c r="H1743" s="114" t="s">
        <v>836</v>
      </c>
    </row>
    <row r="1744" spans="1:8" ht="16.5" thickBot="1">
      <c r="A1744" s="23" t="s">
        <v>28</v>
      </c>
      <c r="B1744" s="37">
        <v>6.0999999999999999E-2</v>
      </c>
      <c r="C1744" s="38">
        <v>0.65600000000000003</v>
      </c>
      <c r="D1744" s="30">
        <v>3.2000000000000001E-2</v>
      </c>
      <c r="E1744" s="37">
        <v>0.439</v>
      </c>
      <c r="F1744" s="37">
        <v>4.0000000000000001E-3</v>
      </c>
      <c r="G1744" s="37">
        <v>0.14299999999999999</v>
      </c>
      <c r="H1744" s="114" t="s">
        <v>813</v>
      </c>
    </row>
    <row r="1745" spans="1:8" ht="16.5" thickBot="1">
      <c r="A1745" s="23" t="s">
        <v>29</v>
      </c>
      <c r="B1745" s="37">
        <v>0.109</v>
      </c>
      <c r="C1745" s="38">
        <v>0.245</v>
      </c>
      <c r="D1745" s="30">
        <v>2.7E-2</v>
      </c>
      <c r="E1745" s="37">
        <v>3.5000000000000003E-2</v>
      </c>
      <c r="F1745" s="37">
        <v>2.7E-2</v>
      </c>
      <c r="G1745" s="37">
        <v>3.5000000000000003E-2</v>
      </c>
      <c r="H1745" s="114" t="s">
        <v>814</v>
      </c>
    </row>
    <row r="1746" spans="1:8" ht="16.5" thickBot="1">
      <c r="A1746" s="23" t="s">
        <v>30</v>
      </c>
      <c r="B1746" s="37">
        <v>0.5</v>
      </c>
      <c r="C1746" s="38">
        <v>0.76900000000000002</v>
      </c>
      <c r="D1746" s="30">
        <v>0</v>
      </c>
      <c r="E1746" s="37">
        <v>0</v>
      </c>
      <c r="F1746" s="37">
        <v>0</v>
      </c>
      <c r="G1746" s="37">
        <v>5.0000000000000001E-3</v>
      </c>
      <c r="H1746" s="114" t="s">
        <v>815</v>
      </c>
    </row>
    <row r="1747" spans="1:8" ht="16.5" thickBot="1">
      <c r="A1747" s="23" t="s">
        <v>31</v>
      </c>
      <c r="B1747" s="37">
        <v>5.0000000000000001E-3</v>
      </c>
      <c r="C1747" s="38">
        <v>2.1999999999999999E-2</v>
      </c>
      <c r="D1747" s="30">
        <v>0</v>
      </c>
      <c r="E1747" s="37">
        <v>1E-3</v>
      </c>
      <c r="F1747" s="37">
        <v>2E-3</v>
      </c>
      <c r="G1747" s="37">
        <v>4.0000000000000001E-3</v>
      </c>
      <c r="H1747" s="114" t="s">
        <v>838</v>
      </c>
    </row>
    <row r="1748" spans="1:8" ht="16.5" thickBot="1">
      <c r="A1748" s="23" t="s">
        <v>32</v>
      </c>
      <c r="B1748" s="37">
        <v>0.39645579653612112</v>
      </c>
      <c r="C1748" s="38">
        <v>0.85499999999999998</v>
      </c>
      <c r="D1748" s="30">
        <v>0.49320469361147323</v>
      </c>
      <c r="E1748" s="37">
        <v>1.998</v>
      </c>
      <c r="F1748" s="37">
        <v>0.70499999999999996</v>
      </c>
      <c r="G1748" s="37">
        <v>1.9370000000000001</v>
      </c>
      <c r="H1748" s="114" t="s">
        <v>816</v>
      </c>
    </row>
    <row r="1749" spans="1:8" ht="16.5" thickBot="1">
      <c r="A1749" s="23" t="s">
        <v>33</v>
      </c>
      <c r="B1749" s="37">
        <v>8.7059999999999995</v>
      </c>
      <c r="C1749" s="38">
        <v>7.8970000000000002</v>
      </c>
      <c r="D1749" s="30">
        <v>1.002</v>
      </c>
      <c r="E1749" s="37">
        <v>2.5129999999999999</v>
      </c>
      <c r="F1749" s="37">
        <v>2.4209999999999998</v>
      </c>
      <c r="G1749" s="37">
        <v>5.73</v>
      </c>
      <c r="H1749" s="114" t="s">
        <v>818</v>
      </c>
    </row>
    <row r="1750" spans="1:8" ht="16.5" thickBot="1">
      <c r="A1750" s="23" t="s">
        <v>34</v>
      </c>
      <c r="B1750" s="39">
        <v>0.72899999999999998</v>
      </c>
      <c r="C1750" s="40">
        <v>0.45900000000000002</v>
      </c>
      <c r="D1750" s="30">
        <v>0</v>
      </c>
      <c r="E1750" s="37">
        <v>0</v>
      </c>
      <c r="F1750" s="37">
        <v>0</v>
      </c>
      <c r="G1750" s="37">
        <v>0</v>
      </c>
      <c r="H1750" s="114" t="s">
        <v>817</v>
      </c>
    </row>
    <row r="1751" spans="1:8" ht="16.5" thickBot="1">
      <c r="A1751" s="23" t="s">
        <v>35</v>
      </c>
      <c r="B1751" s="39">
        <v>8.0000000000000002E-3</v>
      </c>
      <c r="C1751" s="40">
        <v>5.8999999999999997E-2</v>
      </c>
      <c r="D1751" s="30">
        <v>8.0000000000000002E-3</v>
      </c>
      <c r="E1751" s="37">
        <v>3.5999999999999997E-2</v>
      </c>
      <c r="F1751" s="37">
        <v>0</v>
      </c>
      <c r="G1751" s="37">
        <v>0</v>
      </c>
      <c r="H1751" s="113" t="s">
        <v>36</v>
      </c>
    </row>
    <row r="1752" spans="1:8" ht="16.5" thickBot="1">
      <c r="A1752" s="95" t="s">
        <v>353</v>
      </c>
      <c r="B1752" s="97">
        <f t="shared" ref="B1752" si="302">SUM(B1730:B1751)</f>
        <v>17.793433135493174</v>
      </c>
      <c r="C1752" s="97">
        <f t="shared" ref="C1752" si="303">SUM(C1730:C1751)</f>
        <v>23.438000000000002</v>
      </c>
      <c r="D1752" s="97">
        <f t="shared" ref="D1752" si="304">SUM(D1730:D1751)</f>
        <v>2.7932046936114734</v>
      </c>
      <c r="E1752" s="97">
        <f t="shared" ref="E1752:G1752" si="305">SUM(E1730:E1751)</f>
        <v>9.24</v>
      </c>
      <c r="F1752" s="97">
        <f t="shared" si="305"/>
        <v>6.2110000000000003</v>
      </c>
      <c r="G1752" s="97">
        <f t="shared" si="305"/>
        <v>19.375</v>
      </c>
      <c r="H1752" s="112" t="s">
        <v>841</v>
      </c>
    </row>
    <row r="1753" spans="1:8" ht="16.5" thickBot="1">
      <c r="A1753" s="95" t="s">
        <v>350</v>
      </c>
      <c r="B1753" s="97">
        <v>652.38629975227082</v>
      </c>
      <c r="C1753" s="97">
        <v>1833.039</v>
      </c>
      <c r="D1753" s="97">
        <v>444.9207440243373</v>
      </c>
      <c r="E1753" s="97">
        <v>1802.3989999999999</v>
      </c>
      <c r="F1753" s="171">
        <f>D1753/E1753*G1753</f>
        <v>498.69585397653196</v>
      </c>
      <c r="G1753" s="140">
        <v>2020.2449999999999</v>
      </c>
      <c r="H1753" s="119" t="s">
        <v>354</v>
      </c>
    </row>
    <row r="1754" spans="1:8">
      <c r="A1754" s="75"/>
      <c r="B1754" s="75"/>
      <c r="C1754" s="75"/>
      <c r="D1754" s="75"/>
      <c r="E1754" s="75"/>
      <c r="F1754" s="75"/>
      <c r="G1754" s="75"/>
      <c r="H1754" s="75"/>
    </row>
    <row r="1755" spans="1:8">
      <c r="A1755" s="77" t="s">
        <v>359</v>
      </c>
      <c r="B1755" s="75"/>
      <c r="C1755" s="75"/>
      <c r="D1755" s="75"/>
      <c r="E1755" s="75"/>
      <c r="F1755" s="75"/>
      <c r="G1755" s="75"/>
      <c r="H1755" s="79" t="s">
        <v>360</v>
      </c>
    </row>
    <row r="1756" spans="1:8" ht="15.75" customHeight="1">
      <c r="A1756" s="74" t="s">
        <v>496</v>
      </c>
      <c r="B1756" s="75"/>
      <c r="C1756" s="75"/>
      <c r="D1756" s="75"/>
      <c r="E1756" s="75"/>
      <c r="F1756" s="75"/>
      <c r="G1756" s="75"/>
      <c r="H1756" s="46" t="s">
        <v>497</v>
      </c>
    </row>
    <row r="1757" spans="1:8" ht="16.5" customHeight="1" thickBot="1">
      <c r="A1757" s="76" t="s">
        <v>39</v>
      </c>
      <c r="B1757" s="75"/>
      <c r="C1757" s="75"/>
      <c r="D1757" s="75"/>
      <c r="E1757" s="2"/>
      <c r="F1757" s="75"/>
      <c r="G1757" s="2" t="s">
        <v>40</v>
      </c>
      <c r="H1757" s="2" t="s">
        <v>2</v>
      </c>
    </row>
    <row r="1758" spans="1:8" ht="16.5" thickBot="1">
      <c r="A1758" s="66" t="s">
        <v>7</v>
      </c>
      <c r="B1758" s="203">
        <v>2016</v>
      </c>
      <c r="C1758" s="204"/>
      <c r="D1758" s="203">
        <v>2017</v>
      </c>
      <c r="E1758" s="204"/>
      <c r="F1758" s="203">
        <v>2018</v>
      </c>
      <c r="G1758" s="204"/>
      <c r="H1758" s="67" t="s">
        <v>3</v>
      </c>
    </row>
    <row r="1759" spans="1:8">
      <c r="A1759" s="68"/>
      <c r="B1759" s="20" t="s">
        <v>43</v>
      </c>
      <c r="C1759" s="111" t="s">
        <v>44</v>
      </c>
      <c r="D1759" s="111" t="s">
        <v>43</v>
      </c>
      <c r="E1759" s="16" t="s">
        <v>44</v>
      </c>
      <c r="F1759" s="20" t="s">
        <v>43</v>
      </c>
      <c r="G1759" s="9" t="s">
        <v>44</v>
      </c>
      <c r="H1759" s="69"/>
    </row>
    <row r="1760" spans="1:8" ht="16.5" thickBot="1">
      <c r="A1760" s="70"/>
      <c r="B1760" s="34" t="s">
        <v>45</v>
      </c>
      <c r="C1760" s="11" t="s">
        <v>46</v>
      </c>
      <c r="D1760" s="114" t="s">
        <v>45</v>
      </c>
      <c r="E1760" s="36" t="s">
        <v>46</v>
      </c>
      <c r="F1760" s="34" t="s">
        <v>45</v>
      </c>
      <c r="G1760" s="34" t="s">
        <v>46</v>
      </c>
      <c r="H1760" s="71"/>
    </row>
    <row r="1761" spans="1:8" ht="17.25" thickTop="1" thickBot="1">
      <c r="A1761" s="23" t="s">
        <v>12</v>
      </c>
      <c r="B1761" s="37">
        <f t="shared" ref="B1761:G1782" si="306">B1792+B1823+B1855+B1886+B1919+B1951+B1982+B2013+B2046+B2078+B2109+B2140+B2172+B2204+B2235+B2266+B2297+B2328+B2359</f>
        <v>60.370473000000004</v>
      </c>
      <c r="C1761" s="37">
        <f t="shared" si="306"/>
        <v>50.594971219999998</v>
      </c>
      <c r="D1761" s="37">
        <f t="shared" si="306"/>
        <v>42.747999999999998</v>
      </c>
      <c r="E1761" s="37">
        <f t="shared" si="306"/>
        <v>41.929000000000002</v>
      </c>
      <c r="F1761" s="37">
        <f>F1792+F1823+F1855+F1886+F1919+F1951+F1982+F2013+F2046+F2078+F2109+F2140+F2172+F2204+F2235+F2266+F2297+F2328+F2359</f>
        <v>38.25</v>
      </c>
      <c r="G1761" s="37">
        <f t="shared" si="306"/>
        <v>29.540000000000003</v>
      </c>
      <c r="H1761" s="164" t="s">
        <v>809</v>
      </c>
    </row>
    <row r="1762" spans="1:8" ht="16.5" thickBot="1">
      <c r="A1762" s="23" t="s">
        <v>13</v>
      </c>
      <c r="B1762" s="37">
        <f t="shared" si="306"/>
        <v>1415.3389999999999</v>
      </c>
      <c r="C1762" s="37">
        <f t="shared" si="306"/>
        <v>915.15499999999997</v>
      </c>
      <c r="D1762" s="37">
        <f t="shared" si="306"/>
        <v>1415.3500000000001</v>
      </c>
      <c r="E1762" s="37">
        <f t="shared" si="306"/>
        <v>884.37799999999982</v>
      </c>
      <c r="F1762" s="37">
        <f t="shared" ref="F1762:G1762" si="307">F1793+F1824+F1856+F1887+F1920+F1952+F1983+F2014+F2047+F2079+F2110+F2141+F2173+F2205+F2236+F2267+F2298+F2329+F2360</f>
        <v>1356.6680000000001</v>
      </c>
      <c r="G1762" s="37">
        <f t="shared" si="307"/>
        <v>720.74400000000014</v>
      </c>
      <c r="H1762" s="164" t="s">
        <v>810</v>
      </c>
    </row>
    <row r="1763" spans="1:8" ht="16.5" thickBot="1">
      <c r="A1763" s="23" t="s">
        <v>14</v>
      </c>
      <c r="B1763" s="37">
        <f t="shared" si="306"/>
        <v>177.77099999999999</v>
      </c>
      <c r="C1763" s="37">
        <f t="shared" si="306"/>
        <v>110.61099999999999</v>
      </c>
      <c r="D1763" s="37">
        <f t="shared" si="306"/>
        <v>187.727</v>
      </c>
      <c r="E1763" s="37">
        <f t="shared" si="306"/>
        <v>112.52</v>
      </c>
      <c r="F1763" s="37">
        <f>F1794+F1825+F1857+F1888+F1921+F1953+F1984+F2015+F2048+F2080+F2111+F2142+F2174+F2206+F2237+F2268+F2299+F2330+F2361</f>
        <v>192.09499999999997</v>
      </c>
      <c r="G1763" s="37">
        <f t="shared" ref="G1763" si="308">G1794+G1825+G1857+G1888+G1921+G1953+G1984+G2015+G2048+G2080+G2111+G2142+G2174+G2206+G2237+G2268+G2299+G2330+G2361</f>
        <v>113.30800000000001</v>
      </c>
      <c r="H1763" s="164" t="s">
        <v>806</v>
      </c>
    </row>
    <row r="1764" spans="1:8" ht="16.5" thickBot="1">
      <c r="A1764" s="23" t="s">
        <v>15</v>
      </c>
      <c r="B1764" s="37">
        <f t="shared" si="306"/>
        <v>17.989079999999994</v>
      </c>
      <c r="C1764" s="37">
        <f t="shared" si="306"/>
        <v>7.6785849400000004</v>
      </c>
      <c r="D1764" s="37">
        <f t="shared" si="306"/>
        <v>21.759</v>
      </c>
      <c r="E1764" s="37">
        <f t="shared" si="306"/>
        <v>9.3170000000000002</v>
      </c>
      <c r="F1764" s="37">
        <f t="shared" ref="F1764:G1764" si="309">F1795+F1826+F1858+F1889+F1922+F1954+F1985+F2016+F2049+F2081+F2112+F2143+F2175+F2207+F2238+F2269+F2300+F2331+F2362</f>
        <v>14.555999999999999</v>
      </c>
      <c r="G1764" s="37">
        <f t="shared" si="309"/>
        <v>9.9599999999999991</v>
      </c>
      <c r="H1764" s="164" t="s">
        <v>820</v>
      </c>
    </row>
    <row r="1765" spans="1:8" ht="16.5" thickBot="1">
      <c r="A1765" s="23" t="s">
        <v>16</v>
      </c>
      <c r="B1765" s="37">
        <f t="shared" si="306"/>
        <v>72.603240000000014</v>
      </c>
      <c r="C1765" s="37">
        <f t="shared" si="306"/>
        <v>106.95747086999998</v>
      </c>
      <c r="D1765" s="37">
        <f t="shared" si="306"/>
        <v>44.070157999999999</v>
      </c>
      <c r="E1765" s="37">
        <f t="shared" si="306"/>
        <v>57.323659922589997</v>
      </c>
      <c r="F1765" s="37">
        <f t="shared" ref="F1765:G1765" si="310">F1796+F1827+F1859+F1890+F1923+F1955+F1986+F2017+F2050+F2082+F2113+F2144+F2176+F2208+F2239+F2270+F2301+F2332+F2363</f>
        <v>37.664999999999999</v>
      </c>
      <c r="G1765" s="37">
        <f t="shared" si="310"/>
        <v>46.177</v>
      </c>
      <c r="H1765" s="164" t="s">
        <v>819</v>
      </c>
    </row>
    <row r="1766" spans="1:8" ht="16.5" thickBot="1">
      <c r="A1766" s="23" t="s">
        <v>17</v>
      </c>
      <c r="B1766" s="37">
        <f t="shared" si="306"/>
        <v>3.3119999999999994</v>
      </c>
      <c r="C1766" s="37">
        <f t="shared" si="306"/>
        <v>8.7590000000000021</v>
      </c>
      <c r="D1766" s="37">
        <f t="shared" si="306"/>
        <v>2.9569999999999999</v>
      </c>
      <c r="E1766" s="37">
        <f t="shared" si="306"/>
        <v>0.67200000000000004</v>
      </c>
      <c r="F1766" s="37">
        <f>F1797+F1828+F1860+F1891+F1924+F1956+F1987+F2018+F2051+F2083+F2114+F2145+F2177+F2209+F2240+F2271+F2302+F2333+F2364</f>
        <v>54.299137000000002</v>
      </c>
      <c r="G1766" s="37">
        <f t="shared" ref="G1766" si="311">G1797+G1828+G1860+G1891+G1924+G1956+G1987+G2018+G2051+G2083+G2114+G2145+G2177+G2209+G2240+G2271+G2302+G2333+G2364</f>
        <v>0.76100000000000012</v>
      </c>
      <c r="H1766" s="164" t="s">
        <v>807</v>
      </c>
    </row>
    <row r="1767" spans="1:8" ht="16.5" thickBot="1">
      <c r="A1767" s="23" t="s">
        <v>18</v>
      </c>
      <c r="B1767" s="37">
        <f t="shared" si="306"/>
        <v>44.277999999999999</v>
      </c>
      <c r="C1767" s="37">
        <f t="shared" si="306"/>
        <v>68.611999999999995</v>
      </c>
      <c r="D1767" s="37">
        <f t="shared" si="306"/>
        <v>45.708000000000013</v>
      </c>
      <c r="E1767" s="37">
        <f t="shared" si="306"/>
        <v>67.180999999999997</v>
      </c>
      <c r="F1767" s="37">
        <f t="shared" ref="F1767:G1767" si="312">F1798+F1829+F1861+F1892+F1925+F1957+F1988+F2019+F2052+F2084+F2115+F2146+F2178+F2210+F2241+F2272+F2303+F2334+F2365</f>
        <v>37.617536247766125</v>
      </c>
      <c r="G1767" s="37">
        <f t="shared" si="312"/>
        <v>21.252000000000002</v>
      </c>
      <c r="H1767" s="164" t="s">
        <v>19</v>
      </c>
    </row>
    <row r="1768" spans="1:8" ht="16.5" thickBot="1">
      <c r="A1768" s="23" t="s">
        <v>20</v>
      </c>
      <c r="B1768" s="37">
        <f t="shared" si="306"/>
        <v>883.73299999999995</v>
      </c>
      <c r="C1768" s="37">
        <f t="shared" si="306"/>
        <v>596.16100000000006</v>
      </c>
      <c r="D1768" s="37">
        <f t="shared" si="306"/>
        <v>855.62600000000009</v>
      </c>
      <c r="E1768" s="37">
        <f t="shared" si="306"/>
        <v>505.69400000000007</v>
      </c>
      <c r="F1768" s="37">
        <f t="shared" ref="F1768:G1768" si="313">F1799+F1830+F1862+F1893+F1926+F1958+F1989+F2020+F2053+F2085+F2116+F2147+F2179+F2211+F2242+F2273+F2304+F2335+F2366</f>
        <v>869.99099999999987</v>
      </c>
      <c r="G1768" s="37">
        <f t="shared" si="313"/>
        <v>470.85900000000004</v>
      </c>
      <c r="H1768" s="164" t="s">
        <v>808</v>
      </c>
    </row>
    <row r="1769" spans="1:8" ht="16.5" thickBot="1">
      <c r="A1769" s="23" t="s">
        <v>21</v>
      </c>
      <c r="B1769" s="37">
        <f t="shared" si="306"/>
        <v>26.863499999999995</v>
      </c>
      <c r="C1769" s="37">
        <f t="shared" si="306"/>
        <v>23.912678321399994</v>
      </c>
      <c r="D1769" s="37">
        <f t="shared" si="306"/>
        <v>3.4569999999999994</v>
      </c>
      <c r="E1769" s="37">
        <f t="shared" si="306"/>
        <v>10.507999999999997</v>
      </c>
      <c r="F1769" s="37">
        <f t="shared" ref="F1769:G1769" si="314">F1800+F1831+F1863+F1894+F1927+F1959+F1990+F2021+F2054+F2086+F2117+F2148+F2180+F2212+F2243+F2274+F2305+F2336+F2367</f>
        <v>2.9947723577235776</v>
      </c>
      <c r="G1769" s="37">
        <f t="shared" si="314"/>
        <v>5.415</v>
      </c>
      <c r="H1769" s="164" t="s">
        <v>811</v>
      </c>
    </row>
    <row r="1770" spans="1:8" ht="16.5" thickBot="1">
      <c r="A1770" s="23" t="s">
        <v>22</v>
      </c>
      <c r="B1770" s="37">
        <f t="shared" si="306"/>
        <v>48.427000000000007</v>
      </c>
      <c r="C1770" s="37">
        <f t="shared" si="306"/>
        <v>10.485999999999997</v>
      </c>
      <c r="D1770" s="37">
        <f t="shared" si="306"/>
        <v>72.316999999999993</v>
      </c>
      <c r="E1770" s="37">
        <f t="shared" si="306"/>
        <v>19.836999999999996</v>
      </c>
      <c r="F1770" s="37">
        <f t="shared" ref="F1770:G1770" si="315">F1801+F1832+F1864+F1895+F1928+F1960+F1991+F2022+F2055+F2087+F2118+F2149+F2181+F2213+F2244+F2275+F2306+F2337+F2368</f>
        <v>71.377000000000024</v>
      </c>
      <c r="G1770" s="37">
        <f t="shared" si="315"/>
        <v>18.805000000000003</v>
      </c>
      <c r="H1770" s="164" t="s">
        <v>840</v>
      </c>
    </row>
    <row r="1771" spans="1:8" ht="16.5" thickBot="1">
      <c r="A1771" s="23" t="s">
        <v>23</v>
      </c>
      <c r="B1771" s="37">
        <f t="shared" si="306"/>
        <v>79.025000000000006</v>
      </c>
      <c r="C1771" s="37">
        <f t="shared" si="306"/>
        <v>213.38200000000003</v>
      </c>
      <c r="D1771" s="37">
        <f t="shared" si="306"/>
        <v>79.66</v>
      </c>
      <c r="E1771" s="37">
        <f t="shared" si="306"/>
        <v>200.19700000000003</v>
      </c>
      <c r="F1771" s="37">
        <f t="shared" ref="F1771:G1771" si="316">F1802+F1833+F1865+F1896+F1929+F1961+F1992+F2023+F2056+F2088+F2119+F2150+F2182+F2214+F2245+F2276+F2307+F2338+F2369</f>
        <v>26.098999999999997</v>
      </c>
      <c r="G1771" s="37">
        <f t="shared" si="316"/>
        <v>63.536000000000001</v>
      </c>
      <c r="H1771" s="164" t="s">
        <v>805</v>
      </c>
    </row>
    <row r="1772" spans="1:8" ht="16.5" thickBot="1">
      <c r="A1772" s="23" t="s">
        <v>24</v>
      </c>
      <c r="B1772" s="37">
        <f t="shared" si="306"/>
        <v>2135.1320000000005</v>
      </c>
      <c r="C1772" s="37">
        <f t="shared" si="306"/>
        <v>552.06700000000012</v>
      </c>
      <c r="D1772" s="37">
        <f t="shared" si="306"/>
        <v>1727.7210000000002</v>
      </c>
      <c r="E1772" s="37">
        <f t="shared" si="306"/>
        <v>473.36599999999999</v>
      </c>
      <c r="F1772" s="37">
        <f t="shared" ref="F1772:G1772" si="317">F1803+F1834+F1866+F1897+F1930+F1962+F1993+F2024+F2057+F2089+F2120+F2151+F2183+F2215+F2246+F2277+F2308+F2339+F2370</f>
        <v>2159.2200000000003</v>
      </c>
      <c r="G1772" s="37">
        <f t="shared" si="317"/>
        <v>768.10699999999986</v>
      </c>
      <c r="H1772" s="164" t="s">
        <v>25</v>
      </c>
    </row>
    <row r="1773" spans="1:8" ht="16.5" thickBot="1">
      <c r="A1773" s="23" t="s">
        <v>26</v>
      </c>
      <c r="B1773" s="37">
        <f t="shared" si="306"/>
        <v>196.282059</v>
      </c>
      <c r="C1773" s="37">
        <f t="shared" si="306"/>
        <v>107.09439717999997</v>
      </c>
      <c r="D1773" s="37">
        <f t="shared" si="306"/>
        <v>212.318555</v>
      </c>
      <c r="E1773" s="37">
        <f t="shared" si="306"/>
        <v>95.808098399999992</v>
      </c>
      <c r="F1773" s="37">
        <f t="shared" ref="F1773:G1773" si="318">F1804+F1835+F1867+F1898+F1931+F1963+F1994+F2025+F2058+F2090+F2121+F2152+F2184+F2216+F2247+F2278+F2309+F2340+F2371</f>
        <v>247.12200000000001</v>
      </c>
      <c r="G1773" s="37">
        <f t="shared" si="318"/>
        <v>114.49200000000002</v>
      </c>
      <c r="H1773" s="164" t="s">
        <v>812</v>
      </c>
    </row>
    <row r="1774" spans="1:8" ht="16.5" thickBot="1">
      <c r="A1774" s="23" t="s">
        <v>27</v>
      </c>
      <c r="B1774" s="37">
        <f t="shared" si="306"/>
        <v>27.940999999999999</v>
      </c>
      <c r="C1774" s="37">
        <f t="shared" si="306"/>
        <v>41.136000000000003</v>
      </c>
      <c r="D1774" s="37">
        <f t="shared" si="306"/>
        <v>2.2230000000000003</v>
      </c>
      <c r="E1774" s="37">
        <f t="shared" si="306"/>
        <v>3.355</v>
      </c>
      <c r="F1774" s="37">
        <f t="shared" ref="F1774:G1774" si="319">F1805+F1836+F1868+F1899+F1932+F1964+F1995+F2026+F2059+F2091+F2122+F2153+F2185+F2217+F2248+F2279+F2310+F2341+F2372</f>
        <v>18.259665980350789</v>
      </c>
      <c r="G1774" s="37">
        <f t="shared" si="319"/>
        <v>48.96</v>
      </c>
      <c r="H1774" s="164" t="s">
        <v>836</v>
      </c>
    </row>
    <row r="1775" spans="1:8" ht="16.5" thickBot="1">
      <c r="A1775" s="23" t="s">
        <v>28</v>
      </c>
      <c r="B1775" s="37">
        <f t="shared" si="306"/>
        <v>298.18200000000007</v>
      </c>
      <c r="C1775" s="37">
        <f t="shared" si="306"/>
        <v>188.214</v>
      </c>
      <c r="D1775" s="37">
        <f t="shared" si="306"/>
        <v>326.87400000000008</v>
      </c>
      <c r="E1775" s="37">
        <f t="shared" si="306"/>
        <v>236.17899999999997</v>
      </c>
      <c r="F1775" s="37">
        <f t="shared" ref="F1775:G1775" si="320">F1806+F1837+F1869+F1900+F1933+F1965+F1996+F2027+F2060+F2092+F2123+F2154+F2186+F2218+F2249+F2280+F2311+F2342+F2373</f>
        <v>356.74899999999991</v>
      </c>
      <c r="G1775" s="37">
        <f t="shared" si="320"/>
        <v>261.43799999999999</v>
      </c>
      <c r="H1775" s="164" t="s">
        <v>813</v>
      </c>
    </row>
    <row r="1776" spans="1:8" ht="16.5" thickBot="1">
      <c r="A1776" s="23" t="s">
        <v>29</v>
      </c>
      <c r="B1776" s="37">
        <f t="shared" si="306"/>
        <v>391.94499999999999</v>
      </c>
      <c r="C1776" s="37">
        <f t="shared" si="306"/>
        <v>287.37000000000006</v>
      </c>
      <c r="D1776" s="37">
        <f t="shared" si="306"/>
        <v>383.77900000000005</v>
      </c>
      <c r="E1776" s="37">
        <f t="shared" si="306"/>
        <v>284.101</v>
      </c>
      <c r="F1776" s="37">
        <f t="shared" ref="F1776:G1776" si="321">F1807+F1838+F1870+F1901+F1934+F1966+F1997+F2028+F2061+F2093+F2124+F2155+F2187+F2219+F2250+F2281+F2312+F2343+F2374</f>
        <v>399.99300000000005</v>
      </c>
      <c r="G1776" s="37">
        <f t="shared" si="321"/>
        <v>359.47400000000005</v>
      </c>
      <c r="H1776" s="164" t="s">
        <v>814</v>
      </c>
    </row>
    <row r="1777" spans="1:8" ht="16.5" thickBot="1">
      <c r="A1777" s="23" t="s">
        <v>30</v>
      </c>
      <c r="B1777" s="37">
        <f t="shared" si="306"/>
        <v>89.929000000000002</v>
      </c>
      <c r="C1777" s="37">
        <f t="shared" si="306"/>
        <v>73.690899999999999</v>
      </c>
      <c r="D1777" s="37">
        <f t="shared" si="306"/>
        <v>142.34700000000001</v>
      </c>
      <c r="E1777" s="37">
        <f t="shared" si="306"/>
        <v>102.32900000000001</v>
      </c>
      <c r="F1777" s="37">
        <f t="shared" ref="F1777:G1777" si="322">F1808+F1839+F1871+F1902+F1935+F1967+F1998+F2029+F2062+F2094+F2125+F2156+F2188+F2220+F2251+F2282+F2313+F2344+F2375</f>
        <v>38.774000000000001</v>
      </c>
      <c r="G1777" s="37">
        <f t="shared" si="322"/>
        <v>32.551000000000002</v>
      </c>
      <c r="H1777" s="164" t="s">
        <v>815</v>
      </c>
    </row>
    <row r="1778" spans="1:8" ht="16.5" thickBot="1">
      <c r="A1778" s="23" t="s">
        <v>31</v>
      </c>
      <c r="B1778" s="37">
        <f t="shared" si="306"/>
        <v>57.156080000000003</v>
      </c>
      <c r="C1778" s="37">
        <f t="shared" si="306"/>
        <v>41.969599999999993</v>
      </c>
      <c r="D1778" s="37">
        <f t="shared" si="306"/>
        <v>17.461000000000002</v>
      </c>
      <c r="E1778" s="37">
        <f t="shared" si="306"/>
        <v>11.214</v>
      </c>
      <c r="F1778" s="37">
        <f t="shared" ref="F1778:G1778" si="323">F1809+F1840+F1872+F1903+F1936+F1968+F1999+F2030+F2063+F2095+F2126+F2157+F2189+F2221+F2252+F2283+F2314+F2345+F2376</f>
        <v>38.379999999999995</v>
      </c>
      <c r="G1778" s="37">
        <f t="shared" si="323"/>
        <v>32.810999999999993</v>
      </c>
      <c r="H1778" s="164" t="s">
        <v>838</v>
      </c>
    </row>
    <row r="1779" spans="1:8" ht="16.5" thickBot="1">
      <c r="A1779" s="23" t="s">
        <v>32</v>
      </c>
      <c r="B1779" s="37">
        <f t="shared" si="306"/>
        <v>13.851999999999997</v>
      </c>
      <c r="C1779" s="37">
        <f t="shared" si="306"/>
        <v>68.15026067302864</v>
      </c>
      <c r="D1779" s="37">
        <f t="shared" si="306"/>
        <v>13.859475609756098</v>
      </c>
      <c r="E1779" s="37">
        <f t="shared" si="306"/>
        <v>65.859313865296969</v>
      </c>
      <c r="F1779" s="37">
        <f t="shared" ref="F1779:G1779" si="324">F1810+F1841+F1873+F1904+F1937+F1969+F2000+F2031+F2064+F2096+F2127+F2158+F2190+F2222+F2253+F2284+F2315+F2346+F2377</f>
        <v>25.349687429478138</v>
      </c>
      <c r="G1779" s="37">
        <f t="shared" si="324"/>
        <v>50.976999999999997</v>
      </c>
      <c r="H1779" s="164" t="s">
        <v>816</v>
      </c>
    </row>
    <row r="1780" spans="1:8" ht="16.5" thickBot="1">
      <c r="A1780" s="23" t="s">
        <v>33</v>
      </c>
      <c r="B1780" s="37">
        <f t="shared" si="306"/>
        <v>24.257000000000001</v>
      </c>
      <c r="C1780" s="37">
        <f t="shared" si="306"/>
        <v>29.936000000000007</v>
      </c>
      <c r="D1780" s="37">
        <f t="shared" si="306"/>
        <v>19.702000000000005</v>
      </c>
      <c r="E1780" s="37">
        <f t="shared" si="306"/>
        <v>43.957999999999998</v>
      </c>
      <c r="F1780" s="37">
        <f t="shared" ref="F1780:G1780" si="325">F1811+F1842+F1874+F1905+F1938+F1970+F2001+F2032+F2065+F2097+F2128+F2159+F2191+F2223+F2254+F2285+F2316+F2347+F2378</f>
        <v>26.964000000000002</v>
      </c>
      <c r="G1780" s="37">
        <f t="shared" si="325"/>
        <v>56.550999999999988</v>
      </c>
      <c r="H1780" s="164" t="s">
        <v>818</v>
      </c>
    </row>
    <row r="1781" spans="1:8" ht="16.5" thickBot="1">
      <c r="A1781" s="23" t="s">
        <v>34</v>
      </c>
      <c r="B1781" s="37">
        <f t="shared" si="306"/>
        <v>128.59299999999999</v>
      </c>
      <c r="C1781" s="37">
        <f t="shared" si="306"/>
        <v>18.66</v>
      </c>
      <c r="D1781" s="37">
        <f t="shared" si="306"/>
        <v>148.31700000000001</v>
      </c>
      <c r="E1781" s="37">
        <f t="shared" si="306"/>
        <v>35.671999999999997</v>
      </c>
      <c r="F1781" s="37">
        <f t="shared" ref="F1781:G1781" si="326">F1812+F1843+F1875+F1906+F1939+F1971+F2002+F2033+F2066+F2098+F2129+F2160+F2192+F2224+F2255+F2286+F2317+F2348+F2379</f>
        <v>153.36199999999999</v>
      </c>
      <c r="G1781" s="37">
        <f t="shared" si="326"/>
        <v>40.932000000000002</v>
      </c>
      <c r="H1781" s="164" t="s">
        <v>817</v>
      </c>
    </row>
    <row r="1782" spans="1:8" ht="16.5" thickBot="1">
      <c r="A1782" s="23" t="s">
        <v>35</v>
      </c>
      <c r="B1782" s="37">
        <f t="shared" si="306"/>
        <v>7.4209999999999985</v>
      </c>
      <c r="C1782" s="37">
        <f t="shared" si="306"/>
        <v>7.2839999999999998</v>
      </c>
      <c r="D1782" s="37">
        <f t="shared" si="306"/>
        <v>5.5069999999999988</v>
      </c>
      <c r="E1782" s="37">
        <f t="shared" si="306"/>
        <v>8.7949999999999999</v>
      </c>
      <c r="F1782" s="37">
        <f t="shared" ref="F1782:G1782" si="327">F1813+F1844+F1876+F1907+F1940+F1972+F2003+F2034+F2067+F2099+F2130+F2161+F2193+F2225+F2256+F2287+F2318+F2349+F2380</f>
        <v>31.959</v>
      </c>
      <c r="G1782" s="37">
        <f t="shared" si="327"/>
        <v>17.866999999999997</v>
      </c>
      <c r="H1782" s="165" t="s">
        <v>36</v>
      </c>
    </row>
    <row r="1783" spans="1:8" ht="16.5" thickBot="1">
      <c r="A1783" s="95" t="s">
        <v>353</v>
      </c>
      <c r="B1783" s="97">
        <f t="shared" ref="B1783" si="328">SUM(B1761:B1782)</f>
        <v>6200.4014319999987</v>
      </c>
      <c r="C1783" s="97">
        <f t="shared" ref="C1783" si="329">SUM(C1761:C1782)</f>
        <v>3527.8818632044286</v>
      </c>
      <c r="D1783" s="97">
        <f t="shared" ref="D1783" si="330">SUM(D1761:D1782)</f>
        <v>5771.4881886097564</v>
      </c>
      <c r="E1783" s="97">
        <f t="shared" ref="E1783" si="331">SUM(E1761:E1782)</f>
        <v>3270.1930721878875</v>
      </c>
      <c r="F1783" s="140">
        <f t="shared" ref="F1783:G1783" si="332">F1814+F1845+F1877+F1908+F1941+F1973+F2004+F2035+F2068+F2100+F2131+F2162+F2194+F2226+F2257+F2288+F2319+F2350+F2381</f>
        <v>6189.0138294514636</v>
      </c>
      <c r="G1783" s="140">
        <f t="shared" si="332"/>
        <v>3284.5169999999998</v>
      </c>
      <c r="H1783" s="166" t="s">
        <v>841</v>
      </c>
    </row>
    <row r="1784" spans="1:8" ht="16.5" thickBot="1">
      <c r="A1784" s="95" t="s">
        <v>350</v>
      </c>
      <c r="B1784" s="97">
        <f>B1815+B1846+B1878+B1909+B1942+B1974+B2005+B2036+B2069+B2101+B2132+B2163+B2195+B2227+B2258+B2289+B2320+B2351+B2382</f>
        <v>58898.123974730508</v>
      </c>
      <c r="C1784" s="97">
        <f>C1815+C1846+C1878+C1909+C1942+C1974+C2005+C2036+C2069+C2101+C2132+C2163+C2195+C2227+C2258+C2289+C2320+C2351+C2382</f>
        <v>56530.934000000008</v>
      </c>
      <c r="D1784" s="97">
        <f>D1815+D1846+D1878+D1909+D1942+D1974+D2005+D2036+D2069+D2101+D2132+D2163+D2195+D2227+D2258+D2289+D2320+D2351+D2382</f>
        <v>54164.494999999988</v>
      </c>
      <c r="E1784" s="97">
        <f>E1815+E1846+E1878+E1909+E1942+E1974+E2005+E2036+E2069+E2101+E2132+E2163+E2195+E2227+E2258+E2289+E2320+E2351+E2382</f>
        <v>57825.85500000001</v>
      </c>
      <c r="F1784" s="140">
        <f t="shared" ref="F1784:G1784" si="333">F1815+F1846+F1878+F1909+F1942+F1974+F2005+F2036+F2069+F2101+F2132+F2163+F2195+F2227+F2258+F2289+F2320+F2351+F2382</f>
        <v>56981.72147608894</v>
      </c>
      <c r="G1784" s="140">
        <f t="shared" si="333"/>
        <v>61518.116000000002</v>
      </c>
      <c r="H1784" s="156" t="s">
        <v>354</v>
      </c>
    </row>
    <row r="1785" spans="1:8">
      <c r="A1785" s="75"/>
      <c r="B1785" s="75"/>
      <c r="C1785" s="75"/>
      <c r="D1785" s="75"/>
      <c r="E1785" s="75"/>
      <c r="F1785" s="75"/>
      <c r="G1785" s="75"/>
      <c r="H1785" s="75"/>
    </row>
    <row r="1786" spans="1:8">
      <c r="A1786" s="77" t="s">
        <v>162</v>
      </c>
      <c r="B1786" s="75"/>
      <c r="C1786" s="75"/>
      <c r="D1786" s="75"/>
      <c r="E1786" s="75"/>
      <c r="F1786" s="75"/>
      <c r="G1786" s="75"/>
      <c r="H1786" s="79" t="s">
        <v>163</v>
      </c>
    </row>
    <row r="1787" spans="1:8">
      <c r="A1787" s="77" t="s">
        <v>499</v>
      </c>
      <c r="B1787" s="75"/>
      <c r="C1787" s="75"/>
      <c r="D1787" s="75"/>
      <c r="E1787" s="75"/>
      <c r="F1787" s="75"/>
      <c r="G1787" s="75"/>
      <c r="H1787" s="87" t="s">
        <v>498</v>
      </c>
    </row>
    <row r="1788" spans="1:8" ht="18.75" customHeight="1" thickBot="1">
      <c r="A1788" s="76" t="s">
        <v>39</v>
      </c>
      <c r="B1788" s="75"/>
      <c r="C1788" s="75"/>
      <c r="D1788" s="75"/>
      <c r="E1788" s="2"/>
      <c r="F1788" s="75"/>
      <c r="G1788" s="2" t="s">
        <v>40</v>
      </c>
      <c r="H1788" s="2" t="s">
        <v>2</v>
      </c>
    </row>
    <row r="1789" spans="1:8" ht="16.5" thickBot="1">
      <c r="A1789" s="66" t="s">
        <v>7</v>
      </c>
      <c r="B1789" s="203">
        <v>2016</v>
      </c>
      <c r="C1789" s="204"/>
      <c r="D1789" s="203">
        <v>2017</v>
      </c>
      <c r="E1789" s="204"/>
      <c r="F1789" s="203">
        <v>2018</v>
      </c>
      <c r="G1789" s="204"/>
      <c r="H1789" s="67" t="s">
        <v>3</v>
      </c>
    </row>
    <row r="1790" spans="1:8">
      <c r="A1790" s="68"/>
      <c r="B1790" s="20" t="s">
        <v>43</v>
      </c>
      <c r="C1790" s="111" t="s">
        <v>44</v>
      </c>
      <c r="D1790" s="111" t="s">
        <v>43</v>
      </c>
      <c r="E1790" s="16" t="s">
        <v>44</v>
      </c>
      <c r="F1790" s="20" t="s">
        <v>43</v>
      </c>
      <c r="G1790" s="9" t="s">
        <v>44</v>
      </c>
      <c r="H1790" s="69"/>
    </row>
    <row r="1791" spans="1:8" ht="16.5" thickBot="1">
      <c r="A1791" s="70"/>
      <c r="B1791" s="34" t="s">
        <v>45</v>
      </c>
      <c r="C1791" s="11" t="s">
        <v>46</v>
      </c>
      <c r="D1791" s="114" t="s">
        <v>45</v>
      </c>
      <c r="E1791" s="36" t="s">
        <v>46</v>
      </c>
      <c r="F1791" s="34" t="s">
        <v>45</v>
      </c>
      <c r="G1791" s="34" t="s">
        <v>46</v>
      </c>
      <c r="H1791" s="71"/>
    </row>
    <row r="1792" spans="1:8" ht="17.25" thickTop="1" thickBot="1">
      <c r="A1792" s="23" t="s">
        <v>12</v>
      </c>
      <c r="B1792" s="35">
        <v>1.2E-2</v>
      </c>
      <c r="C1792" s="38">
        <v>3.6999999999999998E-2</v>
      </c>
      <c r="D1792" s="30">
        <v>2.7E-2</v>
      </c>
      <c r="E1792" s="37">
        <v>0.109</v>
      </c>
      <c r="F1792" s="30">
        <v>0.01</v>
      </c>
      <c r="G1792" s="30">
        <v>6.2E-2</v>
      </c>
      <c r="H1792" s="114" t="s">
        <v>809</v>
      </c>
    </row>
    <row r="1793" spans="1:8" ht="16.5" thickBot="1">
      <c r="A1793" s="23" t="s">
        <v>13</v>
      </c>
      <c r="B1793" s="37">
        <v>179.5</v>
      </c>
      <c r="C1793" s="38">
        <v>127.20099999999999</v>
      </c>
      <c r="D1793" s="30">
        <v>161.39699999999999</v>
      </c>
      <c r="E1793" s="37">
        <v>115.782</v>
      </c>
      <c r="F1793" s="30">
        <v>156.767</v>
      </c>
      <c r="G1793" s="30">
        <v>100.664</v>
      </c>
      <c r="H1793" s="114" t="s">
        <v>810</v>
      </c>
    </row>
    <row r="1794" spans="1:8" ht="16.5" thickBot="1">
      <c r="A1794" s="23" t="s">
        <v>14</v>
      </c>
      <c r="B1794" s="37">
        <v>31.824999999999999</v>
      </c>
      <c r="C1794" s="38">
        <v>13.054</v>
      </c>
      <c r="D1794" s="30">
        <v>28.931000000000001</v>
      </c>
      <c r="E1794" s="37">
        <v>11.962</v>
      </c>
      <c r="F1794" s="30">
        <v>32.161000000000001</v>
      </c>
      <c r="G1794" s="30">
        <v>13.956</v>
      </c>
      <c r="H1794" s="114" t="s">
        <v>806</v>
      </c>
    </row>
    <row r="1795" spans="1:8" ht="16.5" thickBot="1">
      <c r="A1795" s="23" t="s">
        <v>15</v>
      </c>
      <c r="B1795" s="37">
        <v>0.52549999999999997</v>
      </c>
      <c r="C1795" s="38">
        <v>7.9292429999999997E-2</v>
      </c>
      <c r="D1795" s="30">
        <v>2.444</v>
      </c>
      <c r="E1795" s="37">
        <v>0.372</v>
      </c>
      <c r="F1795" s="30">
        <v>7.0000000000000007E-2</v>
      </c>
      <c r="G1795" s="30">
        <v>1.2999999999999999E-2</v>
      </c>
      <c r="H1795" s="114" t="s">
        <v>820</v>
      </c>
    </row>
    <row r="1796" spans="1:8" ht="16.5" thickBot="1">
      <c r="A1796" s="23" t="s">
        <v>16</v>
      </c>
      <c r="B1796" s="37">
        <v>0</v>
      </c>
      <c r="C1796" s="37">
        <v>0</v>
      </c>
      <c r="D1796" s="37">
        <v>0</v>
      </c>
      <c r="E1796" s="37">
        <v>0</v>
      </c>
      <c r="F1796" s="30">
        <v>2.1000000000000001E-2</v>
      </c>
      <c r="G1796" s="30">
        <v>0.01</v>
      </c>
      <c r="H1796" s="114" t="s">
        <v>819</v>
      </c>
    </row>
    <row r="1797" spans="1:8" ht="16.5" thickBot="1">
      <c r="A1797" s="23" t="s">
        <v>17</v>
      </c>
      <c r="B1797" s="37">
        <v>6.6000000000000003E-2</v>
      </c>
      <c r="C1797" s="38">
        <v>0.02</v>
      </c>
      <c r="D1797" s="30">
        <v>5.8000000000000003E-2</v>
      </c>
      <c r="E1797" s="37">
        <v>1.6E-2</v>
      </c>
      <c r="F1797" s="30">
        <v>37.398000000000003</v>
      </c>
      <c r="G1797" s="30">
        <v>4.2999999999999997E-2</v>
      </c>
      <c r="H1797" s="114" t="s">
        <v>807</v>
      </c>
    </row>
    <row r="1798" spans="1:8" ht="16.5" thickBot="1">
      <c r="A1798" s="23" t="s">
        <v>18</v>
      </c>
      <c r="B1798" s="37">
        <v>10.19</v>
      </c>
      <c r="C1798" s="38">
        <v>2.266</v>
      </c>
      <c r="D1798" s="30">
        <v>9.0869999999999997</v>
      </c>
      <c r="E1798" s="37">
        <v>1.712</v>
      </c>
      <c r="F1798" s="30">
        <v>9.3559999999999999</v>
      </c>
      <c r="G1798" s="30">
        <v>1.81</v>
      </c>
      <c r="H1798" s="114" t="s">
        <v>19</v>
      </c>
    </row>
    <row r="1799" spans="1:8" ht="16.5" thickBot="1">
      <c r="A1799" s="23" t="s">
        <v>20</v>
      </c>
      <c r="B1799" s="37">
        <v>202.50899999999999</v>
      </c>
      <c r="C1799" s="38">
        <v>99.394000000000005</v>
      </c>
      <c r="D1799" s="30">
        <v>170.56800000000001</v>
      </c>
      <c r="E1799" s="37">
        <v>69.828000000000003</v>
      </c>
      <c r="F1799" s="30">
        <v>189.68799999999999</v>
      </c>
      <c r="G1799" s="30">
        <v>79.11</v>
      </c>
      <c r="H1799" s="114" t="s">
        <v>808</v>
      </c>
    </row>
    <row r="1800" spans="1:8" ht="16.5" thickBot="1">
      <c r="A1800" s="23" t="s">
        <v>21</v>
      </c>
      <c r="B1800" s="37">
        <v>0</v>
      </c>
      <c r="C1800" s="38">
        <v>0</v>
      </c>
      <c r="D1800" s="30">
        <v>0</v>
      </c>
      <c r="E1800" s="37">
        <v>0</v>
      </c>
      <c r="F1800" s="30">
        <v>0</v>
      </c>
      <c r="G1800" s="30">
        <v>0</v>
      </c>
      <c r="H1800" s="114" t="s">
        <v>811</v>
      </c>
    </row>
    <row r="1801" spans="1:8" ht="16.5" thickBot="1">
      <c r="A1801" s="23" t="s">
        <v>22</v>
      </c>
      <c r="B1801" s="37">
        <v>18.725000000000001</v>
      </c>
      <c r="C1801" s="38">
        <v>3.9569999999999999</v>
      </c>
      <c r="D1801" s="30">
        <v>33.914999999999999</v>
      </c>
      <c r="E1801" s="37">
        <v>9.4380000000000006</v>
      </c>
      <c r="F1801" s="30">
        <v>43.572000000000003</v>
      </c>
      <c r="G1801" s="30">
        <v>10.454000000000001</v>
      </c>
      <c r="H1801" s="114" t="s">
        <v>840</v>
      </c>
    </row>
    <row r="1802" spans="1:8" ht="16.5" thickBot="1">
      <c r="A1802" s="23" t="s">
        <v>23</v>
      </c>
      <c r="B1802" s="37">
        <v>18.265000000000001</v>
      </c>
      <c r="C1802" s="38">
        <v>6.673</v>
      </c>
      <c r="D1802" s="30">
        <v>20.228000000000002</v>
      </c>
      <c r="E1802" s="37">
        <v>7.3970000000000002</v>
      </c>
      <c r="F1802" s="30">
        <v>4.4569999999999999</v>
      </c>
      <c r="G1802" s="30">
        <v>1.6819999999999999</v>
      </c>
      <c r="H1802" s="114" t="s">
        <v>805</v>
      </c>
    </row>
    <row r="1803" spans="1:8" ht="16.5" thickBot="1">
      <c r="A1803" s="23" t="s">
        <v>24</v>
      </c>
      <c r="B1803" s="37">
        <v>544.14300000000003</v>
      </c>
      <c r="C1803" s="38">
        <v>146.40199999999999</v>
      </c>
      <c r="D1803" s="30">
        <v>467.18200000000002</v>
      </c>
      <c r="E1803" s="37">
        <v>126.50700000000001</v>
      </c>
      <c r="F1803" s="30">
        <v>508.06900000000002</v>
      </c>
      <c r="G1803" s="30">
        <v>195.017</v>
      </c>
      <c r="H1803" s="114" t="s">
        <v>25</v>
      </c>
    </row>
    <row r="1804" spans="1:8" ht="16.5" thickBot="1">
      <c r="A1804" s="23" t="s">
        <v>26</v>
      </c>
      <c r="B1804" s="30">
        <v>28.600702999999999</v>
      </c>
      <c r="C1804" s="28">
        <v>16.583200399999999</v>
      </c>
      <c r="D1804" s="30">
        <v>34.151291000000001</v>
      </c>
      <c r="E1804" s="37">
        <v>17.435540199999998</v>
      </c>
      <c r="F1804" s="30">
        <v>35.192999999999998</v>
      </c>
      <c r="G1804" s="30">
        <v>16.949000000000002</v>
      </c>
      <c r="H1804" s="114" t="s">
        <v>812</v>
      </c>
    </row>
    <row r="1805" spans="1:8" ht="16.5" thickBot="1">
      <c r="A1805" s="23" t="s">
        <v>27</v>
      </c>
      <c r="B1805" s="37">
        <v>9.8000000000000004E-2</v>
      </c>
      <c r="C1805" s="38">
        <v>0.13400000000000001</v>
      </c>
      <c r="D1805" s="30">
        <v>0</v>
      </c>
      <c r="E1805" s="37">
        <v>0</v>
      </c>
      <c r="F1805" s="30">
        <v>0</v>
      </c>
      <c r="G1805" s="30">
        <v>0.121</v>
      </c>
      <c r="H1805" s="114" t="s">
        <v>836</v>
      </c>
    </row>
    <row r="1806" spans="1:8" ht="16.5" thickBot="1">
      <c r="A1806" s="23" t="s">
        <v>28</v>
      </c>
      <c r="B1806" s="37">
        <v>52.848999999999997</v>
      </c>
      <c r="C1806" s="38">
        <v>28.888000000000002</v>
      </c>
      <c r="D1806" s="30">
        <v>52.848999999999997</v>
      </c>
      <c r="E1806" s="37">
        <v>28.888000000000002</v>
      </c>
      <c r="F1806" s="30">
        <v>50.185000000000002</v>
      </c>
      <c r="G1806" s="30">
        <v>29.402000000000001</v>
      </c>
      <c r="H1806" s="114" t="s">
        <v>813</v>
      </c>
    </row>
    <row r="1807" spans="1:8" ht="16.5" thickBot="1">
      <c r="A1807" s="23" t="s">
        <v>29</v>
      </c>
      <c r="B1807" s="37">
        <v>77.510000000000005</v>
      </c>
      <c r="C1807" s="38">
        <v>37.264000000000003</v>
      </c>
      <c r="D1807" s="30">
        <v>61.195</v>
      </c>
      <c r="E1807" s="37">
        <v>36.744</v>
      </c>
      <c r="F1807" s="30">
        <v>64.454999999999998</v>
      </c>
      <c r="G1807" s="30">
        <v>32.509</v>
      </c>
      <c r="H1807" s="114" t="s">
        <v>814</v>
      </c>
    </row>
    <row r="1808" spans="1:8" ht="16.5" thickBot="1">
      <c r="A1808" s="23" t="s">
        <v>30</v>
      </c>
      <c r="B1808" s="37">
        <v>5.13</v>
      </c>
      <c r="C1808" s="38">
        <v>4.4820000000000002</v>
      </c>
      <c r="D1808" s="30">
        <v>2.052</v>
      </c>
      <c r="E1808" s="37">
        <v>1.4339999999999999</v>
      </c>
      <c r="F1808" s="30">
        <v>0.20300000000000001</v>
      </c>
      <c r="G1808" s="30">
        <v>0.17299999999999999</v>
      </c>
      <c r="H1808" s="114" t="s">
        <v>815</v>
      </c>
    </row>
    <row r="1809" spans="1:8" ht="16.5" thickBot="1">
      <c r="A1809" s="23" t="s">
        <v>31</v>
      </c>
      <c r="B1809" s="37">
        <v>14.894</v>
      </c>
      <c r="C1809" s="38">
        <v>6.41</v>
      </c>
      <c r="D1809" s="30">
        <v>0.67400000000000004</v>
      </c>
      <c r="E1809" s="37">
        <v>0.47099999999999997</v>
      </c>
      <c r="F1809" s="30">
        <v>4.819</v>
      </c>
      <c r="G1809" s="30">
        <v>2.2029999999999998</v>
      </c>
      <c r="H1809" s="114" t="s">
        <v>838</v>
      </c>
    </row>
    <row r="1810" spans="1:8" ht="16.5" thickBot="1">
      <c r="A1810" s="23" t="s">
        <v>32</v>
      </c>
      <c r="B1810" s="37">
        <v>1E-3</v>
      </c>
      <c r="C1810" s="38">
        <v>6.1275740833751889E-3</v>
      </c>
      <c r="D1810" s="30">
        <v>0.108</v>
      </c>
      <c r="E1810" s="37">
        <v>6.1914803880219318E-2</v>
      </c>
      <c r="F1810" s="30">
        <v>0.193</v>
      </c>
      <c r="G1810" s="30">
        <v>0.19500000000000001</v>
      </c>
      <c r="H1810" s="114" t="s">
        <v>816</v>
      </c>
    </row>
    <row r="1811" spans="1:8" ht="16.5" thickBot="1">
      <c r="A1811" s="23" t="s">
        <v>33</v>
      </c>
      <c r="B1811" s="37">
        <v>0</v>
      </c>
      <c r="C1811" s="38">
        <v>0</v>
      </c>
      <c r="D1811" s="30">
        <v>1E-3</v>
      </c>
      <c r="E1811" s="37">
        <v>1E-3</v>
      </c>
      <c r="F1811" s="30">
        <v>8.0000000000000002E-3</v>
      </c>
      <c r="G1811" s="30">
        <v>8.9999999999999993E-3</v>
      </c>
      <c r="H1811" s="114" t="s">
        <v>818</v>
      </c>
    </row>
    <row r="1812" spans="1:8" ht="16.5" thickBot="1">
      <c r="A1812" s="23" t="s">
        <v>34</v>
      </c>
      <c r="B1812" s="39">
        <v>0.22800000000000001</v>
      </c>
      <c r="C1812" s="40">
        <v>2.7E-2</v>
      </c>
      <c r="D1812" s="30">
        <v>3.9E-2</v>
      </c>
      <c r="E1812" s="37">
        <v>3.2000000000000001E-2</v>
      </c>
      <c r="F1812" s="30">
        <v>3.0000000000000001E-3</v>
      </c>
      <c r="G1812" s="30">
        <v>1E-3</v>
      </c>
      <c r="H1812" s="114" t="s">
        <v>817</v>
      </c>
    </row>
    <row r="1813" spans="1:8" ht="16.5" thickBot="1">
      <c r="A1813" s="23" t="s">
        <v>35</v>
      </c>
      <c r="B1813" s="39">
        <v>0.377</v>
      </c>
      <c r="C1813" s="40">
        <v>0.29099999999999998</v>
      </c>
      <c r="D1813" s="30">
        <v>0.04</v>
      </c>
      <c r="E1813" s="37">
        <v>3.5999999999999997E-2</v>
      </c>
      <c r="F1813" s="30">
        <v>0.23200000000000001</v>
      </c>
      <c r="G1813" s="30">
        <v>0.221</v>
      </c>
      <c r="H1813" s="113" t="s">
        <v>36</v>
      </c>
    </row>
    <row r="1814" spans="1:8" ht="16.5" thickBot="1">
      <c r="A1814" s="95" t="s">
        <v>353</v>
      </c>
      <c r="B1814" s="97">
        <f t="shared" ref="B1814" si="334">SUM(B1792:B1813)</f>
        <v>1185.4482029999999</v>
      </c>
      <c r="C1814" s="97">
        <f t="shared" ref="C1814" si="335">SUM(C1792:C1813)</f>
        <v>493.16862040408347</v>
      </c>
      <c r="D1814" s="97">
        <f t="shared" ref="D1814" si="336">SUM(D1792:D1813)</f>
        <v>1044.9462909999997</v>
      </c>
      <c r="E1814" s="97">
        <f t="shared" ref="E1814:G1814" si="337">SUM(E1792:E1813)</f>
        <v>428.22645500388006</v>
      </c>
      <c r="F1814" s="97">
        <f t="shared" si="337"/>
        <v>1136.8599999999997</v>
      </c>
      <c r="G1814" s="97">
        <f t="shared" si="337"/>
        <v>484.60399999999998</v>
      </c>
      <c r="H1814" s="112" t="s">
        <v>841</v>
      </c>
    </row>
    <row r="1815" spans="1:8" ht="16.5" thickBot="1">
      <c r="A1815" s="95" t="s">
        <v>350</v>
      </c>
      <c r="B1815" s="97">
        <v>7797.1310000000003</v>
      </c>
      <c r="C1815" s="97">
        <v>8756.3310000000001</v>
      </c>
      <c r="D1815" s="97">
        <v>7597.5460000000003</v>
      </c>
      <c r="E1815" s="97">
        <v>9148.1650000000009</v>
      </c>
      <c r="F1815" s="142">
        <f>D1815/E1815*G1815</f>
        <v>7854.5864102403038</v>
      </c>
      <c r="G1815" s="142">
        <v>9457.6659999999993</v>
      </c>
      <c r="H1815" s="119" t="s">
        <v>354</v>
      </c>
    </row>
    <row r="1816" spans="1:8">
      <c r="A1816" s="75"/>
      <c r="B1816" s="75"/>
      <c r="C1816" s="75"/>
      <c r="D1816" s="75"/>
      <c r="E1816" s="75"/>
      <c r="F1816" s="75"/>
      <c r="G1816" s="75"/>
      <c r="H1816" s="75"/>
    </row>
    <row r="1817" spans="1:8">
      <c r="A1817" s="77" t="s">
        <v>164</v>
      </c>
      <c r="B1817" s="75"/>
      <c r="C1817" s="75"/>
      <c r="D1817" s="75"/>
      <c r="E1817" s="75"/>
      <c r="F1817" s="75"/>
      <c r="G1817" s="75"/>
      <c r="H1817" s="79" t="s">
        <v>165</v>
      </c>
    </row>
    <row r="1818" spans="1:8">
      <c r="A1818" s="77" t="s">
        <v>500</v>
      </c>
      <c r="B1818" s="75"/>
      <c r="C1818" s="75"/>
      <c r="D1818" s="75"/>
      <c r="E1818" s="75"/>
      <c r="F1818" s="75"/>
      <c r="G1818" s="75"/>
      <c r="H1818" s="13" t="s">
        <v>501</v>
      </c>
    </row>
    <row r="1819" spans="1:8" ht="15" customHeight="1" thickBot="1">
      <c r="A1819" s="76" t="s">
        <v>39</v>
      </c>
      <c r="B1819" s="75"/>
      <c r="C1819" s="75"/>
      <c r="D1819" s="75"/>
      <c r="E1819" s="2"/>
      <c r="F1819" s="75"/>
      <c r="G1819" s="2" t="s">
        <v>40</v>
      </c>
      <c r="H1819" s="2" t="s">
        <v>2</v>
      </c>
    </row>
    <row r="1820" spans="1:8" ht="16.5" thickBot="1">
      <c r="A1820" s="66" t="s">
        <v>7</v>
      </c>
      <c r="B1820" s="203">
        <v>2016</v>
      </c>
      <c r="C1820" s="204"/>
      <c r="D1820" s="203">
        <v>2017</v>
      </c>
      <c r="E1820" s="204"/>
      <c r="F1820" s="203">
        <v>2018</v>
      </c>
      <c r="G1820" s="204"/>
      <c r="H1820" s="67" t="s">
        <v>3</v>
      </c>
    </row>
    <row r="1821" spans="1:8">
      <c r="A1821" s="68"/>
      <c r="B1821" s="20" t="s">
        <v>43</v>
      </c>
      <c r="C1821" s="111" t="s">
        <v>44</v>
      </c>
      <c r="D1821" s="111" t="s">
        <v>43</v>
      </c>
      <c r="E1821" s="16" t="s">
        <v>44</v>
      </c>
      <c r="F1821" s="20" t="s">
        <v>43</v>
      </c>
      <c r="G1821" s="9" t="s">
        <v>44</v>
      </c>
      <c r="H1821" s="69"/>
    </row>
    <row r="1822" spans="1:8" ht="16.5" thickBot="1">
      <c r="A1822" s="70"/>
      <c r="B1822" s="34" t="s">
        <v>45</v>
      </c>
      <c r="C1822" s="11" t="s">
        <v>46</v>
      </c>
      <c r="D1822" s="114" t="s">
        <v>45</v>
      </c>
      <c r="E1822" s="36" t="s">
        <v>46</v>
      </c>
      <c r="F1822" s="34" t="s">
        <v>45</v>
      </c>
      <c r="G1822" s="34" t="s">
        <v>46</v>
      </c>
      <c r="H1822" s="71"/>
    </row>
    <row r="1823" spans="1:8" ht="17.25" thickTop="1" thickBot="1">
      <c r="A1823" s="23" t="s">
        <v>12</v>
      </c>
      <c r="B1823" s="35">
        <v>29.809000000000001</v>
      </c>
      <c r="C1823" s="38">
        <v>18.044</v>
      </c>
      <c r="D1823" s="30">
        <v>13.894</v>
      </c>
      <c r="E1823" s="37">
        <v>10.606999999999999</v>
      </c>
      <c r="F1823" s="30">
        <v>13.965999999999999</v>
      </c>
      <c r="G1823" s="30">
        <v>5.4729999999999999</v>
      </c>
      <c r="H1823" s="114" t="s">
        <v>809</v>
      </c>
    </row>
    <row r="1824" spans="1:8" ht="16.5" thickBot="1">
      <c r="A1824" s="23" t="s">
        <v>13</v>
      </c>
      <c r="B1824" s="37">
        <v>358.36799999999999</v>
      </c>
      <c r="C1824" s="38">
        <v>88.588999999999999</v>
      </c>
      <c r="D1824" s="30">
        <v>365.30500000000001</v>
      </c>
      <c r="E1824" s="37">
        <v>114.03400000000001</v>
      </c>
      <c r="F1824" s="30">
        <v>343.97899999999998</v>
      </c>
      <c r="G1824" s="30">
        <v>90.826999999999998</v>
      </c>
      <c r="H1824" s="114" t="s">
        <v>810</v>
      </c>
    </row>
    <row r="1825" spans="1:8" ht="16.5" thickBot="1">
      <c r="A1825" s="23" t="s">
        <v>14</v>
      </c>
      <c r="B1825" s="37">
        <v>36.906999999999996</v>
      </c>
      <c r="C1825" s="38">
        <v>11.541</v>
      </c>
      <c r="D1825" s="30">
        <v>41.551000000000002</v>
      </c>
      <c r="E1825" s="37">
        <v>13.750999999999999</v>
      </c>
      <c r="F1825" s="30">
        <v>42.207999999999998</v>
      </c>
      <c r="G1825" s="30">
        <v>15.769</v>
      </c>
      <c r="H1825" s="114" t="s">
        <v>806</v>
      </c>
    </row>
    <row r="1826" spans="1:8" ht="16.5" thickBot="1">
      <c r="A1826" s="23" t="s">
        <v>15</v>
      </c>
      <c r="B1826" s="37">
        <v>1.87</v>
      </c>
      <c r="C1826" s="38">
        <v>0.58599999999999997</v>
      </c>
      <c r="D1826" s="30">
        <v>4.2910000000000004</v>
      </c>
      <c r="E1826" s="37">
        <v>0.84899999999999998</v>
      </c>
      <c r="F1826" s="30">
        <v>3.2589999999999999</v>
      </c>
      <c r="G1826" s="30">
        <v>0.82</v>
      </c>
      <c r="H1826" s="114" t="s">
        <v>820</v>
      </c>
    </row>
    <row r="1827" spans="1:8" ht="16.5" thickBot="1">
      <c r="A1827" s="23" t="s">
        <v>16</v>
      </c>
      <c r="B1827" s="37">
        <v>0</v>
      </c>
      <c r="C1827" s="37">
        <v>0</v>
      </c>
      <c r="D1827" s="37">
        <v>0</v>
      </c>
      <c r="E1827" s="37">
        <v>0</v>
      </c>
      <c r="F1827" s="37">
        <v>0</v>
      </c>
      <c r="G1827" s="37">
        <v>0</v>
      </c>
      <c r="H1827" s="114" t="s">
        <v>819</v>
      </c>
    </row>
    <row r="1828" spans="1:8" ht="16.5" thickBot="1">
      <c r="A1828" s="23" t="s">
        <v>17</v>
      </c>
      <c r="B1828" s="37">
        <v>2.2999999999999998</v>
      </c>
      <c r="C1828" s="38">
        <v>0.36799999999999999</v>
      </c>
      <c r="D1828" s="30">
        <v>2.181</v>
      </c>
      <c r="E1828" s="37">
        <v>0.38300000000000001</v>
      </c>
      <c r="F1828" s="37">
        <v>0.93028</v>
      </c>
      <c r="G1828" s="30">
        <v>0.309</v>
      </c>
      <c r="H1828" s="114" t="s">
        <v>807</v>
      </c>
    </row>
    <row r="1829" spans="1:8" ht="16.5" thickBot="1">
      <c r="A1829" s="23" t="s">
        <v>18</v>
      </c>
      <c r="B1829" s="37">
        <v>13.462</v>
      </c>
      <c r="C1829" s="38">
        <v>2.3879999999999999</v>
      </c>
      <c r="D1829" s="30">
        <v>15.882</v>
      </c>
      <c r="E1829" s="37">
        <v>2.9340000000000002</v>
      </c>
      <c r="F1829" s="30">
        <v>15.332000000000001</v>
      </c>
      <c r="G1829" s="30">
        <v>2.6030000000000002</v>
      </c>
      <c r="H1829" s="114" t="s">
        <v>19</v>
      </c>
    </row>
    <row r="1830" spans="1:8" ht="16.5" thickBot="1">
      <c r="A1830" s="23" t="s">
        <v>20</v>
      </c>
      <c r="B1830" s="37">
        <v>356.07900000000001</v>
      </c>
      <c r="C1830" s="38">
        <v>149.649</v>
      </c>
      <c r="D1830" s="30">
        <v>392.69099999999997</v>
      </c>
      <c r="E1830" s="37">
        <v>138.059</v>
      </c>
      <c r="F1830" s="30">
        <v>381.31400000000002</v>
      </c>
      <c r="G1830" s="30">
        <v>119.84399999999999</v>
      </c>
      <c r="H1830" s="114" t="s">
        <v>808</v>
      </c>
    </row>
    <row r="1831" spans="1:8" ht="16.5" thickBot="1">
      <c r="A1831" s="23" t="s">
        <v>21</v>
      </c>
      <c r="B1831" s="37">
        <v>0.28899999999999998</v>
      </c>
      <c r="C1831" s="38">
        <v>0.218</v>
      </c>
      <c r="D1831" s="30">
        <v>0</v>
      </c>
      <c r="E1831" s="37">
        <v>0</v>
      </c>
      <c r="F1831" s="30">
        <v>0</v>
      </c>
      <c r="G1831" s="30">
        <v>0</v>
      </c>
      <c r="H1831" s="114" t="s">
        <v>811</v>
      </c>
    </row>
    <row r="1832" spans="1:8" ht="16.5" thickBot="1">
      <c r="A1832" s="23" t="s">
        <v>22</v>
      </c>
      <c r="B1832" s="37">
        <v>20.442</v>
      </c>
      <c r="C1832" s="38">
        <v>2.73</v>
      </c>
      <c r="D1832" s="30">
        <v>24.782</v>
      </c>
      <c r="E1832" s="37">
        <v>2.391</v>
      </c>
      <c r="F1832" s="30">
        <v>2.1459999999999999</v>
      </c>
      <c r="G1832" s="30">
        <v>0.39900000000000002</v>
      </c>
      <c r="H1832" s="114" t="s">
        <v>840</v>
      </c>
    </row>
    <row r="1833" spans="1:8" ht="16.5" thickBot="1">
      <c r="A1833" s="23" t="s">
        <v>23</v>
      </c>
      <c r="B1833" s="37">
        <v>2.9580000000000002</v>
      </c>
      <c r="C1833" s="38">
        <v>1.038</v>
      </c>
      <c r="D1833" s="30">
        <v>3.0449999999999999</v>
      </c>
      <c r="E1833" s="37">
        <v>1.0649999999999999</v>
      </c>
      <c r="F1833" s="30">
        <v>1.117</v>
      </c>
      <c r="G1833" s="30">
        <v>0.56299999999999994</v>
      </c>
      <c r="H1833" s="114" t="s">
        <v>805</v>
      </c>
    </row>
    <row r="1834" spans="1:8" ht="16.5" thickBot="1">
      <c r="A1834" s="23" t="s">
        <v>24</v>
      </c>
      <c r="B1834" s="37">
        <v>368.83499999999998</v>
      </c>
      <c r="C1834" s="38">
        <v>66.231999999999999</v>
      </c>
      <c r="D1834" s="30">
        <v>221.286</v>
      </c>
      <c r="E1834" s="37">
        <v>40.648000000000003</v>
      </c>
      <c r="F1834" s="30">
        <v>341.71699999999998</v>
      </c>
      <c r="G1834" s="30">
        <v>108.932</v>
      </c>
      <c r="H1834" s="114" t="s">
        <v>25</v>
      </c>
    </row>
    <row r="1835" spans="1:8" ht="16.5" thickBot="1">
      <c r="A1835" s="23" t="s">
        <v>26</v>
      </c>
      <c r="B1835" s="30">
        <v>70.712494000000007</v>
      </c>
      <c r="C1835" s="28">
        <v>20.791677400000001</v>
      </c>
      <c r="D1835" s="30">
        <v>95.627120000000005</v>
      </c>
      <c r="E1835" s="37">
        <v>29.506027199999998</v>
      </c>
      <c r="F1835" s="30">
        <v>95.665999999999997</v>
      </c>
      <c r="G1835" s="30">
        <v>26.262</v>
      </c>
      <c r="H1835" s="114" t="s">
        <v>812</v>
      </c>
    </row>
    <row r="1836" spans="1:8" ht="16.5" thickBot="1">
      <c r="A1836" s="23" t="s">
        <v>27</v>
      </c>
      <c r="B1836" s="37">
        <v>2.5249999999999999</v>
      </c>
      <c r="C1836" s="38">
        <v>1.2350000000000001</v>
      </c>
      <c r="D1836" s="30">
        <v>0</v>
      </c>
      <c r="E1836" s="37">
        <v>0</v>
      </c>
      <c r="F1836" s="37">
        <v>0</v>
      </c>
      <c r="G1836" s="30">
        <v>0.126</v>
      </c>
      <c r="H1836" s="114" t="s">
        <v>836</v>
      </c>
    </row>
    <row r="1837" spans="1:8" ht="16.5" thickBot="1">
      <c r="A1837" s="23" t="s">
        <v>28</v>
      </c>
      <c r="B1837" s="37">
        <v>73.984999999999999</v>
      </c>
      <c r="C1837" s="38">
        <v>27.933</v>
      </c>
      <c r="D1837" s="30">
        <v>73.984999999999999</v>
      </c>
      <c r="E1837" s="37">
        <v>27.933</v>
      </c>
      <c r="F1837" s="30">
        <v>96.551000000000002</v>
      </c>
      <c r="G1837" s="30">
        <v>30.850999999999999</v>
      </c>
      <c r="H1837" s="114" t="s">
        <v>813</v>
      </c>
    </row>
    <row r="1838" spans="1:8" ht="16.5" thickBot="1">
      <c r="A1838" s="23" t="s">
        <v>29</v>
      </c>
      <c r="B1838" s="37">
        <v>109.19799999999999</v>
      </c>
      <c r="C1838" s="38">
        <v>39.847000000000001</v>
      </c>
      <c r="D1838" s="30">
        <v>98.061000000000007</v>
      </c>
      <c r="E1838" s="37">
        <v>31.763999999999999</v>
      </c>
      <c r="F1838" s="30">
        <v>103.828</v>
      </c>
      <c r="G1838" s="30">
        <v>37.637999999999998</v>
      </c>
      <c r="H1838" s="114" t="s">
        <v>814</v>
      </c>
    </row>
    <row r="1839" spans="1:8" ht="16.5" thickBot="1">
      <c r="A1839" s="23" t="s">
        <v>30</v>
      </c>
      <c r="B1839" s="37">
        <v>24.219000000000001</v>
      </c>
      <c r="C1839" s="38">
        <v>10.249000000000001</v>
      </c>
      <c r="D1839" s="30">
        <v>13.599</v>
      </c>
      <c r="E1839" s="37">
        <v>5.0289999999999999</v>
      </c>
      <c r="F1839" s="30">
        <v>7.7530000000000001</v>
      </c>
      <c r="G1839" s="30">
        <v>1.9670000000000001</v>
      </c>
      <c r="H1839" s="114" t="s">
        <v>815</v>
      </c>
    </row>
    <row r="1840" spans="1:8" ht="16.5" thickBot="1">
      <c r="A1840" s="23" t="s">
        <v>31</v>
      </c>
      <c r="B1840" s="37">
        <v>22.984000000000002</v>
      </c>
      <c r="C1840" s="38">
        <v>9.35</v>
      </c>
      <c r="D1840" s="30">
        <v>12.22</v>
      </c>
      <c r="E1840" s="37">
        <v>5.1639999999999997</v>
      </c>
      <c r="F1840" s="30">
        <v>8.9619999999999997</v>
      </c>
      <c r="G1840" s="30">
        <v>4.2489999999999997</v>
      </c>
      <c r="H1840" s="114" t="s">
        <v>838</v>
      </c>
    </row>
    <row r="1841" spans="1:8" ht="16.5" thickBot="1">
      <c r="A1841" s="23" t="s">
        <v>32</v>
      </c>
      <c r="B1841" s="37">
        <v>0.69299999999999995</v>
      </c>
      <c r="C1841" s="38">
        <v>0.33119035660472124</v>
      </c>
      <c r="D1841" s="30">
        <v>2.4119999999999999</v>
      </c>
      <c r="E1841" s="37">
        <v>1.2349219738506958</v>
      </c>
      <c r="F1841" s="30">
        <v>0.38600000000000001</v>
      </c>
      <c r="G1841" s="30">
        <v>0.14899999999999999</v>
      </c>
      <c r="H1841" s="114" t="s">
        <v>816</v>
      </c>
    </row>
    <row r="1842" spans="1:8" ht="16.5" thickBot="1">
      <c r="A1842" s="23" t="s">
        <v>33</v>
      </c>
      <c r="B1842" s="37">
        <v>8.4440000000000008</v>
      </c>
      <c r="C1842" s="38">
        <v>2.887</v>
      </c>
      <c r="D1842" s="30">
        <v>0.747</v>
      </c>
      <c r="E1842" s="37">
        <v>0.28100000000000003</v>
      </c>
      <c r="F1842" s="30">
        <v>0.879</v>
      </c>
      <c r="G1842" s="30">
        <v>0.35099999999999998</v>
      </c>
      <c r="H1842" s="114" t="s">
        <v>818</v>
      </c>
    </row>
    <row r="1843" spans="1:8" ht="16.5" thickBot="1">
      <c r="A1843" s="23" t="s">
        <v>34</v>
      </c>
      <c r="B1843" s="39">
        <v>48.771000000000001</v>
      </c>
      <c r="C1843" s="40">
        <v>6.8550000000000004</v>
      </c>
      <c r="D1843" s="30">
        <v>54.366</v>
      </c>
      <c r="E1843" s="37">
        <v>13.677</v>
      </c>
      <c r="F1843" s="30">
        <v>54.423999999999999</v>
      </c>
      <c r="G1843" s="30">
        <v>14.331</v>
      </c>
      <c r="H1843" s="114" t="s">
        <v>817</v>
      </c>
    </row>
    <row r="1844" spans="1:8" ht="16.5" thickBot="1">
      <c r="A1844" s="23" t="s">
        <v>35</v>
      </c>
      <c r="B1844" s="39">
        <v>2.9620000000000002</v>
      </c>
      <c r="C1844" s="40">
        <v>0.223</v>
      </c>
      <c r="D1844" s="30">
        <v>0.06</v>
      </c>
      <c r="E1844" s="37">
        <v>4.9000000000000002E-2</v>
      </c>
      <c r="F1844" s="30">
        <v>2E-3</v>
      </c>
      <c r="G1844" s="30">
        <v>1E-3</v>
      </c>
      <c r="H1844" s="113" t="s">
        <v>36</v>
      </c>
    </row>
    <row r="1845" spans="1:8" ht="16.5" thickBot="1">
      <c r="A1845" s="95" t="s">
        <v>353</v>
      </c>
      <c r="B1845" s="97">
        <f t="shared" ref="B1845" si="338">SUM(B1823:B1844)</f>
        <v>1555.812494</v>
      </c>
      <c r="C1845" s="97">
        <f t="shared" ref="C1845" si="339">SUM(C1823:C1844)</f>
        <v>461.08486775660487</v>
      </c>
      <c r="D1845" s="97">
        <f t="shared" ref="D1845" si="340">SUM(D1823:D1844)</f>
        <v>1435.9851199999998</v>
      </c>
      <c r="E1845" s="97">
        <f t="shared" ref="E1845:G1845" si="341">SUM(E1823:E1844)</f>
        <v>439.3589491738507</v>
      </c>
      <c r="F1845" s="97">
        <f t="shared" si="341"/>
        <v>1514.4192799999996</v>
      </c>
      <c r="G1845" s="97">
        <f t="shared" si="341"/>
        <v>461.46399999999994</v>
      </c>
      <c r="H1845" s="112" t="s">
        <v>841</v>
      </c>
    </row>
    <row r="1846" spans="1:8" ht="16.5" thickBot="1">
      <c r="A1846" s="95" t="s">
        <v>350</v>
      </c>
      <c r="B1846" s="97">
        <v>8031.9179999999997</v>
      </c>
      <c r="C1846" s="97">
        <v>3165.4090000000001</v>
      </c>
      <c r="D1846" s="97">
        <v>7871.701</v>
      </c>
      <c r="E1846" s="97">
        <v>3139.8679999999999</v>
      </c>
      <c r="F1846" s="142">
        <f>D1846/E1846*G1846</f>
        <v>8383.55605934294</v>
      </c>
      <c r="G1846" s="142">
        <v>3344.0369999999998</v>
      </c>
      <c r="H1846" s="119" t="s">
        <v>354</v>
      </c>
    </row>
    <row r="1847" spans="1:8">
      <c r="A1847" s="75"/>
      <c r="B1847" s="75"/>
      <c r="C1847" s="75"/>
      <c r="D1847" s="75"/>
      <c r="E1847" s="75"/>
      <c r="F1847" s="75"/>
      <c r="G1847" s="75"/>
      <c r="H1847" s="75"/>
    </row>
    <row r="1848" spans="1:8">
      <c r="A1848" s="75"/>
      <c r="B1848" s="75"/>
      <c r="C1848" s="75"/>
      <c r="D1848" s="75"/>
      <c r="E1848" s="75"/>
      <c r="F1848" s="75"/>
      <c r="G1848" s="75"/>
      <c r="H1848" s="75"/>
    </row>
    <row r="1849" spans="1:8">
      <c r="A1849" s="77" t="s">
        <v>166</v>
      </c>
      <c r="B1849" s="75"/>
      <c r="C1849" s="75"/>
      <c r="D1849" s="75"/>
      <c r="E1849" s="75"/>
      <c r="F1849" s="75"/>
      <c r="G1849" s="75"/>
      <c r="H1849" s="79" t="s">
        <v>167</v>
      </c>
    </row>
    <row r="1850" spans="1:8">
      <c r="A1850" s="77" t="s">
        <v>503</v>
      </c>
      <c r="B1850" s="75"/>
      <c r="C1850" s="75"/>
      <c r="D1850" s="75"/>
      <c r="E1850" s="75"/>
      <c r="F1850" s="75"/>
      <c r="G1850" s="75"/>
      <c r="H1850" s="48" t="s">
        <v>502</v>
      </c>
    </row>
    <row r="1851" spans="1:8" ht="18.75" customHeight="1" thickBot="1">
      <c r="A1851" s="76" t="s">
        <v>39</v>
      </c>
      <c r="B1851" s="75"/>
      <c r="C1851" s="75"/>
      <c r="D1851" s="75"/>
      <c r="E1851" s="2"/>
      <c r="F1851" s="75"/>
      <c r="G1851" s="2" t="s">
        <v>40</v>
      </c>
      <c r="H1851" s="2" t="s">
        <v>2</v>
      </c>
    </row>
    <row r="1852" spans="1:8" ht="16.5" thickBot="1">
      <c r="A1852" s="66" t="s">
        <v>7</v>
      </c>
      <c r="B1852" s="203">
        <v>2016</v>
      </c>
      <c r="C1852" s="204"/>
      <c r="D1852" s="203">
        <v>2017</v>
      </c>
      <c r="E1852" s="204"/>
      <c r="F1852" s="203">
        <v>2018</v>
      </c>
      <c r="G1852" s="204"/>
      <c r="H1852" s="67" t="s">
        <v>3</v>
      </c>
    </row>
    <row r="1853" spans="1:8">
      <c r="A1853" s="68"/>
      <c r="B1853" s="20" t="s">
        <v>43</v>
      </c>
      <c r="C1853" s="111" t="s">
        <v>44</v>
      </c>
      <c r="D1853" s="111" t="s">
        <v>43</v>
      </c>
      <c r="E1853" s="16" t="s">
        <v>44</v>
      </c>
      <c r="F1853" s="20" t="s">
        <v>43</v>
      </c>
      <c r="G1853" s="9" t="s">
        <v>44</v>
      </c>
      <c r="H1853" s="69"/>
    </row>
    <row r="1854" spans="1:8" ht="16.5" thickBot="1">
      <c r="A1854" s="70"/>
      <c r="B1854" s="34" t="s">
        <v>45</v>
      </c>
      <c r="C1854" s="11" t="s">
        <v>46</v>
      </c>
      <c r="D1854" s="114" t="s">
        <v>45</v>
      </c>
      <c r="E1854" s="36" t="s">
        <v>46</v>
      </c>
      <c r="F1854" s="34" t="s">
        <v>45</v>
      </c>
      <c r="G1854" s="34" t="s">
        <v>46</v>
      </c>
      <c r="H1854" s="71"/>
    </row>
    <row r="1855" spans="1:8" ht="17.25" thickTop="1" thickBot="1">
      <c r="A1855" s="23" t="s">
        <v>12</v>
      </c>
      <c r="B1855" s="35">
        <v>4.9290859999999999</v>
      </c>
      <c r="C1855" s="38">
        <v>8.0860425079999985</v>
      </c>
      <c r="D1855" s="30">
        <v>5.6859999999999999</v>
      </c>
      <c r="E1855" s="37">
        <v>7.1559999999999997</v>
      </c>
      <c r="F1855" s="30">
        <v>4.1719999999999997</v>
      </c>
      <c r="G1855" s="30">
        <v>3.5760000000000001</v>
      </c>
      <c r="H1855" s="114" t="s">
        <v>809</v>
      </c>
    </row>
    <row r="1856" spans="1:8" ht="16.5" thickBot="1">
      <c r="A1856" s="23" t="s">
        <v>13</v>
      </c>
      <c r="B1856" s="37">
        <v>60.76</v>
      </c>
      <c r="C1856" s="38">
        <v>106.828</v>
      </c>
      <c r="D1856" s="30">
        <v>66.882999999999996</v>
      </c>
      <c r="E1856" s="37">
        <v>93.234999999999999</v>
      </c>
      <c r="F1856" s="30">
        <v>55.851999999999997</v>
      </c>
      <c r="G1856" s="30">
        <v>32.411000000000001</v>
      </c>
      <c r="H1856" s="114" t="s">
        <v>810</v>
      </c>
    </row>
    <row r="1857" spans="1:8" ht="16.5" thickBot="1">
      <c r="A1857" s="23" t="s">
        <v>14</v>
      </c>
      <c r="B1857" s="37">
        <v>2.649</v>
      </c>
      <c r="C1857" s="38">
        <v>3.3780000000000001</v>
      </c>
      <c r="D1857" s="30">
        <v>3.2959999999999998</v>
      </c>
      <c r="E1857" s="37">
        <v>4.18</v>
      </c>
      <c r="F1857" s="30">
        <v>3.419</v>
      </c>
      <c r="G1857" s="30">
        <v>2.5750000000000002</v>
      </c>
      <c r="H1857" s="114" t="s">
        <v>806</v>
      </c>
    </row>
    <row r="1858" spans="1:8" ht="16.5" thickBot="1">
      <c r="A1858" s="23" t="s">
        <v>15</v>
      </c>
      <c r="B1858" s="37">
        <v>8.24742</v>
      </c>
      <c r="C1858" s="38">
        <v>2.9620360799999998</v>
      </c>
      <c r="D1858" s="30">
        <v>12.132999999999999</v>
      </c>
      <c r="E1858" s="37">
        <v>5.8520000000000003</v>
      </c>
      <c r="F1858" s="30">
        <v>5.0720000000000001</v>
      </c>
      <c r="G1858" s="30">
        <v>4.1059999999999999</v>
      </c>
      <c r="H1858" s="114" t="s">
        <v>820</v>
      </c>
    </row>
    <row r="1859" spans="1:8" ht="16.5" thickBot="1">
      <c r="A1859" s="23" t="s">
        <v>16</v>
      </c>
      <c r="B1859" s="37">
        <v>12.016999999999999</v>
      </c>
      <c r="C1859" s="38">
        <v>21.981999999999999</v>
      </c>
      <c r="D1859" s="30">
        <v>0.436</v>
      </c>
      <c r="E1859" s="37">
        <v>1.1479999999999999</v>
      </c>
      <c r="F1859" s="30">
        <v>3.2909999999999999</v>
      </c>
      <c r="G1859" s="30">
        <v>3.165</v>
      </c>
      <c r="H1859" s="114" t="s">
        <v>819</v>
      </c>
    </row>
    <row r="1860" spans="1:8" ht="16.5" thickBot="1">
      <c r="A1860" s="23" t="s">
        <v>17</v>
      </c>
      <c r="B1860" s="37">
        <v>0.66</v>
      </c>
      <c r="C1860" s="38">
        <v>0.19</v>
      </c>
      <c r="D1860" s="30">
        <v>0.66100000000000003</v>
      </c>
      <c r="E1860" s="37">
        <v>0.19</v>
      </c>
      <c r="F1860" s="30">
        <v>0.20535800000000001</v>
      </c>
      <c r="G1860" s="30">
        <v>0.08</v>
      </c>
      <c r="H1860" s="114" t="s">
        <v>807</v>
      </c>
    </row>
    <row r="1861" spans="1:8" ht="16.5" thickBot="1">
      <c r="A1861" s="23" t="s">
        <v>18</v>
      </c>
      <c r="B1861" s="37">
        <v>0.56999999999999995</v>
      </c>
      <c r="C1861" s="38">
        <v>0.54800000000000004</v>
      </c>
      <c r="D1861" s="30">
        <v>0.66700000000000004</v>
      </c>
      <c r="E1861" s="37">
        <v>0.39200000000000002</v>
      </c>
      <c r="F1861" s="30">
        <v>0.71299999999999997</v>
      </c>
      <c r="G1861" s="30">
        <v>0.32900000000000001</v>
      </c>
      <c r="H1861" s="114" t="s">
        <v>19</v>
      </c>
    </row>
    <row r="1862" spans="1:8" ht="16.5" thickBot="1">
      <c r="A1862" s="23" t="s">
        <v>20</v>
      </c>
      <c r="B1862" s="37">
        <v>45.228000000000002</v>
      </c>
      <c r="C1862" s="38">
        <v>64.58</v>
      </c>
      <c r="D1862" s="30">
        <v>49.475000000000001</v>
      </c>
      <c r="E1862" s="37">
        <v>65.56</v>
      </c>
      <c r="F1862" s="30">
        <v>53.689</v>
      </c>
      <c r="G1862" s="30">
        <v>36.360999999999997</v>
      </c>
      <c r="H1862" s="114" t="s">
        <v>808</v>
      </c>
    </row>
    <row r="1863" spans="1:8" ht="16.5" thickBot="1">
      <c r="A1863" s="23" t="s">
        <v>21</v>
      </c>
      <c r="B1863" s="37">
        <v>7.7331399999999997</v>
      </c>
      <c r="C1863" s="38">
        <v>3.1895569999999998</v>
      </c>
      <c r="D1863" s="30">
        <v>1.649</v>
      </c>
      <c r="E1863" s="37">
        <v>4.7249999999999996</v>
      </c>
      <c r="F1863" s="30">
        <v>1.1160000000000001</v>
      </c>
      <c r="G1863" s="30">
        <v>1.542</v>
      </c>
      <c r="H1863" s="114" t="s">
        <v>811</v>
      </c>
    </row>
    <row r="1864" spans="1:8" ht="16.5" thickBot="1">
      <c r="A1864" s="23" t="s">
        <v>22</v>
      </c>
      <c r="B1864" s="37">
        <v>0</v>
      </c>
      <c r="C1864" s="38">
        <v>0</v>
      </c>
      <c r="D1864" s="30">
        <v>8.9999999999999993E-3</v>
      </c>
      <c r="E1864" s="37">
        <v>6.0000000000000001E-3</v>
      </c>
      <c r="F1864" s="30">
        <v>6.5000000000000002E-2</v>
      </c>
      <c r="G1864" s="30">
        <v>2.9000000000000001E-2</v>
      </c>
      <c r="H1864" s="114" t="s">
        <v>840</v>
      </c>
    </row>
    <row r="1865" spans="1:8" ht="16.5" thickBot="1">
      <c r="A1865" s="23" t="s">
        <v>23</v>
      </c>
      <c r="B1865" s="37">
        <v>1.5609999999999999</v>
      </c>
      <c r="C1865" s="38">
        <v>2.407</v>
      </c>
      <c r="D1865" s="30">
        <v>2.1</v>
      </c>
      <c r="E1865" s="37">
        <v>2.5569999999999999</v>
      </c>
      <c r="F1865" s="30">
        <v>2.1030000000000002</v>
      </c>
      <c r="G1865" s="30">
        <v>1.3280000000000001</v>
      </c>
      <c r="H1865" s="114" t="s">
        <v>805</v>
      </c>
    </row>
    <row r="1866" spans="1:8" ht="16.5" thickBot="1">
      <c r="A1866" s="23" t="s">
        <v>24</v>
      </c>
      <c r="B1866" s="37">
        <v>2.4689999999999999</v>
      </c>
      <c r="C1866" s="38">
        <v>2.984</v>
      </c>
      <c r="D1866" s="30">
        <v>6.3419999999999996</v>
      </c>
      <c r="E1866" s="37">
        <v>7.1440000000000001</v>
      </c>
      <c r="F1866" s="30">
        <v>5.5890000000000004</v>
      </c>
      <c r="G1866" s="30">
        <v>4.1269999999999998</v>
      </c>
      <c r="H1866" s="114" t="s">
        <v>25</v>
      </c>
    </row>
    <row r="1867" spans="1:8" ht="16.5" thickBot="1">
      <c r="A1867" s="23" t="s">
        <v>26</v>
      </c>
      <c r="B1867" s="30">
        <v>5.4843039999999998</v>
      </c>
      <c r="C1867" s="28">
        <v>6.0116593599999986</v>
      </c>
      <c r="D1867" s="30">
        <v>5.1609999999999996</v>
      </c>
      <c r="E1867" s="37">
        <v>5.5679999999999996</v>
      </c>
      <c r="F1867" s="30">
        <v>13.592000000000001</v>
      </c>
      <c r="G1867" s="30">
        <v>10.984999999999999</v>
      </c>
      <c r="H1867" s="114" t="s">
        <v>812</v>
      </c>
    </row>
    <row r="1868" spans="1:8" ht="16.5" thickBot="1">
      <c r="A1868" s="23" t="s">
        <v>27</v>
      </c>
      <c r="B1868" s="37">
        <v>5.6609999999999996</v>
      </c>
      <c r="C1868" s="38">
        <v>8.0820000000000007</v>
      </c>
      <c r="D1868" s="30">
        <v>0.03</v>
      </c>
      <c r="E1868" s="37">
        <v>2.9000000000000001E-2</v>
      </c>
      <c r="F1868" s="30">
        <f>D1868/E1868*G1868</f>
        <v>5.4620689655172407</v>
      </c>
      <c r="G1868" s="30">
        <v>5.28</v>
      </c>
      <c r="H1868" s="114" t="s">
        <v>836</v>
      </c>
    </row>
    <row r="1869" spans="1:8" ht="16.5" thickBot="1">
      <c r="A1869" s="23" t="s">
        <v>28</v>
      </c>
      <c r="B1869" s="37">
        <v>7.1529999999999996</v>
      </c>
      <c r="C1869" s="38">
        <v>9.7260000000000009</v>
      </c>
      <c r="D1869" s="37">
        <v>7.1529999999999996</v>
      </c>
      <c r="E1869" s="38">
        <v>9.7260000000000009</v>
      </c>
      <c r="F1869" s="30">
        <v>8.5670000000000002</v>
      </c>
      <c r="G1869" s="30">
        <v>6.2679999999999998</v>
      </c>
      <c r="H1869" s="114" t="s">
        <v>813</v>
      </c>
    </row>
    <row r="1870" spans="1:8" ht="16.5" thickBot="1">
      <c r="A1870" s="23" t="s">
        <v>29</v>
      </c>
      <c r="B1870" s="37">
        <v>9.5440000000000005</v>
      </c>
      <c r="C1870" s="38">
        <v>10.99</v>
      </c>
      <c r="D1870" s="30">
        <v>9.8580000000000005</v>
      </c>
      <c r="E1870" s="37">
        <v>11.579000000000001</v>
      </c>
      <c r="F1870" s="30">
        <v>11.313000000000001</v>
      </c>
      <c r="G1870" s="30">
        <v>9.4710000000000001</v>
      </c>
      <c r="H1870" s="114" t="s">
        <v>814</v>
      </c>
    </row>
    <row r="1871" spans="1:8" ht="16.5" thickBot="1">
      <c r="A1871" s="23" t="s">
        <v>30</v>
      </c>
      <c r="B1871" s="37">
        <v>7.7430000000000003</v>
      </c>
      <c r="C1871" s="38">
        <v>7.9764999999999997</v>
      </c>
      <c r="D1871" s="30">
        <v>6.6859999999999999</v>
      </c>
      <c r="E1871" s="37">
        <v>6.0609999999999999</v>
      </c>
      <c r="F1871" s="30">
        <v>6.2</v>
      </c>
      <c r="G1871" s="30">
        <v>4.4450000000000003</v>
      </c>
      <c r="H1871" s="114" t="s">
        <v>815</v>
      </c>
    </row>
    <row r="1872" spans="1:8" ht="16.5" thickBot="1">
      <c r="A1872" s="23" t="s">
        <v>31</v>
      </c>
      <c r="B1872" s="37">
        <v>0.67708000000000002</v>
      </c>
      <c r="C1872" s="38">
        <v>9.1196000000000002</v>
      </c>
      <c r="D1872" s="30">
        <v>0.74099999999999999</v>
      </c>
      <c r="E1872" s="37">
        <v>0.72</v>
      </c>
      <c r="F1872" s="30">
        <v>0.38800000000000001</v>
      </c>
      <c r="G1872" s="30">
        <v>0.59499999999999997</v>
      </c>
      <c r="H1872" s="114" t="s">
        <v>838</v>
      </c>
    </row>
    <row r="1873" spans="1:8" ht="16.5" thickBot="1">
      <c r="A1873" s="23" t="s">
        <v>32</v>
      </c>
      <c r="B1873" s="37">
        <v>1.7749999999999999</v>
      </c>
      <c r="C1873" s="38">
        <v>2.5329999999999999</v>
      </c>
      <c r="D1873" s="30">
        <v>1.212</v>
      </c>
      <c r="E1873" s="37">
        <v>3.4740000000000002</v>
      </c>
      <c r="F1873" s="30">
        <v>8.9440000000000008</v>
      </c>
      <c r="G1873" s="30">
        <v>2.4750000000000001</v>
      </c>
      <c r="H1873" s="114" t="s">
        <v>816</v>
      </c>
    </row>
    <row r="1874" spans="1:8" ht="16.5" thickBot="1">
      <c r="A1874" s="23" t="s">
        <v>33</v>
      </c>
      <c r="B1874" s="37">
        <v>11.244999999999999</v>
      </c>
      <c r="C1874" s="38">
        <v>17.867999999999999</v>
      </c>
      <c r="D1874" s="30">
        <v>13.159000000000001</v>
      </c>
      <c r="E1874" s="37">
        <v>28.34</v>
      </c>
      <c r="F1874" s="30">
        <v>12.382</v>
      </c>
      <c r="G1874" s="30">
        <v>19.13</v>
      </c>
      <c r="H1874" s="114" t="s">
        <v>818</v>
      </c>
    </row>
    <row r="1875" spans="1:8" ht="16.5" thickBot="1">
      <c r="A1875" s="23" t="s">
        <v>34</v>
      </c>
      <c r="B1875" s="39">
        <v>1.2849999999999999</v>
      </c>
      <c r="C1875" s="40">
        <v>0.17100000000000001</v>
      </c>
      <c r="D1875" s="30">
        <v>1.393</v>
      </c>
      <c r="E1875" s="37">
        <v>0.28899999999999998</v>
      </c>
      <c r="F1875" s="30">
        <v>1.3240000000000001</v>
      </c>
      <c r="G1875" s="30">
        <v>0.23599999999999999</v>
      </c>
      <c r="H1875" s="114" t="s">
        <v>817</v>
      </c>
    </row>
    <row r="1876" spans="1:8" ht="16.5" thickBot="1">
      <c r="A1876" s="23" t="s">
        <v>35</v>
      </c>
      <c r="B1876" s="39">
        <v>0.75900000000000001</v>
      </c>
      <c r="C1876" s="40">
        <v>1.19</v>
      </c>
      <c r="D1876" s="30">
        <v>1.724</v>
      </c>
      <c r="E1876" s="37">
        <v>1.1020000000000001</v>
      </c>
      <c r="F1876" s="30">
        <v>17.785</v>
      </c>
      <c r="G1876" s="30">
        <v>8.6059999999999999</v>
      </c>
      <c r="H1876" s="113" t="s">
        <v>36</v>
      </c>
    </row>
    <row r="1877" spans="1:8" ht="16.5" thickBot="1">
      <c r="A1877" s="95" t="s">
        <v>353</v>
      </c>
      <c r="B1877" s="97">
        <f t="shared" ref="B1877" si="342">SUM(B1855:B1876)</f>
        <v>198.15002999999999</v>
      </c>
      <c r="C1877" s="97">
        <f t="shared" ref="C1877" si="343">SUM(C1855:C1876)</f>
        <v>290.80239494800003</v>
      </c>
      <c r="D1877" s="97">
        <f t="shared" ref="D1877" si="344">SUM(D1855:D1876)</f>
        <v>196.45399999999998</v>
      </c>
      <c r="E1877" s="97">
        <f t="shared" ref="E1877:G1877" si="345">SUM(E1855:E1876)</f>
        <v>259.03299999999996</v>
      </c>
      <c r="F1877" s="97">
        <f t="shared" si="345"/>
        <v>221.24342696551722</v>
      </c>
      <c r="G1877" s="97">
        <f t="shared" si="345"/>
        <v>157.11999999999998</v>
      </c>
      <c r="H1877" s="112" t="s">
        <v>841</v>
      </c>
    </row>
    <row r="1878" spans="1:8" ht="16.5" thickBot="1">
      <c r="A1878" s="95" t="s">
        <v>350</v>
      </c>
      <c r="B1878" s="97">
        <v>7290.82</v>
      </c>
      <c r="C1878" s="97">
        <v>3012.6790000000001</v>
      </c>
      <c r="D1878" s="97">
        <v>1938.761</v>
      </c>
      <c r="E1878" s="97">
        <v>2829.9340000000002</v>
      </c>
      <c r="F1878" s="142">
        <f>D1878/E1878*G1878</f>
        <v>1447.0379531059734</v>
      </c>
      <c r="G1878" s="142">
        <v>2112.1849999999999</v>
      </c>
      <c r="H1878" s="119" t="s">
        <v>354</v>
      </c>
    </row>
    <row r="1879" spans="1:8">
      <c r="A1879" s="75"/>
      <c r="B1879" s="75"/>
      <c r="C1879" s="75"/>
      <c r="D1879" s="75"/>
      <c r="E1879" s="75"/>
      <c r="F1879" s="75"/>
      <c r="G1879" s="75"/>
      <c r="H1879" s="75"/>
    </row>
    <row r="1880" spans="1:8">
      <c r="A1880" s="77" t="s">
        <v>168</v>
      </c>
      <c r="B1880" s="75"/>
      <c r="C1880" s="75"/>
      <c r="D1880" s="75"/>
      <c r="E1880" s="75"/>
      <c r="F1880" s="75"/>
      <c r="G1880" s="75"/>
      <c r="H1880" s="79" t="s">
        <v>169</v>
      </c>
    </row>
    <row r="1881" spans="1:8" ht="30" customHeight="1">
      <c r="A1881" s="74" t="s">
        <v>504</v>
      </c>
      <c r="B1881" s="75"/>
      <c r="C1881" s="75"/>
      <c r="D1881" s="88"/>
      <c r="E1881" s="88"/>
      <c r="G1881" s="88"/>
      <c r="H1881" s="88" t="s">
        <v>505</v>
      </c>
    </row>
    <row r="1882" spans="1:8" ht="23.25" customHeight="1" thickBot="1">
      <c r="A1882" s="76" t="s">
        <v>39</v>
      </c>
      <c r="B1882" s="75"/>
      <c r="C1882" s="75"/>
      <c r="D1882" s="75"/>
      <c r="E1882" s="2"/>
      <c r="F1882" s="75"/>
      <c r="G1882" s="2" t="s">
        <v>40</v>
      </c>
      <c r="H1882" s="2" t="s">
        <v>2</v>
      </c>
    </row>
    <row r="1883" spans="1:8" ht="16.5" thickBot="1">
      <c r="A1883" s="66" t="s">
        <v>7</v>
      </c>
      <c r="B1883" s="203">
        <v>2016</v>
      </c>
      <c r="C1883" s="204"/>
      <c r="D1883" s="203">
        <v>2017</v>
      </c>
      <c r="E1883" s="204"/>
      <c r="F1883" s="203">
        <v>2018</v>
      </c>
      <c r="G1883" s="204"/>
      <c r="H1883" s="67" t="s">
        <v>3</v>
      </c>
    </row>
    <row r="1884" spans="1:8">
      <c r="A1884" s="68"/>
      <c r="B1884" s="20" t="s">
        <v>43</v>
      </c>
      <c r="C1884" s="111" t="s">
        <v>44</v>
      </c>
      <c r="D1884" s="111" t="s">
        <v>43</v>
      </c>
      <c r="E1884" s="16" t="s">
        <v>44</v>
      </c>
      <c r="F1884" s="20" t="s">
        <v>43</v>
      </c>
      <c r="G1884" s="9" t="s">
        <v>44</v>
      </c>
      <c r="H1884" s="69"/>
    </row>
    <row r="1885" spans="1:8" ht="16.5" thickBot="1">
      <c r="A1885" s="70"/>
      <c r="B1885" s="34" t="s">
        <v>45</v>
      </c>
      <c r="C1885" s="11" t="s">
        <v>46</v>
      </c>
      <c r="D1885" s="114" t="s">
        <v>45</v>
      </c>
      <c r="E1885" s="36" t="s">
        <v>46</v>
      </c>
      <c r="F1885" s="34" t="s">
        <v>45</v>
      </c>
      <c r="G1885" s="34" t="s">
        <v>46</v>
      </c>
      <c r="H1885" s="71"/>
    </row>
    <row r="1886" spans="1:8" ht="17.25" thickTop="1" thickBot="1">
      <c r="A1886" s="23" t="s">
        <v>12</v>
      </c>
      <c r="B1886" s="35">
        <v>0</v>
      </c>
      <c r="C1886" s="38">
        <v>0</v>
      </c>
      <c r="D1886" s="30">
        <v>2.1999999999999999E-2</v>
      </c>
      <c r="E1886" s="37">
        <v>4.9000000000000002E-2</v>
      </c>
      <c r="F1886" s="30">
        <v>0</v>
      </c>
      <c r="G1886" s="30">
        <v>0</v>
      </c>
      <c r="H1886" s="114" t="s">
        <v>809</v>
      </c>
    </row>
    <row r="1887" spans="1:8" ht="16.5" thickBot="1">
      <c r="A1887" s="23" t="s">
        <v>13</v>
      </c>
      <c r="B1887" s="37">
        <v>1.2669999999999999</v>
      </c>
      <c r="C1887" s="38">
        <v>2.0350000000000001</v>
      </c>
      <c r="D1887" s="30">
        <v>1.02</v>
      </c>
      <c r="E1887" s="37">
        <v>2.0209999999999999</v>
      </c>
      <c r="F1887" s="30">
        <v>1.048</v>
      </c>
      <c r="G1887" s="30">
        <v>2.7709999999999999</v>
      </c>
      <c r="H1887" s="114" t="s">
        <v>810</v>
      </c>
    </row>
    <row r="1888" spans="1:8" ht="16.5" thickBot="1">
      <c r="A1888" s="23" t="s">
        <v>14</v>
      </c>
      <c r="B1888" s="37">
        <v>0.05</v>
      </c>
      <c r="C1888" s="38">
        <v>0.215</v>
      </c>
      <c r="D1888" s="30">
        <v>4.2999999999999997E-2</v>
      </c>
      <c r="E1888" s="37">
        <v>0.17599999999999999</v>
      </c>
      <c r="F1888" s="30">
        <v>3.4000000000000002E-2</v>
      </c>
      <c r="G1888" s="30">
        <v>0.16700000000000001</v>
      </c>
      <c r="H1888" s="114" t="s">
        <v>806</v>
      </c>
    </row>
    <row r="1889" spans="1:8" ht="16.5" thickBot="1">
      <c r="A1889" s="23" t="s">
        <v>15</v>
      </c>
      <c r="B1889" s="37">
        <v>0</v>
      </c>
      <c r="C1889" s="38">
        <v>1E-3</v>
      </c>
      <c r="D1889" s="30">
        <v>0</v>
      </c>
      <c r="E1889" s="37">
        <v>0</v>
      </c>
      <c r="F1889" s="30">
        <v>0</v>
      </c>
      <c r="G1889" s="30">
        <v>0</v>
      </c>
      <c r="H1889" s="114" t="s">
        <v>820</v>
      </c>
    </row>
    <row r="1890" spans="1:8" ht="16.5" thickBot="1">
      <c r="A1890" s="23" t="s">
        <v>16</v>
      </c>
      <c r="B1890" s="37">
        <v>0</v>
      </c>
      <c r="C1890" s="38">
        <v>0</v>
      </c>
      <c r="D1890" s="30">
        <v>0</v>
      </c>
      <c r="E1890" s="37">
        <v>0</v>
      </c>
      <c r="F1890" s="30">
        <v>0</v>
      </c>
      <c r="G1890" s="30">
        <v>0</v>
      </c>
      <c r="H1890" s="114" t="s">
        <v>819</v>
      </c>
    </row>
    <row r="1891" spans="1:8" ht="16.5" thickBot="1">
      <c r="A1891" s="23" t="s">
        <v>17</v>
      </c>
      <c r="B1891" s="37">
        <v>0</v>
      </c>
      <c r="C1891" s="38">
        <v>0</v>
      </c>
      <c r="D1891" s="30">
        <v>0</v>
      </c>
      <c r="E1891" s="37">
        <v>0</v>
      </c>
      <c r="F1891" s="30">
        <v>3.4550000000000001</v>
      </c>
      <c r="G1891" s="30">
        <v>1E-3</v>
      </c>
      <c r="H1891" s="114" t="s">
        <v>807</v>
      </c>
    </row>
    <row r="1892" spans="1:8" ht="16.5" thickBot="1">
      <c r="A1892" s="23" t="s">
        <v>18</v>
      </c>
      <c r="B1892" s="37">
        <v>1.1639999999999999</v>
      </c>
      <c r="C1892" s="38">
        <v>0.16600000000000001</v>
      </c>
      <c r="D1892" s="30">
        <v>1.1120000000000001</v>
      </c>
      <c r="E1892" s="37">
        <v>0.158</v>
      </c>
      <c r="F1892" s="30">
        <v>1.1879999999999999</v>
      </c>
      <c r="G1892" s="30">
        <v>0.17399999999999999</v>
      </c>
      <c r="H1892" s="114" t="s">
        <v>19</v>
      </c>
    </row>
    <row r="1893" spans="1:8" ht="16.5" thickBot="1">
      <c r="A1893" s="23" t="s">
        <v>20</v>
      </c>
      <c r="B1893" s="37">
        <v>0.08</v>
      </c>
      <c r="C1893" s="38">
        <v>0.33500000000000002</v>
      </c>
      <c r="D1893" s="30">
        <v>7.3999999999999996E-2</v>
      </c>
      <c r="E1893" s="37">
        <v>0.42299999999999999</v>
      </c>
      <c r="F1893" s="30">
        <v>0.112</v>
      </c>
      <c r="G1893" s="30">
        <v>0.42099999999999999</v>
      </c>
      <c r="H1893" s="114" t="s">
        <v>808</v>
      </c>
    </row>
    <row r="1894" spans="1:8" ht="16.5" thickBot="1">
      <c r="A1894" s="23" t="s">
        <v>21</v>
      </c>
      <c r="B1894" s="37">
        <v>0</v>
      </c>
      <c r="C1894" s="38">
        <v>0</v>
      </c>
      <c r="D1894" s="30">
        <v>0</v>
      </c>
      <c r="E1894" s="30">
        <v>0</v>
      </c>
      <c r="F1894" s="30">
        <v>0</v>
      </c>
      <c r="G1894" s="30">
        <v>0</v>
      </c>
      <c r="H1894" s="114" t="s">
        <v>811</v>
      </c>
    </row>
    <row r="1895" spans="1:8" ht="16.5" thickBot="1">
      <c r="A1895" s="23" t="s">
        <v>22</v>
      </c>
      <c r="B1895" s="37">
        <v>0</v>
      </c>
      <c r="C1895" s="38">
        <v>0</v>
      </c>
      <c r="D1895" s="30">
        <v>0</v>
      </c>
      <c r="E1895" s="30">
        <v>0</v>
      </c>
      <c r="F1895" s="30">
        <v>0</v>
      </c>
      <c r="G1895" s="30">
        <v>0</v>
      </c>
      <c r="H1895" s="114" t="s">
        <v>840</v>
      </c>
    </row>
    <row r="1896" spans="1:8" ht="16.5" thickBot="1">
      <c r="A1896" s="23" t="s">
        <v>23</v>
      </c>
      <c r="B1896" s="37">
        <v>8.9999999999999993E-3</v>
      </c>
      <c r="C1896" s="38">
        <v>1.0999999999999999E-2</v>
      </c>
      <c r="D1896" s="30">
        <v>5.0000000000000001E-3</v>
      </c>
      <c r="E1896" s="37">
        <v>4.0000000000000001E-3</v>
      </c>
      <c r="F1896" s="30">
        <v>1E-3</v>
      </c>
      <c r="G1896" s="30">
        <v>1E-3</v>
      </c>
      <c r="H1896" s="114" t="s">
        <v>805</v>
      </c>
    </row>
    <row r="1897" spans="1:8" ht="16.5" thickBot="1">
      <c r="A1897" s="23" t="s">
        <v>24</v>
      </c>
      <c r="B1897" s="37">
        <v>1.9350000000000001</v>
      </c>
      <c r="C1897" s="38">
        <v>0.64100000000000001</v>
      </c>
      <c r="D1897" s="30">
        <v>4.3979999999999997</v>
      </c>
      <c r="E1897" s="37">
        <v>1.036</v>
      </c>
      <c r="F1897" s="30">
        <v>0.39</v>
      </c>
      <c r="G1897" s="30">
        <v>0.254</v>
      </c>
      <c r="H1897" s="114" t="s">
        <v>25</v>
      </c>
    </row>
    <row r="1898" spans="1:8" ht="16.5" thickBot="1">
      <c r="A1898" s="23" t="s">
        <v>26</v>
      </c>
      <c r="B1898" s="30">
        <v>1.2E-2</v>
      </c>
      <c r="C1898" s="28">
        <v>1.2999999999999999E-2</v>
      </c>
      <c r="D1898" s="30">
        <v>4.1000000000000002E-2</v>
      </c>
      <c r="E1898" s="37">
        <v>0.13900000000000001</v>
      </c>
      <c r="F1898" s="30">
        <v>0.21299999999999999</v>
      </c>
      <c r="G1898" s="30">
        <v>0.23200000000000001</v>
      </c>
      <c r="H1898" s="114" t="s">
        <v>812</v>
      </c>
    </row>
    <row r="1899" spans="1:8" ht="16.5" thickBot="1">
      <c r="A1899" s="23" t="s">
        <v>27</v>
      </c>
      <c r="B1899" s="37">
        <v>0</v>
      </c>
      <c r="C1899" s="38">
        <v>0</v>
      </c>
      <c r="D1899" s="30">
        <v>0</v>
      </c>
      <c r="E1899" s="30">
        <v>0</v>
      </c>
      <c r="F1899" s="37">
        <v>0</v>
      </c>
      <c r="G1899" s="37">
        <v>0</v>
      </c>
      <c r="H1899" s="114" t="s">
        <v>836</v>
      </c>
    </row>
    <row r="1900" spans="1:8" ht="16.5" thickBot="1">
      <c r="A1900" s="23" t="s">
        <v>28</v>
      </c>
      <c r="B1900" s="37">
        <v>0</v>
      </c>
      <c r="C1900" s="38">
        <v>0</v>
      </c>
      <c r="D1900" s="30">
        <v>28.692</v>
      </c>
      <c r="E1900" s="37">
        <v>47.965000000000003</v>
      </c>
      <c r="F1900" s="30">
        <v>14.555</v>
      </c>
      <c r="G1900" s="30">
        <v>36.962000000000003</v>
      </c>
      <c r="H1900" s="114" t="s">
        <v>813</v>
      </c>
    </row>
    <row r="1901" spans="1:8" ht="16.5" thickBot="1">
      <c r="A1901" s="23" t="s">
        <v>29</v>
      </c>
      <c r="B1901" s="37">
        <v>5.8999999999999997E-2</v>
      </c>
      <c r="C1901" s="38">
        <v>0.22700000000000001</v>
      </c>
      <c r="D1901" s="30">
        <v>5.5E-2</v>
      </c>
      <c r="E1901" s="37">
        <v>0.19600000000000001</v>
      </c>
      <c r="F1901" s="30">
        <v>1.7999999999999999E-2</v>
      </c>
      <c r="G1901" s="30">
        <v>9.9000000000000005E-2</v>
      </c>
      <c r="H1901" s="114" t="s">
        <v>814</v>
      </c>
    </row>
    <row r="1902" spans="1:8" ht="16.5" thickBot="1">
      <c r="A1902" s="23" t="s">
        <v>30</v>
      </c>
      <c r="B1902" s="37">
        <v>1.2999999999999999E-2</v>
      </c>
      <c r="C1902" s="38">
        <v>3.1E-2</v>
      </c>
      <c r="D1902" s="30">
        <v>1.4999999999999999E-2</v>
      </c>
      <c r="E1902" s="37">
        <v>2.1000000000000001E-2</v>
      </c>
      <c r="F1902" s="30">
        <v>1.4999999999999999E-2</v>
      </c>
      <c r="G1902" s="30">
        <v>2.5000000000000001E-2</v>
      </c>
      <c r="H1902" s="114" t="s">
        <v>815</v>
      </c>
    </row>
    <row r="1903" spans="1:8" ht="16.5" thickBot="1">
      <c r="A1903" s="23" t="s">
        <v>31</v>
      </c>
      <c r="B1903" s="37">
        <v>1E-3</v>
      </c>
      <c r="C1903" s="38">
        <v>1E-3</v>
      </c>
      <c r="D1903" s="30">
        <v>0</v>
      </c>
      <c r="E1903" s="37">
        <v>0</v>
      </c>
      <c r="F1903" s="30">
        <v>0</v>
      </c>
      <c r="G1903" s="30">
        <v>0</v>
      </c>
      <c r="H1903" s="114" t="s">
        <v>838</v>
      </c>
    </row>
    <row r="1904" spans="1:8" ht="16.5" thickBot="1">
      <c r="A1904" s="23" t="s">
        <v>32</v>
      </c>
      <c r="B1904" s="37">
        <v>0</v>
      </c>
      <c r="C1904" s="38">
        <v>0</v>
      </c>
      <c r="D1904" s="30">
        <v>0</v>
      </c>
      <c r="E1904" s="37">
        <v>0</v>
      </c>
      <c r="F1904" s="30">
        <v>0.27500000000000002</v>
      </c>
      <c r="G1904" s="30">
        <v>3.2000000000000001E-2</v>
      </c>
      <c r="H1904" s="114" t="s">
        <v>816</v>
      </c>
    </row>
    <row r="1905" spans="1:8" ht="16.5" thickBot="1">
      <c r="A1905" s="23" t="s">
        <v>33</v>
      </c>
      <c r="B1905" s="37">
        <v>0</v>
      </c>
      <c r="C1905" s="38">
        <v>1E-3</v>
      </c>
      <c r="D1905" s="30">
        <v>0</v>
      </c>
      <c r="E1905" s="37">
        <v>0</v>
      </c>
      <c r="F1905" s="30">
        <v>0</v>
      </c>
      <c r="G1905" s="30">
        <v>1E-3</v>
      </c>
      <c r="H1905" s="114" t="s">
        <v>818</v>
      </c>
    </row>
    <row r="1906" spans="1:8" ht="16.5" thickBot="1">
      <c r="A1906" s="23" t="s">
        <v>34</v>
      </c>
      <c r="B1906" s="39">
        <v>0</v>
      </c>
      <c r="C1906" s="40">
        <v>0</v>
      </c>
      <c r="D1906" s="30">
        <v>0.20499999999999999</v>
      </c>
      <c r="E1906" s="37">
        <v>4.2000000000000003E-2</v>
      </c>
      <c r="F1906" s="30">
        <v>0.11</v>
      </c>
      <c r="G1906" s="30">
        <v>2.9000000000000001E-2</v>
      </c>
      <c r="H1906" s="114" t="s">
        <v>817</v>
      </c>
    </row>
    <row r="1907" spans="1:8" ht="16.5" thickBot="1">
      <c r="A1907" s="23" t="s">
        <v>35</v>
      </c>
      <c r="B1907" s="39">
        <v>0</v>
      </c>
      <c r="C1907" s="40">
        <v>0</v>
      </c>
      <c r="D1907" s="30">
        <v>0</v>
      </c>
      <c r="E1907" s="37">
        <v>0</v>
      </c>
      <c r="F1907" s="30">
        <v>1.7999999999999999E-2</v>
      </c>
      <c r="G1907" s="30">
        <v>1.0999999999999999E-2</v>
      </c>
      <c r="H1907" s="113" t="s">
        <v>36</v>
      </c>
    </row>
    <row r="1908" spans="1:8" ht="16.5" thickBot="1">
      <c r="A1908" s="95" t="s">
        <v>353</v>
      </c>
      <c r="B1908" s="97">
        <f t="shared" ref="B1908" si="346">SUM(B1886:B1907)</f>
        <v>4.59</v>
      </c>
      <c r="C1908" s="97">
        <f t="shared" ref="C1908" si="347">SUM(C1886:C1907)</f>
        <v>3.6769999999999996</v>
      </c>
      <c r="D1908" s="97">
        <v>35.682000000000002</v>
      </c>
      <c r="E1908" s="140">
        <v>52.23</v>
      </c>
      <c r="F1908" s="97">
        <f t="shared" ref="F1908:G1908" si="348">SUM(F1886:F1907)</f>
        <v>21.431999999999999</v>
      </c>
      <c r="G1908" s="97">
        <f t="shared" si="348"/>
        <v>41.18</v>
      </c>
      <c r="H1908" s="112" t="s">
        <v>841</v>
      </c>
    </row>
    <row r="1909" spans="1:8" ht="16.5" thickBot="1">
      <c r="A1909" s="95" t="s">
        <v>350</v>
      </c>
      <c r="B1909" s="97">
        <v>292.29899999999998</v>
      </c>
      <c r="C1909" s="97">
        <v>359.62400000000002</v>
      </c>
      <c r="D1909" s="97">
        <v>334.73099999999999</v>
      </c>
      <c r="E1909" s="97">
        <v>384.20499999999998</v>
      </c>
      <c r="F1909" s="142">
        <f>D1909/E1909*G1909</f>
        <v>364.84332949336942</v>
      </c>
      <c r="G1909" s="142">
        <v>418.76799999999997</v>
      </c>
      <c r="H1909" s="119" t="s">
        <v>354</v>
      </c>
    </row>
    <row r="1910" spans="1:8">
      <c r="A1910" s="75"/>
      <c r="B1910" s="75"/>
      <c r="C1910" s="75"/>
      <c r="D1910" s="75"/>
      <c r="E1910" s="75"/>
      <c r="F1910" s="75"/>
      <c r="G1910" s="75"/>
      <c r="H1910" s="75"/>
    </row>
    <row r="1911" spans="1:8">
      <c r="A1911" s="75"/>
      <c r="B1911" s="75"/>
      <c r="C1911" s="75"/>
      <c r="D1911" s="75"/>
      <c r="E1911" s="75"/>
      <c r="F1911" s="75"/>
      <c r="G1911" s="75"/>
      <c r="H1911" s="75"/>
    </row>
    <row r="1912" spans="1:8">
      <c r="A1912" s="75"/>
      <c r="B1912" s="75"/>
      <c r="C1912" s="75"/>
      <c r="D1912" s="75"/>
      <c r="E1912" s="75"/>
      <c r="F1912" s="75"/>
      <c r="G1912" s="75"/>
      <c r="H1912" s="75"/>
    </row>
    <row r="1913" spans="1:8">
      <c r="A1913" s="77" t="s">
        <v>170</v>
      </c>
      <c r="B1913" s="75"/>
      <c r="C1913" s="75"/>
      <c r="D1913" s="75"/>
      <c r="E1913" s="75"/>
      <c r="F1913" s="75"/>
      <c r="G1913" s="75"/>
      <c r="H1913" s="79" t="s">
        <v>171</v>
      </c>
    </row>
    <row r="1914" spans="1:8">
      <c r="A1914" s="77" t="s">
        <v>509</v>
      </c>
      <c r="B1914" s="75"/>
      <c r="C1914" s="75"/>
      <c r="D1914" s="75"/>
      <c r="E1914" s="75"/>
      <c r="F1914" s="75"/>
      <c r="G1914" s="75"/>
      <c r="H1914" s="46" t="s">
        <v>507</v>
      </c>
    </row>
    <row r="1915" spans="1:8" ht="22.5" customHeight="1" thickBot="1">
      <c r="A1915" s="76" t="s">
        <v>39</v>
      </c>
      <c r="B1915" s="75"/>
      <c r="C1915" s="75"/>
      <c r="D1915" s="75"/>
      <c r="E1915" s="2"/>
      <c r="F1915" s="75"/>
      <c r="G1915" s="2" t="s">
        <v>40</v>
      </c>
      <c r="H1915" s="2" t="s">
        <v>2</v>
      </c>
    </row>
    <row r="1916" spans="1:8" ht="16.5" thickBot="1">
      <c r="A1916" s="66" t="s">
        <v>7</v>
      </c>
      <c r="B1916" s="203">
        <v>2016</v>
      </c>
      <c r="C1916" s="204"/>
      <c r="D1916" s="203">
        <v>2017</v>
      </c>
      <c r="E1916" s="204"/>
      <c r="F1916" s="203">
        <v>2018</v>
      </c>
      <c r="G1916" s="204"/>
      <c r="H1916" s="67" t="s">
        <v>3</v>
      </c>
    </row>
    <row r="1917" spans="1:8">
      <c r="A1917" s="68"/>
      <c r="B1917" s="20" t="s">
        <v>43</v>
      </c>
      <c r="C1917" s="111" t="s">
        <v>44</v>
      </c>
      <c r="D1917" s="111" t="s">
        <v>43</v>
      </c>
      <c r="E1917" s="16" t="s">
        <v>44</v>
      </c>
      <c r="F1917" s="20" t="s">
        <v>43</v>
      </c>
      <c r="G1917" s="9" t="s">
        <v>44</v>
      </c>
      <c r="H1917" s="69"/>
    </row>
    <row r="1918" spans="1:8" ht="16.5" thickBot="1">
      <c r="A1918" s="70"/>
      <c r="B1918" s="34" t="s">
        <v>45</v>
      </c>
      <c r="C1918" s="11" t="s">
        <v>46</v>
      </c>
      <c r="D1918" s="114" t="s">
        <v>45</v>
      </c>
      <c r="E1918" s="36" t="s">
        <v>46</v>
      </c>
      <c r="F1918" s="34" t="s">
        <v>45</v>
      </c>
      <c r="G1918" s="34" t="s">
        <v>46</v>
      </c>
      <c r="H1918" s="71"/>
    </row>
    <row r="1919" spans="1:8" ht="17.25" thickTop="1" thickBot="1">
      <c r="A1919" s="23" t="s">
        <v>12</v>
      </c>
      <c r="B1919" s="35">
        <v>2.4469999999999999E-2</v>
      </c>
      <c r="C1919" s="38">
        <v>2.5197139999999996E-2</v>
      </c>
      <c r="D1919" s="30">
        <v>0</v>
      </c>
      <c r="E1919" s="37">
        <v>0</v>
      </c>
      <c r="F1919" s="30">
        <v>4.7E-2</v>
      </c>
      <c r="G1919" s="37">
        <v>2.1000000000000001E-2</v>
      </c>
      <c r="H1919" s="153" t="s">
        <v>809</v>
      </c>
    </row>
    <row r="1920" spans="1:8" ht="16.5" thickBot="1">
      <c r="A1920" s="23" t="s">
        <v>13</v>
      </c>
      <c r="B1920" s="37">
        <v>6.266</v>
      </c>
      <c r="C1920" s="38">
        <v>8.1660000000000004</v>
      </c>
      <c r="D1920" s="30">
        <v>6.1059999999999999</v>
      </c>
      <c r="E1920" s="37">
        <v>7.7510000000000003</v>
      </c>
      <c r="F1920" s="30">
        <v>5.5970000000000004</v>
      </c>
      <c r="G1920" s="37">
        <v>6.3440000000000003</v>
      </c>
      <c r="H1920" s="153" t="s">
        <v>810</v>
      </c>
    </row>
    <row r="1921" spans="1:8" ht="16.5" thickBot="1">
      <c r="A1921" s="23" t="s">
        <v>14</v>
      </c>
      <c r="B1921" s="37">
        <v>4.5279999999999996</v>
      </c>
      <c r="C1921" s="38">
        <v>2.0489999999999999</v>
      </c>
      <c r="D1921" s="30">
        <v>3.9049999999999998</v>
      </c>
      <c r="E1921" s="37">
        <v>1.867</v>
      </c>
      <c r="F1921" s="30">
        <v>2.831</v>
      </c>
      <c r="G1921" s="37">
        <v>1.544</v>
      </c>
      <c r="H1921" s="153" t="s">
        <v>806</v>
      </c>
    </row>
    <row r="1922" spans="1:8" ht="16.5" thickBot="1">
      <c r="A1922" s="23" t="s">
        <v>15</v>
      </c>
      <c r="B1922" s="37">
        <v>9.4002000000000002E-2</v>
      </c>
      <c r="C1922" s="38">
        <v>7.1042019999999997E-2</v>
      </c>
      <c r="D1922" s="30">
        <v>2.4E-2</v>
      </c>
      <c r="E1922" s="37">
        <v>0.02</v>
      </c>
      <c r="F1922" s="30">
        <v>4.2000000000000003E-2</v>
      </c>
      <c r="G1922" s="37">
        <v>6.0000000000000001E-3</v>
      </c>
      <c r="H1922" s="153" t="s">
        <v>820</v>
      </c>
    </row>
    <row r="1923" spans="1:8" ht="16.5" thickBot="1">
      <c r="A1923" s="23" t="s">
        <v>16</v>
      </c>
      <c r="B1923" s="37">
        <v>4.4450000000000002E-3</v>
      </c>
      <c r="C1923" s="38">
        <v>1.953245E-2</v>
      </c>
      <c r="D1923" s="30">
        <v>1.923E-3</v>
      </c>
      <c r="E1923" s="37">
        <v>1.2070695060000003E-2</v>
      </c>
      <c r="F1923" s="30">
        <v>9.9000000000000005E-2</v>
      </c>
      <c r="G1923" s="37">
        <v>6.9000000000000006E-2</v>
      </c>
      <c r="H1923" s="153" t="s">
        <v>819</v>
      </c>
    </row>
    <row r="1924" spans="1:8" ht="16.5" thickBot="1">
      <c r="A1924" s="23" t="s">
        <v>17</v>
      </c>
      <c r="B1924" s="37">
        <v>0</v>
      </c>
      <c r="C1924" s="38">
        <v>0</v>
      </c>
      <c r="D1924" s="30">
        <v>0</v>
      </c>
      <c r="E1924" s="37">
        <v>0</v>
      </c>
      <c r="F1924" s="30">
        <v>0.01</v>
      </c>
      <c r="G1924" s="37">
        <v>4.0000000000000001E-3</v>
      </c>
      <c r="H1924" s="153" t="s">
        <v>807</v>
      </c>
    </row>
    <row r="1925" spans="1:8" ht="16.5" thickBot="1">
      <c r="A1925" s="23" t="s">
        <v>18</v>
      </c>
      <c r="B1925" s="37">
        <v>5.7000000000000002E-2</v>
      </c>
      <c r="C1925" s="38">
        <v>2.3E-2</v>
      </c>
      <c r="D1925" s="30">
        <v>6.2E-2</v>
      </c>
      <c r="E1925" s="37">
        <v>1.9E-2</v>
      </c>
      <c r="F1925" s="30">
        <v>4.8000000000000001E-2</v>
      </c>
      <c r="G1925" s="37">
        <v>0.01</v>
      </c>
      <c r="H1925" s="153" t="s">
        <v>19</v>
      </c>
    </row>
    <row r="1926" spans="1:8" ht="16.5" thickBot="1">
      <c r="A1926" s="23" t="s">
        <v>20</v>
      </c>
      <c r="B1926" s="37">
        <v>1.2569999999999999</v>
      </c>
      <c r="C1926" s="38">
        <v>2.3420000000000001</v>
      </c>
      <c r="D1926" s="30">
        <v>1.4370000000000001</v>
      </c>
      <c r="E1926" s="37">
        <v>2.0449999999999999</v>
      </c>
      <c r="F1926" s="30">
        <v>1.8839999999999999</v>
      </c>
      <c r="G1926" s="37">
        <v>3.0390000000000001</v>
      </c>
      <c r="H1926" s="153" t="s">
        <v>808</v>
      </c>
    </row>
    <row r="1927" spans="1:8" ht="16.5" thickBot="1">
      <c r="A1927" s="23" t="s">
        <v>21</v>
      </c>
      <c r="B1927" s="37">
        <v>0.127</v>
      </c>
      <c r="C1927" s="38">
        <v>9.4E-2</v>
      </c>
      <c r="D1927" s="30">
        <v>0.52600000000000002</v>
      </c>
      <c r="E1927" s="37">
        <v>1.3759999999999999</v>
      </c>
      <c r="F1927" s="30">
        <v>0.69499999999999995</v>
      </c>
      <c r="G1927" s="37">
        <v>0.24399999999999999</v>
      </c>
      <c r="H1927" s="153" t="s">
        <v>811</v>
      </c>
    </row>
    <row r="1928" spans="1:8" ht="16.5" thickBot="1">
      <c r="A1928" s="23" t="s">
        <v>22</v>
      </c>
      <c r="B1928" s="37">
        <v>1E-3</v>
      </c>
      <c r="C1928" s="38">
        <v>3.0000000000000001E-3</v>
      </c>
      <c r="D1928" s="30">
        <v>2E-3</v>
      </c>
      <c r="E1928" s="37">
        <v>2.1999999999999999E-2</v>
      </c>
      <c r="F1928" s="30">
        <v>1.9E-2</v>
      </c>
      <c r="G1928" s="37">
        <v>1.4999999999999999E-2</v>
      </c>
      <c r="H1928" s="153" t="s">
        <v>840</v>
      </c>
    </row>
    <row r="1929" spans="1:8" ht="16.5" thickBot="1">
      <c r="A1929" s="23" t="s">
        <v>23</v>
      </c>
      <c r="B1929" s="37">
        <v>1.9E-2</v>
      </c>
      <c r="C1929" s="38">
        <v>1.2999999999999999E-2</v>
      </c>
      <c r="D1929" s="30">
        <v>7.0000000000000001E-3</v>
      </c>
      <c r="E1929" s="37">
        <v>8.9999999999999993E-3</v>
      </c>
      <c r="F1929" s="30">
        <v>3.5000000000000003E-2</v>
      </c>
      <c r="G1929" s="37">
        <v>3.5000000000000003E-2</v>
      </c>
      <c r="H1929" s="153" t="s">
        <v>805</v>
      </c>
    </row>
    <row r="1930" spans="1:8" ht="16.5" thickBot="1">
      <c r="A1930" s="23" t="s">
        <v>24</v>
      </c>
      <c r="B1930" s="37">
        <v>1.272</v>
      </c>
      <c r="C1930" s="38">
        <v>1.327</v>
      </c>
      <c r="D1930" s="30">
        <v>1.048</v>
      </c>
      <c r="E1930" s="37">
        <v>0.98799999999999999</v>
      </c>
      <c r="F1930" s="30">
        <v>8.3230000000000004</v>
      </c>
      <c r="G1930" s="37">
        <v>3.6230000000000002</v>
      </c>
      <c r="H1930" s="153" t="s">
        <v>25</v>
      </c>
    </row>
    <row r="1931" spans="1:8" ht="16.5" thickBot="1">
      <c r="A1931" s="23" t="s">
        <v>26</v>
      </c>
      <c r="B1931" s="30">
        <v>0.42508299999999999</v>
      </c>
      <c r="C1931" s="28">
        <v>0.38599600000000001</v>
      </c>
      <c r="D1931" s="30">
        <v>0.62766599999999995</v>
      </c>
      <c r="E1931" s="37">
        <v>0.53712099999999996</v>
      </c>
      <c r="F1931" s="30">
        <v>0.436</v>
      </c>
      <c r="G1931" s="37">
        <v>0.33700000000000002</v>
      </c>
      <c r="H1931" s="153" t="s">
        <v>812</v>
      </c>
    </row>
    <row r="1932" spans="1:8" ht="16.5" thickBot="1">
      <c r="A1932" s="23" t="s">
        <v>27</v>
      </c>
      <c r="B1932" s="37">
        <v>0.20300000000000001</v>
      </c>
      <c r="C1932" s="38">
        <v>0.55300000000000005</v>
      </c>
      <c r="D1932" s="30">
        <v>0</v>
      </c>
      <c r="E1932" s="37">
        <v>0</v>
      </c>
      <c r="F1932" s="30">
        <v>0</v>
      </c>
      <c r="G1932" s="37">
        <v>8.5000000000000006E-2</v>
      </c>
      <c r="H1932" s="153" t="s">
        <v>836</v>
      </c>
    </row>
    <row r="1933" spans="1:8" ht="16.5" thickBot="1">
      <c r="A1933" s="23" t="s">
        <v>28</v>
      </c>
      <c r="B1933" s="37">
        <v>4.87</v>
      </c>
      <c r="C1933" s="38">
        <v>3.8889999999999998</v>
      </c>
      <c r="D1933" s="30">
        <v>4.87</v>
      </c>
      <c r="E1933" s="37">
        <v>3.8889999999999998</v>
      </c>
      <c r="F1933" s="30">
        <v>3.2429999999999999</v>
      </c>
      <c r="G1933" s="37">
        <v>4.3659999999999997</v>
      </c>
      <c r="H1933" s="153" t="s">
        <v>813</v>
      </c>
    </row>
    <row r="1934" spans="1:8" ht="16.5" thickBot="1">
      <c r="A1934" s="23" t="s">
        <v>29</v>
      </c>
      <c r="B1934" s="37">
        <v>2.0270000000000001</v>
      </c>
      <c r="C1934" s="38">
        <v>2.5990000000000002</v>
      </c>
      <c r="D1934" s="30">
        <v>2.472</v>
      </c>
      <c r="E1934" s="37">
        <v>2.75</v>
      </c>
      <c r="F1934" s="30">
        <v>1.92</v>
      </c>
      <c r="G1934" s="37">
        <v>2.6989999999999998</v>
      </c>
      <c r="H1934" s="153" t="s">
        <v>814</v>
      </c>
    </row>
    <row r="1935" spans="1:8" ht="16.5" thickBot="1">
      <c r="A1935" s="23" t="s">
        <v>30</v>
      </c>
      <c r="B1935" s="37">
        <v>1.4490000000000001</v>
      </c>
      <c r="C1935" s="38">
        <v>1.466</v>
      </c>
      <c r="D1935" s="30">
        <v>3.5329999999999999</v>
      </c>
      <c r="E1935" s="37">
        <v>2.6459999999999999</v>
      </c>
      <c r="F1935" s="30">
        <v>0.42299999999999999</v>
      </c>
      <c r="G1935" s="37">
        <v>0.379</v>
      </c>
      <c r="H1935" s="153" t="s">
        <v>815</v>
      </c>
    </row>
    <row r="1936" spans="1:8" ht="16.5" thickBot="1">
      <c r="A1936" s="23" t="s">
        <v>31</v>
      </c>
      <c r="B1936" s="37">
        <v>0.127</v>
      </c>
      <c r="C1936" s="38">
        <v>0.24299999999999999</v>
      </c>
      <c r="D1936" s="30">
        <v>5.0000000000000001E-3</v>
      </c>
      <c r="E1936" s="37">
        <v>1.2999999999999999E-2</v>
      </c>
      <c r="F1936" s="30">
        <v>0</v>
      </c>
      <c r="G1936" s="37">
        <v>1E-3</v>
      </c>
      <c r="H1936" s="153" t="s">
        <v>838</v>
      </c>
    </row>
    <row r="1937" spans="1:8" ht="16.5" thickBot="1">
      <c r="A1937" s="23" t="s">
        <v>32</v>
      </c>
      <c r="B1937" s="37">
        <v>4.5999999999999999E-2</v>
      </c>
      <c r="C1937" s="38">
        <v>5.1230537418382724E-2</v>
      </c>
      <c r="D1937" s="30">
        <v>1E-3</v>
      </c>
      <c r="E1937" s="37">
        <v>4.4988050049205681E-4</v>
      </c>
      <c r="F1937" s="30">
        <v>0</v>
      </c>
      <c r="G1937" s="37">
        <v>0</v>
      </c>
      <c r="H1937" s="153" t="s">
        <v>816</v>
      </c>
    </row>
    <row r="1938" spans="1:8" ht="16.5" thickBot="1">
      <c r="A1938" s="23" t="s">
        <v>33</v>
      </c>
      <c r="B1938" s="37">
        <v>0</v>
      </c>
      <c r="C1938" s="38">
        <v>1E-3</v>
      </c>
      <c r="D1938" s="30">
        <v>0</v>
      </c>
      <c r="E1938" s="37">
        <v>0</v>
      </c>
      <c r="F1938" s="30">
        <v>0.50800000000000001</v>
      </c>
      <c r="G1938" s="37">
        <v>0.51100000000000001</v>
      </c>
      <c r="H1938" s="153" t="s">
        <v>818</v>
      </c>
    </row>
    <row r="1939" spans="1:8" ht="16.5" thickBot="1">
      <c r="A1939" s="23" t="s">
        <v>34</v>
      </c>
      <c r="B1939" s="39">
        <v>0</v>
      </c>
      <c r="C1939" s="40">
        <v>0</v>
      </c>
      <c r="D1939" s="30">
        <v>8.9999999999999993E-3</v>
      </c>
      <c r="E1939" s="37">
        <v>8.9999999999999993E-3</v>
      </c>
      <c r="F1939" s="30">
        <v>3.0000000000000001E-3</v>
      </c>
      <c r="G1939" s="37">
        <v>1.0999999999999999E-2</v>
      </c>
      <c r="H1939" s="153" t="s">
        <v>817</v>
      </c>
    </row>
    <row r="1940" spans="1:8" ht="16.5" thickBot="1">
      <c r="A1940" s="23" t="s">
        <v>35</v>
      </c>
      <c r="B1940" s="39">
        <v>0.52100000000000002</v>
      </c>
      <c r="C1940" s="40">
        <v>0.55100000000000005</v>
      </c>
      <c r="D1940" s="30">
        <v>0.151</v>
      </c>
      <c r="E1940" s="37">
        <v>0.11600000000000001</v>
      </c>
      <c r="F1940" s="30">
        <v>1.5289999999999999</v>
      </c>
      <c r="G1940" s="37">
        <v>0.70899999999999996</v>
      </c>
      <c r="H1940" s="152" t="s">
        <v>36</v>
      </c>
    </row>
    <row r="1941" spans="1:8" ht="16.5" thickBot="1">
      <c r="A1941" s="95" t="s">
        <v>353</v>
      </c>
      <c r="B1941" s="97">
        <f t="shared" ref="B1941" si="349">SUM(B1919:B1940)</f>
        <v>23.318000000000001</v>
      </c>
      <c r="C1941" s="97">
        <f t="shared" ref="C1941" si="350">SUM(C1919:C1940)</f>
        <v>23.871998147418385</v>
      </c>
      <c r="D1941" s="97">
        <f t="shared" ref="D1941" si="351">SUM(D1919:D1940)</f>
        <v>24.787589000000001</v>
      </c>
      <c r="E1941" s="97">
        <f t="shared" ref="E1941" si="352">SUM(E1919:E1940)</f>
        <v>24.069641575560496</v>
      </c>
      <c r="F1941" s="97">
        <v>27.692</v>
      </c>
      <c r="G1941" s="97">
        <v>24.052</v>
      </c>
      <c r="H1941" s="151" t="s">
        <v>841</v>
      </c>
    </row>
    <row r="1942" spans="1:8" ht="16.5" thickBot="1">
      <c r="A1942" s="95" t="s">
        <v>350</v>
      </c>
      <c r="B1942" s="97">
        <v>620.31399999999996</v>
      </c>
      <c r="C1942" s="97">
        <v>979.06899999999996</v>
      </c>
      <c r="D1942" s="97">
        <v>587.23299999999995</v>
      </c>
      <c r="E1942" s="97">
        <v>1004.854</v>
      </c>
      <c r="F1942" s="97">
        <v>659.98400000000004</v>
      </c>
      <c r="G1942" s="97">
        <v>1101.798</v>
      </c>
      <c r="H1942" s="119" t="s">
        <v>354</v>
      </c>
    </row>
    <row r="1943" spans="1:8">
      <c r="A1943" s="75"/>
      <c r="B1943" s="75"/>
      <c r="C1943" s="75"/>
      <c r="D1943" s="75"/>
      <c r="E1943" s="75"/>
      <c r="F1943" s="75"/>
      <c r="G1943" s="75"/>
      <c r="H1943" s="75"/>
    </row>
    <row r="1944" spans="1:8">
      <c r="A1944" s="75"/>
      <c r="B1944" s="75"/>
      <c r="C1944" s="75"/>
      <c r="D1944" s="75"/>
      <c r="E1944" s="75"/>
      <c r="F1944" s="75">
        <v>1000</v>
      </c>
      <c r="G1944" s="75"/>
      <c r="H1944" s="75"/>
    </row>
    <row r="1945" spans="1:8">
      <c r="A1945" s="77" t="s">
        <v>172</v>
      </c>
      <c r="B1945" s="75"/>
      <c r="C1945" s="75"/>
      <c r="D1945" s="75"/>
      <c r="E1945" s="75"/>
      <c r="F1945" s="75"/>
      <c r="G1945" s="75"/>
      <c r="H1945" s="79" t="s">
        <v>173</v>
      </c>
    </row>
    <row r="1946" spans="1:8">
      <c r="A1946" s="77" t="s">
        <v>511</v>
      </c>
      <c r="B1946" s="75"/>
      <c r="C1946" s="75"/>
      <c r="D1946" s="75"/>
      <c r="E1946" s="75"/>
      <c r="F1946" s="75"/>
      <c r="G1946" s="75"/>
      <c r="H1946" s="46" t="s">
        <v>513</v>
      </c>
    </row>
    <row r="1947" spans="1:8" ht="22.5" customHeight="1" thickBot="1">
      <c r="A1947" s="76" t="s">
        <v>39</v>
      </c>
      <c r="B1947" s="75"/>
      <c r="C1947" s="75"/>
      <c r="D1947" s="75"/>
      <c r="E1947" s="2"/>
      <c r="F1947" s="75"/>
      <c r="G1947" s="2" t="s">
        <v>40</v>
      </c>
      <c r="H1947" s="2" t="s">
        <v>2</v>
      </c>
    </row>
    <row r="1948" spans="1:8" ht="16.5" thickBot="1">
      <c r="A1948" s="66" t="s">
        <v>7</v>
      </c>
      <c r="B1948" s="203">
        <v>2016</v>
      </c>
      <c r="C1948" s="204"/>
      <c r="D1948" s="203">
        <v>2017</v>
      </c>
      <c r="E1948" s="204"/>
      <c r="F1948" s="203">
        <v>2018</v>
      </c>
      <c r="G1948" s="204"/>
      <c r="H1948" s="67" t="s">
        <v>3</v>
      </c>
    </row>
    <row r="1949" spans="1:8">
      <c r="A1949" s="68"/>
      <c r="B1949" s="20" t="s">
        <v>43</v>
      </c>
      <c r="C1949" s="111" t="s">
        <v>44</v>
      </c>
      <c r="D1949" s="111" t="s">
        <v>43</v>
      </c>
      <c r="E1949" s="16" t="s">
        <v>44</v>
      </c>
      <c r="F1949" s="20" t="s">
        <v>43</v>
      </c>
      <c r="G1949" s="9" t="s">
        <v>44</v>
      </c>
      <c r="H1949" s="69"/>
    </row>
    <row r="1950" spans="1:8" ht="16.5" thickBot="1">
      <c r="A1950" s="70"/>
      <c r="B1950" s="34" t="s">
        <v>45</v>
      </c>
      <c r="C1950" s="11" t="s">
        <v>46</v>
      </c>
      <c r="D1950" s="114" t="s">
        <v>45</v>
      </c>
      <c r="E1950" s="36" t="s">
        <v>46</v>
      </c>
      <c r="F1950" s="34" t="s">
        <v>45</v>
      </c>
      <c r="G1950" s="34" t="s">
        <v>46</v>
      </c>
      <c r="H1950" s="71"/>
    </row>
    <row r="1951" spans="1:8" ht="17.25" thickTop="1" thickBot="1">
      <c r="A1951" s="23" t="s">
        <v>12</v>
      </c>
      <c r="B1951" s="35">
        <v>0</v>
      </c>
      <c r="C1951" s="38">
        <v>0</v>
      </c>
      <c r="D1951" s="30">
        <v>0</v>
      </c>
      <c r="E1951" s="37">
        <v>0</v>
      </c>
      <c r="F1951" s="30">
        <v>0</v>
      </c>
      <c r="G1951" s="30">
        <v>0</v>
      </c>
      <c r="H1951" s="114" t="s">
        <v>809</v>
      </c>
    </row>
    <row r="1952" spans="1:8" ht="16.5" thickBot="1">
      <c r="A1952" s="23" t="s">
        <v>13</v>
      </c>
      <c r="B1952" s="37">
        <v>188.923</v>
      </c>
      <c r="C1952" s="38">
        <v>70.727000000000004</v>
      </c>
      <c r="D1952" s="30">
        <v>217.423</v>
      </c>
      <c r="E1952" s="37">
        <v>71.078000000000003</v>
      </c>
      <c r="F1952" s="30">
        <v>210.40600000000001</v>
      </c>
      <c r="G1952" s="30">
        <v>60.612000000000002</v>
      </c>
      <c r="H1952" s="114" t="s">
        <v>810</v>
      </c>
    </row>
    <row r="1953" spans="1:8" ht="16.5" thickBot="1">
      <c r="A1953" s="23" t="s">
        <v>14</v>
      </c>
      <c r="B1953" s="37">
        <v>19.728999999999999</v>
      </c>
      <c r="C1953" s="38">
        <v>12.388</v>
      </c>
      <c r="D1953" s="30">
        <v>24.19</v>
      </c>
      <c r="E1953" s="37">
        <v>12.757</v>
      </c>
      <c r="F1953" s="30">
        <v>27.225999999999999</v>
      </c>
      <c r="G1953" s="30">
        <v>12.35</v>
      </c>
      <c r="H1953" s="114" t="s">
        <v>806</v>
      </c>
    </row>
    <row r="1954" spans="1:8" ht="16.5" thickBot="1">
      <c r="A1954" s="23" t="s">
        <v>15</v>
      </c>
      <c r="B1954" s="37">
        <v>0.27249499999999999</v>
      </c>
      <c r="C1954" s="38">
        <v>4.89985E-2</v>
      </c>
      <c r="D1954" s="30">
        <v>8.5000000000000006E-2</v>
      </c>
      <c r="E1954" s="37">
        <v>2.1000000000000001E-2</v>
      </c>
      <c r="F1954" s="30">
        <v>0.111</v>
      </c>
      <c r="G1954" s="30">
        <v>4.2000000000000003E-2</v>
      </c>
      <c r="H1954" s="114" t="s">
        <v>820</v>
      </c>
    </row>
    <row r="1955" spans="1:8" ht="16.5" thickBot="1">
      <c r="A1955" s="23" t="s">
        <v>16</v>
      </c>
      <c r="B1955" s="37">
        <v>1.4790000000000001E-3</v>
      </c>
      <c r="C1955" s="38">
        <v>4.6843999999999998E-4</v>
      </c>
      <c r="D1955" s="30">
        <v>0</v>
      </c>
      <c r="E1955" s="37">
        <v>0</v>
      </c>
      <c r="F1955" s="30">
        <v>0</v>
      </c>
      <c r="G1955" s="30">
        <v>0</v>
      </c>
      <c r="H1955" s="114" t="s">
        <v>819</v>
      </c>
    </row>
    <row r="1956" spans="1:8" ht="16.5" thickBot="1">
      <c r="A1956" s="23" t="s">
        <v>17</v>
      </c>
      <c r="B1956" s="37">
        <v>0</v>
      </c>
      <c r="C1956" s="38">
        <v>0</v>
      </c>
      <c r="D1956" s="30">
        <v>0</v>
      </c>
      <c r="E1956" s="37">
        <v>0</v>
      </c>
      <c r="F1956" s="37">
        <v>0</v>
      </c>
      <c r="G1956" s="37">
        <v>0</v>
      </c>
      <c r="H1956" s="114" t="s">
        <v>807</v>
      </c>
    </row>
    <row r="1957" spans="1:8" ht="16.5" thickBot="1">
      <c r="A1957" s="23" t="s">
        <v>18</v>
      </c>
      <c r="B1957" s="37">
        <v>0.25600000000000001</v>
      </c>
      <c r="C1957" s="38">
        <v>8.6999999999999994E-2</v>
      </c>
      <c r="D1957" s="30">
        <v>0.60599999999999998</v>
      </c>
      <c r="E1957" s="37">
        <v>0.09</v>
      </c>
      <c r="F1957" s="30">
        <v>0.63200000000000001</v>
      </c>
      <c r="G1957" s="30">
        <v>9.4E-2</v>
      </c>
      <c r="H1957" s="114" t="s">
        <v>19</v>
      </c>
    </row>
    <row r="1958" spans="1:8" ht="16.5" thickBot="1">
      <c r="A1958" s="23" t="s">
        <v>20</v>
      </c>
      <c r="B1958" s="37">
        <v>11.257</v>
      </c>
      <c r="C1958" s="38">
        <v>7.8710000000000004</v>
      </c>
      <c r="D1958" s="30">
        <v>16.390999999999998</v>
      </c>
      <c r="E1958" s="37">
        <v>9.8339999999999996</v>
      </c>
      <c r="F1958" s="30">
        <v>16.242000000000001</v>
      </c>
      <c r="G1958" s="30">
        <v>10.071999999999999</v>
      </c>
      <c r="H1958" s="114" t="s">
        <v>808</v>
      </c>
    </row>
    <row r="1959" spans="1:8" ht="16.5" thickBot="1">
      <c r="A1959" s="23" t="s">
        <v>21</v>
      </c>
      <c r="B1959" s="37">
        <v>1.4999999999999999E-2</v>
      </c>
      <c r="C1959" s="38">
        <v>0.02</v>
      </c>
      <c r="D1959" s="30">
        <v>0</v>
      </c>
      <c r="E1959" s="37">
        <v>0</v>
      </c>
      <c r="F1959" s="30">
        <v>0</v>
      </c>
      <c r="G1959" s="30">
        <v>0</v>
      </c>
      <c r="H1959" s="114" t="s">
        <v>811</v>
      </c>
    </row>
    <row r="1960" spans="1:8" ht="16.5" thickBot="1">
      <c r="A1960" s="23" t="s">
        <v>22</v>
      </c>
      <c r="B1960" s="37">
        <v>2.7E-2</v>
      </c>
      <c r="C1960" s="38">
        <v>1E-3</v>
      </c>
      <c r="D1960" s="30">
        <v>0.8</v>
      </c>
      <c r="E1960" s="37">
        <v>0.25600000000000001</v>
      </c>
      <c r="F1960" s="30">
        <v>5.5209999999999999</v>
      </c>
      <c r="G1960" s="30">
        <v>1.379</v>
      </c>
      <c r="H1960" s="114" t="s">
        <v>840</v>
      </c>
    </row>
    <row r="1961" spans="1:8" ht="16.5" thickBot="1">
      <c r="A1961" s="23" t="s">
        <v>23</v>
      </c>
      <c r="B1961" s="37">
        <v>0.125</v>
      </c>
      <c r="C1961" s="38">
        <v>0.19600000000000001</v>
      </c>
      <c r="D1961" s="30">
        <v>0.13100000000000001</v>
      </c>
      <c r="E1961" s="37">
        <v>0.10199999999999999</v>
      </c>
      <c r="F1961" s="30">
        <v>8.2000000000000003E-2</v>
      </c>
      <c r="G1961" s="30">
        <v>0.15</v>
      </c>
      <c r="H1961" s="114" t="s">
        <v>805</v>
      </c>
    </row>
    <row r="1962" spans="1:8" ht="16.5" thickBot="1">
      <c r="A1962" s="23" t="s">
        <v>24</v>
      </c>
      <c r="B1962" s="37">
        <v>683.36800000000005</v>
      </c>
      <c r="C1962" s="38">
        <v>136.10499999999999</v>
      </c>
      <c r="D1962" s="30">
        <v>589.50099999999998</v>
      </c>
      <c r="E1962" s="37">
        <v>122.849</v>
      </c>
      <c r="F1962" s="30">
        <v>578.54200000000003</v>
      </c>
      <c r="G1962" s="30">
        <v>148.053</v>
      </c>
      <c r="H1962" s="114" t="s">
        <v>25</v>
      </c>
    </row>
    <row r="1963" spans="1:8" ht="16.5" thickBot="1">
      <c r="A1963" s="23" t="s">
        <v>26</v>
      </c>
      <c r="B1963" s="30">
        <v>16.919642</v>
      </c>
      <c r="C1963" s="28">
        <v>5.8491914000000005</v>
      </c>
      <c r="D1963" s="30">
        <v>20.480795000000001</v>
      </c>
      <c r="E1963" s="37">
        <v>4.8690980000000001</v>
      </c>
      <c r="F1963" s="30">
        <v>23.890999999999998</v>
      </c>
      <c r="G1963" s="30">
        <v>5.319</v>
      </c>
      <c r="H1963" s="114" t="s">
        <v>812</v>
      </c>
    </row>
    <row r="1964" spans="1:8" ht="16.5" thickBot="1">
      <c r="A1964" s="23" t="s">
        <v>27</v>
      </c>
      <c r="B1964" s="37">
        <v>2.0089999999999999</v>
      </c>
      <c r="C1964" s="38">
        <v>1.2799999999999998</v>
      </c>
      <c r="D1964" s="30">
        <v>0</v>
      </c>
      <c r="E1964" s="37">
        <v>0</v>
      </c>
      <c r="F1964" s="30">
        <v>0</v>
      </c>
      <c r="G1964" s="30">
        <v>0.67100000000000004</v>
      </c>
      <c r="H1964" s="114" t="s">
        <v>836</v>
      </c>
    </row>
    <row r="1965" spans="1:8" ht="16.5" thickBot="1">
      <c r="A1965" s="23" t="s">
        <v>28</v>
      </c>
      <c r="B1965" s="37">
        <v>21.079000000000001</v>
      </c>
      <c r="C1965" s="38">
        <v>12.655999999999999</v>
      </c>
      <c r="D1965" s="30">
        <v>21.079000000000001</v>
      </c>
      <c r="E1965" s="37">
        <v>12.655999999999999</v>
      </c>
      <c r="F1965" s="30">
        <v>41.033999999999999</v>
      </c>
      <c r="G1965" s="30">
        <v>17.670000000000002</v>
      </c>
      <c r="H1965" s="114" t="s">
        <v>813</v>
      </c>
    </row>
    <row r="1966" spans="1:8" ht="16.5" thickBot="1">
      <c r="A1966" s="23" t="s">
        <v>29</v>
      </c>
      <c r="B1966" s="37">
        <v>53.433999999999997</v>
      </c>
      <c r="C1966" s="38">
        <v>30.951000000000001</v>
      </c>
      <c r="D1966" s="30">
        <v>56.965000000000003</v>
      </c>
      <c r="E1966" s="37">
        <v>31.821000000000002</v>
      </c>
      <c r="F1966" s="30">
        <v>54.704000000000001</v>
      </c>
      <c r="G1966" s="30">
        <v>30.893999999999998</v>
      </c>
      <c r="H1966" s="114" t="s">
        <v>814</v>
      </c>
    </row>
    <row r="1967" spans="1:8" ht="16.5" thickBot="1">
      <c r="A1967" s="23" t="s">
        <v>30</v>
      </c>
      <c r="B1967" s="37">
        <v>4.1360000000000001</v>
      </c>
      <c r="C1967" s="38">
        <v>2.4</v>
      </c>
      <c r="D1967" s="30">
        <v>4.0410000000000004</v>
      </c>
      <c r="E1967" s="37">
        <v>2.0310000000000001</v>
      </c>
      <c r="F1967" s="30">
        <v>3.0179999999999998</v>
      </c>
      <c r="G1967" s="30">
        <v>1.5089999999999999</v>
      </c>
      <c r="H1967" s="114" t="s">
        <v>815</v>
      </c>
    </row>
    <row r="1968" spans="1:8" ht="16.5" thickBot="1">
      <c r="A1968" s="23" t="s">
        <v>31</v>
      </c>
      <c r="B1968" s="37">
        <v>3.4820000000000002</v>
      </c>
      <c r="C1968" s="38">
        <v>1.0920000000000001</v>
      </c>
      <c r="D1968" s="30">
        <v>0.28299999999999997</v>
      </c>
      <c r="E1968" s="37">
        <v>9.2999999999999999E-2</v>
      </c>
      <c r="F1968" s="30">
        <v>4.1500000000000004</v>
      </c>
      <c r="G1968" s="30">
        <v>1.0449999999999999</v>
      </c>
      <c r="H1968" s="114" t="s">
        <v>838</v>
      </c>
    </row>
    <row r="1969" spans="1:8" ht="16.5" thickBot="1">
      <c r="A1969" s="23" t="s">
        <v>32</v>
      </c>
      <c r="B1969" s="37">
        <v>0.29100000000000004</v>
      </c>
      <c r="C1969" s="38">
        <v>0.34575590155700653</v>
      </c>
      <c r="D1969" s="30">
        <v>0.17199999999999999</v>
      </c>
      <c r="E1969" s="37">
        <v>0.21802720706556419</v>
      </c>
      <c r="F1969" s="30">
        <v>0.03</v>
      </c>
      <c r="G1969" s="30">
        <v>0.105</v>
      </c>
      <c r="H1969" s="114" t="s">
        <v>816</v>
      </c>
    </row>
    <row r="1970" spans="1:8" ht="16.5" thickBot="1">
      <c r="A1970" s="23" t="s">
        <v>33</v>
      </c>
      <c r="B1970" s="37">
        <v>0.17699999999999999</v>
      </c>
      <c r="C1970" s="38">
        <v>9.5000000000000001E-2</v>
      </c>
      <c r="D1970" s="30">
        <v>0.34399999999999997</v>
      </c>
      <c r="E1970" s="37">
        <v>0.184</v>
      </c>
      <c r="F1970" s="30">
        <v>0.309</v>
      </c>
      <c r="G1970" s="30">
        <v>0.223</v>
      </c>
      <c r="H1970" s="114" t="s">
        <v>818</v>
      </c>
    </row>
    <row r="1971" spans="1:8" ht="16.5" thickBot="1">
      <c r="A1971" s="23" t="s">
        <v>34</v>
      </c>
      <c r="B1971" s="39">
        <v>5.3179999999999996</v>
      </c>
      <c r="C1971" s="40">
        <v>0.70899999999999996</v>
      </c>
      <c r="D1971" s="30">
        <v>1.5629999999999999</v>
      </c>
      <c r="E1971" s="37">
        <v>0.42199999999999999</v>
      </c>
      <c r="F1971" s="30">
        <v>0.81599999999999995</v>
      </c>
      <c r="G1971" s="30">
        <v>0.31</v>
      </c>
      <c r="H1971" s="114" t="s">
        <v>817</v>
      </c>
    </row>
    <row r="1972" spans="1:8" ht="16.5" thickBot="1">
      <c r="A1972" s="23" t="s">
        <v>35</v>
      </c>
      <c r="B1972" s="39">
        <v>0.156</v>
      </c>
      <c r="C1972" s="40">
        <v>8.2000000000000003E-2</v>
      </c>
      <c r="D1972" s="30">
        <v>1.9E-2</v>
      </c>
      <c r="E1972" s="37">
        <v>1.0999999999999999E-2</v>
      </c>
      <c r="F1972" s="30">
        <v>6.4000000000000001E-2</v>
      </c>
      <c r="G1972" s="30">
        <v>2.1999999999999999E-2</v>
      </c>
      <c r="H1972" s="113" t="s">
        <v>36</v>
      </c>
    </row>
    <row r="1973" spans="1:8" ht="16.5" thickBot="1">
      <c r="A1973" s="95" t="s">
        <v>353</v>
      </c>
      <c r="B1973" s="97">
        <f t="shared" ref="B1973" si="353">SUM(B1951:B1972)</f>
        <v>1010.9756159999998</v>
      </c>
      <c r="C1973" s="97">
        <f t="shared" ref="C1973" si="354">SUM(C1951:C1972)</f>
        <v>282.90441424155699</v>
      </c>
      <c r="D1973" s="97">
        <f t="shared" ref="D1973" si="355">SUM(D1951:D1972)</f>
        <v>954.07379500000002</v>
      </c>
      <c r="E1973" s="97">
        <f t="shared" ref="E1973:G1973" si="356">SUM(E1951:E1972)</f>
        <v>269.29212520706574</v>
      </c>
      <c r="F1973" s="97">
        <f t="shared" si="356"/>
        <v>966.77799999999979</v>
      </c>
      <c r="G1973" s="97">
        <f t="shared" si="356"/>
        <v>290.52000000000004</v>
      </c>
      <c r="H1973" s="112" t="s">
        <v>841</v>
      </c>
    </row>
    <row r="1974" spans="1:8" ht="16.5" thickBot="1">
      <c r="A1974" s="95" t="s">
        <v>350</v>
      </c>
      <c r="B1974" s="97">
        <v>6194.22</v>
      </c>
      <c r="C1974" s="97">
        <v>3405.7330000000002</v>
      </c>
      <c r="D1974" s="97">
        <v>6212.4129999999996</v>
      </c>
      <c r="E1974" s="97">
        <v>3525.6210000000001</v>
      </c>
      <c r="F1974" s="142">
        <v>6493.8059999999996</v>
      </c>
      <c r="G1974" s="142">
        <v>3898.143</v>
      </c>
      <c r="H1974" s="119" t="s">
        <v>354</v>
      </c>
    </row>
    <row r="1975" spans="1:8">
      <c r="A1975" s="75"/>
      <c r="B1975" s="75"/>
      <c r="C1975" s="75"/>
      <c r="D1975" s="75"/>
    </row>
    <row r="1976" spans="1:8">
      <c r="A1976" s="77" t="s">
        <v>174</v>
      </c>
      <c r="B1976" s="75"/>
      <c r="C1976" s="75"/>
      <c r="D1976" s="75"/>
      <c r="E1976" s="75"/>
      <c r="F1976" s="75"/>
      <c r="G1976" s="75"/>
      <c r="H1976" s="79" t="s">
        <v>175</v>
      </c>
    </row>
    <row r="1977" spans="1:8">
      <c r="A1977" s="77" t="s">
        <v>517</v>
      </c>
      <c r="B1977" s="75"/>
      <c r="C1977" s="75"/>
      <c r="D1977" s="75"/>
      <c r="E1977" s="75"/>
      <c r="F1977" s="75"/>
      <c r="G1977" s="75"/>
      <c r="H1977" s="8" t="s">
        <v>515</v>
      </c>
    </row>
    <row r="1978" spans="1:8" ht="24.75" customHeight="1" thickBot="1">
      <c r="A1978" s="76" t="s">
        <v>39</v>
      </c>
      <c r="B1978" s="75"/>
      <c r="C1978" s="75"/>
      <c r="D1978" s="75"/>
      <c r="E1978" s="2"/>
      <c r="F1978" s="75"/>
      <c r="G1978" s="2" t="s">
        <v>40</v>
      </c>
      <c r="H1978" s="2" t="s">
        <v>2</v>
      </c>
    </row>
    <row r="1979" spans="1:8" ht="16.5" thickBot="1">
      <c r="A1979" s="66" t="s">
        <v>7</v>
      </c>
      <c r="B1979" s="203">
        <v>2016</v>
      </c>
      <c r="C1979" s="204"/>
      <c r="D1979" s="203">
        <v>2017</v>
      </c>
      <c r="E1979" s="204"/>
      <c r="F1979" s="203">
        <v>2018</v>
      </c>
      <c r="G1979" s="204"/>
      <c r="H1979" s="67" t="s">
        <v>3</v>
      </c>
    </row>
    <row r="1980" spans="1:8">
      <c r="A1980" s="68"/>
      <c r="B1980" s="20" t="s">
        <v>43</v>
      </c>
      <c r="C1980" s="111" t="s">
        <v>44</v>
      </c>
      <c r="D1980" s="111" t="s">
        <v>43</v>
      </c>
      <c r="E1980" s="16" t="s">
        <v>44</v>
      </c>
      <c r="F1980" s="20" t="s">
        <v>43</v>
      </c>
      <c r="G1980" s="9" t="s">
        <v>44</v>
      </c>
      <c r="H1980" s="69"/>
    </row>
    <row r="1981" spans="1:8" ht="16.5" thickBot="1">
      <c r="A1981" s="70"/>
      <c r="B1981" s="34" t="s">
        <v>45</v>
      </c>
      <c r="C1981" s="11" t="s">
        <v>46</v>
      </c>
      <c r="D1981" s="114" t="s">
        <v>45</v>
      </c>
      <c r="E1981" s="36" t="s">
        <v>46</v>
      </c>
      <c r="F1981" s="34" t="s">
        <v>45</v>
      </c>
      <c r="G1981" s="34" t="s">
        <v>46</v>
      </c>
      <c r="H1981" s="71"/>
    </row>
    <row r="1982" spans="1:8" ht="17.25" thickTop="1" thickBot="1">
      <c r="A1982" s="23" t="s">
        <v>12</v>
      </c>
      <c r="B1982" s="35">
        <v>0</v>
      </c>
      <c r="C1982" s="38">
        <v>0</v>
      </c>
      <c r="D1982" s="30">
        <v>6.2E-2</v>
      </c>
      <c r="E1982" s="37">
        <v>0.375</v>
      </c>
      <c r="F1982" s="30">
        <v>0</v>
      </c>
      <c r="G1982" s="30">
        <v>0</v>
      </c>
      <c r="H1982" s="114" t="s">
        <v>809</v>
      </c>
    </row>
    <row r="1983" spans="1:8" ht="16.5" thickBot="1">
      <c r="A1983" s="23" t="s">
        <v>13</v>
      </c>
      <c r="B1983" s="37">
        <v>7.0860000000000003</v>
      </c>
      <c r="C1983" s="38">
        <v>4.4779999999999998</v>
      </c>
      <c r="D1983" s="30">
        <v>4.9880000000000004</v>
      </c>
      <c r="E1983" s="37">
        <v>3.8769999999999998</v>
      </c>
      <c r="F1983" s="30">
        <v>6.8840000000000003</v>
      </c>
      <c r="G1983" s="30">
        <v>3.5979999999999999</v>
      </c>
      <c r="H1983" s="114" t="s">
        <v>810</v>
      </c>
    </row>
    <row r="1984" spans="1:8" ht="16.5" thickBot="1">
      <c r="A1984" s="23" t="s">
        <v>14</v>
      </c>
      <c r="B1984" s="37">
        <v>7.7619999999999996</v>
      </c>
      <c r="C1984" s="38">
        <v>2.794</v>
      </c>
      <c r="D1984" s="30">
        <v>9.5359999999999996</v>
      </c>
      <c r="E1984" s="37">
        <v>3.0430000000000001</v>
      </c>
      <c r="F1984" s="30">
        <v>8.0169999999999995</v>
      </c>
      <c r="G1984" s="30">
        <v>3.0459999999999998</v>
      </c>
      <c r="H1984" s="114" t="s">
        <v>806</v>
      </c>
    </row>
    <row r="1985" spans="1:8" ht="16.5" thickBot="1">
      <c r="A1985" s="23" t="s">
        <v>15</v>
      </c>
      <c r="B1985" s="37">
        <v>1E-3</v>
      </c>
      <c r="C1985" s="38">
        <v>1.6555000000000001E-4</v>
      </c>
      <c r="D1985" s="30">
        <v>4.2999999999999997E-2</v>
      </c>
      <c r="E1985" s="37">
        <v>6.0000000000000001E-3</v>
      </c>
      <c r="F1985" s="30">
        <v>6.0000000000000001E-3</v>
      </c>
      <c r="G1985" s="30">
        <v>1E-3</v>
      </c>
      <c r="H1985" s="114" t="s">
        <v>820</v>
      </c>
    </row>
    <row r="1986" spans="1:8" ht="16.5" thickBot="1">
      <c r="A1986" s="23" t="s">
        <v>16</v>
      </c>
      <c r="B1986" s="37">
        <v>2.0560000000000001E-3</v>
      </c>
      <c r="C1986" s="38">
        <v>6.65899E-3</v>
      </c>
      <c r="D1986" s="30">
        <v>0</v>
      </c>
      <c r="E1986" s="37">
        <v>0</v>
      </c>
      <c r="F1986" s="30">
        <v>0</v>
      </c>
      <c r="G1986" s="30">
        <v>0</v>
      </c>
      <c r="H1986" s="114" t="s">
        <v>819</v>
      </c>
    </row>
    <row r="1987" spans="1:8" ht="16.5" thickBot="1">
      <c r="A1987" s="23" t="s">
        <v>17</v>
      </c>
      <c r="B1987" s="37">
        <v>0</v>
      </c>
      <c r="C1987" s="38">
        <v>0</v>
      </c>
      <c r="D1987" s="30">
        <v>0</v>
      </c>
      <c r="E1987" s="37">
        <v>0</v>
      </c>
      <c r="F1987" s="30">
        <v>0</v>
      </c>
      <c r="G1987" s="30">
        <v>0</v>
      </c>
      <c r="H1987" s="114" t="s">
        <v>807</v>
      </c>
    </row>
    <row r="1988" spans="1:8" ht="16.5" thickBot="1">
      <c r="A1988" s="23" t="s">
        <v>18</v>
      </c>
      <c r="B1988" s="37">
        <v>0.20699999999999999</v>
      </c>
      <c r="C1988" s="38">
        <v>7.0999999999999994E-2</v>
      </c>
      <c r="D1988" s="30">
        <v>0.161</v>
      </c>
      <c r="E1988" s="37">
        <v>4.7E-2</v>
      </c>
      <c r="F1988" s="30">
        <v>0.13100000000000001</v>
      </c>
      <c r="G1988" s="30">
        <v>3.5000000000000003E-2</v>
      </c>
      <c r="H1988" s="114" t="s">
        <v>19</v>
      </c>
    </row>
    <row r="1989" spans="1:8" ht="16.5" thickBot="1">
      <c r="A1989" s="23" t="s">
        <v>20</v>
      </c>
      <c r="B1989" s="37">
        <v>1.506</v>
      </c>
      <c r="C1989" s="38">
        <v>1.36</v>
      </c>
      <c r="D1989" s="30">
        <v>1.3640000000000001</v>
      </c>
      <c r="E1989" s="37">
        <v>1.016</v>
      </c>
      <c r="F1989" s="30">
        <v>2.504</v>
      </c>
      <c r="G1989" s="30">
        <v>1.651</v>
      </c>
      <c r="H1989" s="114" t="s">
        <v>808</v>
      </c>
    </row>
    <row r="1990" spans="1:8" ht="16.5" thickBot="1">
      <c r="A1990" s="23" t="s">
        <v>21</v>
      </c>
      <c r="B1990" s="37">
        <v>0</v>
      </c>
      <c r="C1990" s="38">
        <v>0</v>
      </c>
      <c r="D1990" s="30">
        <v>0</v>
      </c>
      <c r="E1990" s="37">
        <v>0</v>
      </c>
      <c r="F1990" s="30">
        <v>0</v>
      </c>
      <c r="G1990" s="30">
        <v>0</v>
      </c>
      <c r="H1990" s="114" t="s">
        <v>811</v>
      </c>
    </row>
    <row r="1991" spans="1:8" ht="16.5" thickBot="1">
      <c r="A1991" s="23" t="s">
        <v>22</v>
      </c>
      <c r="B1991" s="37">
        <v>6.5000000000000002E-2</v>
      </c>
      <c r="C1991" s="38">
        <v>1.4999999999999999E-2</v>
      </c>
      <c r="D1991" s="30">
        <v>0.35499999999999998</v>
      </c>
      <c r="E1991" s="37">
        <v>9.9000000000000005E-2</v>
      </c>
      <c r="F1991" s="30">
        <v>0.98499999999999999</v>
      </c>
      <c r="G1991" s="30">
        <v>0.13600000000000001</v>
      </c>
      <c r="H1991" s="114" t="s">
        <v>840</v>
      </c>
    </row>
    <row r="1992" spans="1:8" ht="16.5" thickBot="1">
      <c r="A1992" s="23" t="s">
        <v>23</v>
      </c>
      <c r="B1992" s="37">
        <v>1.4999999999999999E-2</v>
      </c>
      <c r="C1992" s="38">
        <v>1.6E-2</v>
      </c>
      <c r="D1992" s="30">
        <v>1.4E-2</v>
      </c>
      <c r="E1992" s="37">
        <v>1.4999999999999999E-2</v>
      </c>
      <c r="F1992" s="30">
        <v>1.2E-2</v>
      </c>
      <c r="G1992" s="30">
        <v>1.2E-2</v>
      </c>
      <c r="H1992" s="114" t="s">
        <v>805</v>
      </c>
    </row>
    <row r="1993" spans="1:8" ht="16.5" thickBot="1">
      <c r="A1993" s="23" t="s">
        <v>24</v>
      </c>
      <c r="B1993" s="37">
        <v>227.2</v>
      </c>
      <c r="C1993" s="38">
        <v>83.423000000000002</v>
      </c>
      <c r="D1993" s="30">
        <v>167.51</v>
      </c>
      <c r="E1993" s="37">
        <v>62.283999999999999</v>
      </c>
      <c r="F1993" s="30">
        <v>196.35</v>
      </c>
      <c r="G1993" s="30">
        <v>89.245000000000005</v>
      </c>
      <c r="H1993" s="114" t="s">
        <v>25</v>
      </c>
    </row>
    <row r="1994" spans="1:8" ht="16.5" thickBot="1">
      <c r="A1994" s="23" t="s">
        <v>26</v>
      </c>
      <c r="B1994" s="30">
        <v>0.18319099999999999</v>
      </c>
      <c r="C1994" s="28">
        <v>0.13730339999999999</v>
      </c>
      <c r="D1994" s="30">
        <v>0.322683</v>
      </c>
      <c r="E1994" s="37">
        <v>0.26031199999999999</v>
      </c>
      <c r="F1994" s="30">
        <v>0.374</v>
      </c>
      <c r="G1994" s="30">
        <v>0.27800000000000002</v>
      </c>
      <c r="H1994" s="114" t="s">
        <v>812</v>
      </c>
    </row>
    <row r="1995" spans="1:8" ht="16.5" thickBot="1">
      <c r="A1995" s="23" t="s">
        <v>27</v>
      </c>
      <c r="B1995" s="37">
        <v>0.66600000000000004</v>
      </c>
      <c r="C1995" s="38">
        <v>0.753</v>
      </c>
      <c r="D1995" s="30">
        <v>0</v>
      </c>
      <c r="E1995" s="37">
        <v>0</v>
      </c>
      <c r="F1995" s="30">
        <v>0</v>
      </c>
      <c r="G1995" s="30">
        <v>0.22900000000000001</v>
      </c>
      <c r="H1995" s="114" t="s">
        <v>836</v>
      </c>
    </row>
    <row r="1996" spans="1:8" ht="16.5" thickBot="1">
      <c r="A1996" s="23" t="s">
        <v>28</v>
      </c>
      <c r="B1996" s="37">
        <v>11.704000000000001</v>
      </c>
      <c r="C1996" s="38">
        <v>4.9039999999999999</v>
      </c>
      <c r="D1996" s="37">
        <v>11.704000000000001</v>
      </c>
      <c r="E1996" s="38">
        <v>4.9039999999999999</v>
      </c>
      <c r="F1996" s="30">
        <v>13.907999999999999</v>
      </c>
      <c r="G1996" s="30">
        <v>5.0339999999999998</v>
      </c>
      <c r="H1996" s="114" t="s">
        <v>813</v>
      </c>
    </row>
    <row r="1997" spans="1:8" ht="16.5" thickBot="1">
      <c r="A1997" s="23" t="s">
        <v>29</v>
      </c>
      <c r="B1997" s="37">
        <v>2.2000000000000002</v>
      </c>
      <c r="C1997" s="38">
        <v>1.998</v>
      </c>
      <c r="D1997" s="30">
        <v>2.0739999999999998</v>
      </c>
      <c r="E1997" s="37">
        <v>2.3460000000000001</v>
      </c>
      <c r="F1997" s="30">
        <v>3.67</v>
      </c>
      <c r="G1997" s="30">
        <v>4.0309999999999997</v>
      </c>
      <c r="H1997" s="114" t="s">
        <v>814</v>
      </c>
    </row>
    <row r="1998" spans="1:8" ht="16.5" thickBot="1">
      <c r="A1998" s="23" t="s">
        <v>30</v>
      </c>
      <c r="B1998" s="37">
        <v>2.5539999999999998</v>
      </c>
      <c r="C1998" s="38">
        <v>2.3450000000000002</v>
      </c>
      <c r="D1998" s="30">
        <v>5.4649999999999999</v>
      </c>
      <c r="E1998" s="37">
        <v>3.5670000000000002</v>
      </c>
      <c r="F1998" s="30">
        <v>0.186</v>
      </c>
      <c r="G1998" s="30">
        <v>0.114</v>
      </c>
      <c r="H1998" s="114" t="s">
        <v>815</v>
      </c>
    </row>
    <row r="1999" spans="1:8" ht="16.5" thickBot="1">
      <c r="A1999" s="23" t="s">
        <v>31</v>
      </c>
      <c r="B1999" s="37">
        <v>1.0629999999999999</v>
      </c>
      <c r="C1999" s="38">
        <v>0.92600000000000005</v>
      </c>
      <c r="D1999" s="30">
        <v>0.26800000000000002</v>
      </c>
      <c r="E1999" s="37">
        <v>0.30399999999999999</v>
      </c>
      <c r="F1999" s="30">
        <v>0.19700000000000001</v>
      </c>
      <c r="G1999" s="30">
        <v>0.21199999999999999</v>
      </c>
      <c r="H1999" s="114" t="s">
        <v>838</v>
      </c>
    </row>
    <row r="2000" spans="1:8" ht="16.5" thickBot="1">
      <c r="A2000" s="23" t="s">
        <v>32</v>
      </c>
      <c r="B2000" s="37">
        <v>0</v>
      </c>
      <c r="C2000" s="38">
        <v>0</v>
      </c>
      <c r="D2000" s="37">
        <v>0</v>
      </c>
      <c r="E2000" s="38">
        <v>0</v>
      </c>
      <c r="F2000" s="38">
        <v>0</v>
      </c>
      <c r="G2000" s="38">
        <v>0</v>
      </c>
      <c r="H2000" s="114" t="s">
        <v>816</v>
      </c>
    </row>
    <row r="2001" spans="1:8" ht="16.5" thickBot="1">
      <c r="A2001" s="23" t="s">
        <v>33</v>
      </c>
      <c r="B2001" s="37">
        <v>0</v>
      </c>
      <c r="C2001" s="38">
        <v>0</v>
      </c>
      <c r="D2001" s="30">
        <v>0</v>
      </c>
      <c r="E2001" s="37">
        <v>0</v>
      </c>
      <c r="F2001" s="30">
        <v>1E-3</v>
      </c>
      <c r="G2001" s="30">
        <v>1E-3</v>
      </c>
      <c r="H2001" s="114" t="s">
        <v>818</v>
      </c>
    </row>
    <row r="2002" spans="1:8" ht="16.5" thickBot="1">
      <c r="A2002" s="23" t="s">
        <v>34</v>
      </c>
      <c r="B2002" s="39">
        <v>0</v>
      </c>
      <c r="C2002" s="40">
        <v>0</v>
      </c>
      <c r="D2002" s="30">
        <v>0</v>
      </c>
      <c r="E2002" s="37">
        <v>0</v>
      </c>
      <c r="F2002" s="30">
        <v>0</v>
      </c>
      <c r="G2002" s="30">
        <v>0</v>
      </c>
      <c r="H2002" s="114" t="s">
        <v>817</v>
      </c>
    </row>
    <row r="2003" spans="1:8" ht="16.5" thickBot="1">
      <c r="A2003" s="23" t="s">
        <v>35</v>
      </c>
      <c r="B2003" s="39">
        <v>0</v>
      </c>
      <c r="C2003" s="40">
        <v>0</v>
      </c>
      <c r="D2003" s="30">
        <v>0</v>
      </c>
      <c r="E2003" s="37">
        <v>0</v>
      </c>
      <c r="F2003" s="30">
        <v>0</v>
      </c>
      <c r="G2003" s="30">
        <v>0</v>
      </c>
      <c r="H2003" s="113" t="s">
        <v>36</v>
      </c>
    </row>
    <row r="2004" spans="1:8" ht="16.5" thickBot="1">
      <c r="A2004" s="95" t="s">
        <v>353</v>
      </c>
      <c r="B2004" s="97">
        <f t="shared" ref="B2004" si="357">SUM(B1982:B2003)</f>
        <v>262.21424699999994</v>
      </c>
      <c r="C2004" s="97">
        <f t="shared" ref="C2004" si="358">SUM(C1982:C2003)</f>
        <v>103.22712794</v>
      </c>
      <c r="D2004" s="97">
        <f t="shared" ref="D2004" si="359">SUM(D1982:D2003)</f>
        <v>203.86668300000002</v>
      </c>
      <c r="E2004" s="97">
        <f t="shared" ref="E2004:G2004" si="360">SUM(E1982:E2003)</f>
        <v>82.143312000000009</v>
      </c>
      <c r="F2004" s="97">
        <f t="shared" si="360"/>
        <v>233.22499999999999</v>
      </c>
      <c r="G2004" s="97">
        <f t="shared" si="360"/>
        <v>107.62300000000003</v>
      </c>
      <c r="H2004" s="112" t="s">
        <v>841</v>
      </c>
    </row>
    <row r="2005" spans="1:8" ht="16.5" thickBot="1">
      <c r="A2005" s="95" t="s">
        <v>350</v>
      </c>
      <c r="B2005" s="97">
        <v>2789.1030000000001</v>
      </c>
      <c r="C2005" s="97">
        <v>2512.0990000000002</v>
      </c>
      <c r="D2005" s="97">
        <v>2799.2539999999999</v>
      </c>
      <c r="E2005" s="97">
        <v>2594.7330000000002</v>
      </c>
      <c r="F2005" s="142">
        <v>2944.4380000000001</v>
      </c>
      <c r="G2005" s="142">
        <v>2862.47</v>
      </c>
      <c r="H2005" s="119" t="s">
        <v>354</v>
      </c>
    </row>
    <row r="2006" spans="1:8">
      <c r="A2006" s="75"/>
      <c r="B2006" s="75"/>
      <c r="C2006" s="75"/>
      <c r="D2006" s="75"/>
      <c r="E2006" s="75"/>
      <c r="F2006" s="75"/>
      <c r="G2006" s="75"/>
      <c r="H2006" s="75"/>
    </row>
    <row r="2007" spans="1:8">
      <c r="A2007" s="77" t="s">
        <v>176</v>
      </c>
      <c r="B2007" s="75"/>
      <c r="C2007" s="75"/>
      <c r="D2007" s="75"/>
      <c r="E2007" s="75"/>
      <c r="F2007" s="75"/>
      <c r="G2007" s="75"/>
      <c r="H2007" s="79" t="s">
        <v>177</v>
      </c>
    </row>
    <row r="2008" spans="1:8">
      <c r="A2008" s="77" t="s">
        <v>519</v>
      </c>
      <c r="B2008" s="75"/>
      <c r="C2008" s="75"/>
      <c r="D2008" s="75"/>
      <c r="E2008" s="75"/>
      <c r="F2008" s="75"/>
      <c r="G2008" s="75"/>
      <c r="H2008" s="13" t="s">
        <v>521</v>
      </c>
    </row>
    <row r="2009" spans="1:8" ht="17.25" customHeight="1" thickBot="1">
      <c r="A2009" s="76" t="s">
        <v>39</v>
      </c>
      <c r="B2009" s="75"/>
      <c r="C2009" s="75"/>
      <c r="D2009" s="75"/>
      <c r="E2009" s="2"/>
      <c r="F2009" s="75"/>
      <c r="G2009" s="2" t="s">
        <v>40</v>
      </c>
      <c r="H2009" s="2" t="s">
        <v>2</v>
      </c>
    </row>
    <row r="2010" spans="1:8" ht="16.5" thickBot="1">
      <c r="A2010" s="66" t="s">
        <v>7</v>
      </c>
      <c r="B2010" s="203">
        <v>2016</v>
      </c>
      <c r="C2010" s="204"/>
      <c r="D2010" s="203">
        <v>2017</v>
      </c>
      <c r="E2010" s="204"/>
      <c r="F2010" s="203">
        <v>2018</v>
      </c>
      <c r="G2010" s="204"/>
      <c r="H2010" s="67" t="s">
        <v>3</v>
      </c>
    </row>
    <row r="2011" spans="1:8">
      <c r="A2011" s="68"/>
      <c r="B2011" s="20" t="s">
        <v>43</v>
      </c>
      <c r="C2011" s="111" t="s">
        <v>44</v>
      </c>
      <c r="D2011" s="111" t="s">
        <v>43</v>
      </c>
      <c r="E2011" s="16" t="s">
        <v>44</v>
      </c>
      <c r="F2011" s="20" t="s">
        <v>43</v>
      </c>
      <c r="G2011" s="9" t="s">
        <v>44</v>
      </c>
      <c r="H2011" s="69"/>
    </row>
    <row r="2012" spans="1:8" ht="16.5" thickBot="1">
      <c r="A2012" s="70"/>
      <c r="B2012" s="34" t="s">
        <v>45</v>
      </c>
      <c r="C2012" s="11" t="s">
        <v>46</v>
      </c>
      <c r="D2012" s="114" t="s">
        <v>45</v>
      </c>
      <c r="E2012" s="36" t="s">
        <v>46</v>
      </c>
      <c r="F2012" s="34" t="s">
        <v>45</v>
      </c>
      <c r="G2012" s="34" t="s">
        <v>46</v>
      </c>
      <c r="H2012" s="71"/>
    </row>
    <row r="2013" spans="1:8" ht="17.25" thickTop="1" thickBot="1">
      <c r="A2013" s="23" t="s">
        <v>12</v>
      </c>
      <c r="B2013" s="35">
        <v>5.0000000000000001E-3</v>
      </c>
      <c r="C2013" s="38">
        <v>1.6E-2</v>
      </c>
      <c r="D2013" s="30">
        <v>1.0999999999999999E-2</v>
      </c>
      <c r="E2013" s="37">
        <v>6.0999999999999999E-2</v>
      </c>
      <c r="F2013" s="30">
        <v>1.4999999999999999E-2</v>
      </c>
      <c r="G2013" s="30">
        <v>8.7999999999999995E-2</v>
      </c>
      <c r="H2013" s="114" t="s">
        <v>809</v>
      </c>
    </row>
    <row r="2014" spans="1:8" ht="16.5" thickBot="1">
      <c r="A2014" s="23" t="s">
        <v>13</v>
      </c>
      <c r="B2014" s="37">
        <v>34.097999999999999</v>
      </c>
      <c r="C2014" s="38">
        <v>40.512999999999998</v>
      </c>
      <c r="D2014" s="30">
        <v>31.05</v>
      </c>
      <c r="E2014" s="37">
        <v>41.454000000000001</v>
      </c>
      <c r="F2014" s="30">
        <v>33.878</v>
      </c>
      <c r="G2014" s="30">
        <v>39.408999999999999</v>
      </c>
      <c r="H2014" s="114" t="s">
        <v>810</v>
      </c>
    </row>
    <row r="2015" spans="1:8" ht="16.5" thickBot="1">
      <c r="A2015" s="23" t="s">
        <v>14</v>
      </c>
      <c r="B2015" s="37">
        <v>6.5430000000000001</v>
      </c>
      <c r="C2015" s="38">
        <v>6.7210000000000001</v>
      </c>
      <c r="D2015" s="30">
        <v>7.5149999999999997</v>
      </c>
      <c r="E2015" s="37">
        <v>6.9870000000000001</v>
      </c>
      <c r="F2015" s="30">
        <v>7.1369999999999996</v>
      </c>
      <c r="G2015" s="30">
        <v>6.2380000000000004</v>
      </c>
      <c r="H2015" s="114" t="s">
        <v>806</v>
      </c>
    </row>
    <row r="2016" spans="1:8" ht="16.5" thickBot="1">
      <c r="A2016" s="23" t="s">
        <v>15</v>
      </c>
      <c r="B2016" s="37">
        <v>7.0000000000000001E-3</v>
      </c>
      <c r="C2016" s="38">
        <v>7.0000000000000001E-3</v>
      </c>
      <c r="D2016" s="30">
        <v>3.0000000000000001E-3</v>
      </c>
      <c r="E2016" s="37">
        <v>2E-3</v>
      </c>
      <c r="F2016" s="30">
        <v>0</v>
      </c>
      <c r="G2016" s="30">
        <v>0</v>
      </c>
      <c r="H2016" s="114" t="s">
        <v>820</v>
      </c>
    </row>
    <row r="2017" spans="1:8" ht="16.5" thickBot="1">
      <c r="A2017" s="23" t="s">
        <v>16</v>
      </c>
      <c r="B2017" s="37">
        <v>0</v>
      </c>
      <c r="C2017" s="38">
        <v>0</v>
      </c>
      <c r="D2017" s="30">
        <v>0</v>
      </c>
      <c r="E2017" s="37">
        <v>0</v>
      </c>
      <c r="F2017" s="37">
        <v>0</v>
      </c>
      <c r="G2017" s="37">
        <v>0</v>
      </c>
      <c r="H2017" s="114" t="s">
        <v>819</v>
      </c>
    </row>
    <row r="2018" spans="1:8" ht="16.5" thickBot="1">
      <c r="A2018" s="23" t="s">
        <v>17</v>
      </c>
      <c r="B2018" s="37">
        <v>0</v>
      </c>
      <c r="C2018" s="38">
        <v>1E-3</v>
      </c>
      <c r="D2018" s="30">
        <v>1E-3</v>
      </c>
      <c r="E2018" s="37">
        <v>1E-3</v>
      </c>
      <c r="F2018" s="30">
        <v>0</v>
      </c>
      <c r="G2018" s="30">
        <v>0</v>
      </c>
      <c r="H2018" s="114" t="s">
        <v>807</v>
      </c>
    </row>
    <row r="2019" spans="1:8" ht="16.5" thickBot="1">
      <c r="A2019" s="23" t="s">
        <v>18</v>
      </c>
      <c r="B2019" s="37">
        <v>1.7849999999999999</v>
      </c>
      <c r="C2019" s="38">
        <v>0.34</v>
      </c>
      <c r="D2019" s="30">
        <v>1.5149999999999999</v>
      </c>
      <c r="E2019" s="37">
        <v>0.255</v>
      </c>
      <c r="F2019" s="30">
        <v>1.788</v>
      </c>
      <c r="G2019" s="30">
        <v>0.29599999999999999</v>
      </c>
      <c r="H2019" s="114" t="s">
        <v>19</v>
      </c>
    </row>
    <row r="2020" spans="1:8" ht="16.5" thickBot="1">
      <c r="A2020" s="23" t="s">
        <v>20</v>
      </c>
      <c r="B2020" s="37">
        <v>29.219000000000001</v>
      </c>
      <c r="C2020" s="38">
        <v>37.970999999999997</v>
      </c>
      <c r="D2020" s="30">
        <v>29.748999999999999</v>
      </c>
      <c r="E2020" s="37">
        <v>38.244999999999997</v>
      </c>
      <c r="F2020" s="30">
        <v>30.13</v>
      </c>
      <c r="G2020" s="30">
        <v>37.082000000000001</v>
      </c>
      <c r="H2020" s="114" t="s">
        <v>808</v>
      </c>
    </row>
    <row r="2021" spans="1:8" ht="16.5" thickBot="1">
      <c r="A2021" s="23" t="s">
        <v>21</v>
      </c>
      <c r="B2021" s="37">
        <v>3.7999999999999999E-2</v>
      </c>
      <c r="C2021" s="38">
        <v>4.2000000000000003E-2</v>
      </c>
      <c r="D2021" s="30">
        <v>0</v>
      </c>
      <c r="E2021" s="37">
        <v>0</v>
      </c>
      <c r="F2021" s="30">
        <v>0</v>
      </c>
      <c r="G2021" s="30">
        <v>0</v>
      </c>
      <c r="H2021" s="114" t="s">
        <v>811</v>
      </c>
    </row>
    <row r="2022" spans="1:8" ht="16.5" thickBot="1">
      <c r="A2022" s="23" t="s">
        <v>22</v>
      </c>
      <c r="B2022" s="37">
        <v>0</v>
      </c>
      <c r="C2022" s="38">
        <v>0</v>
      </c>
      <c r="D2022" s="30">
        <v>0</v>
      </c>
      <c r="E2022" s="37">
        <v>0</v>
      </c>
      <c r="F2022" s="30">
        <v>0.10299999999999999</v>
      </c>
      <c r="G2022" s="30">
        <v>2.4E-2</v>
      </c>
      <c r="H2022" s="114" t="s">
        <v>840</v>
      </c>
    </row>
    <row r="2023" spans="1:8" ht="16.5" thickBot="1">
      <c r="A2023" s="23" t="s">
        <v>23</v>
      </c>
      <c r="B2023" s="37">
        <v>7.173</v>
      </c>
      <c r="C2023" s="38">
        <v>1.4379999999999999</v>
      </c>
      <c r="D2023" s="30">
        <v>7.7960000000000003</v>
      </c>
      <c r="E2023" s="37">
        <v>1.5840000000000001</v>
      </c>
      <c r="F2023" s="30">
        <v>1.56</v>
      </c>
      <c r="G2023" s="30">
        <v>0.32900000000000001</v>
      </c>
      <c r="H2023" s="114" t="s">
        <v>805</v>
      </c>
    </row>
    <row r="2024" spans="1:8" ht="16.5" thickBot="1">
      <c r="A2024" s="23" t="s">
        <v>24</v>
      </c>
      <c r="B2024" s="37">
        <v>49.203000000000003</v>
      </c>
      <c r="C2024" s="38">
        <v>15.706</v>
      </c>
      <c r="D2024" s="30">
        <v>23.960999999999999</v>
      </c>
      <c r="E2024" s="37">
        <v>7.1150000000000002</v>
      </c>
      <c r="F2024" s="30">
        <v>36.732999999999997</v>
      </c>
      <c r="G2024" s="30">
        <v>12.244999999999999</v>
      </c>
      <c r="H2024" s="114" t="s">
        <v>25</v>
      </c>
    </row>
    <row r="2025" spans="1:8" ht="16.5" thickBot="1">
      <c r="A2025" s="23" t="s">
        <v>26</v>
      </c>
      <c r="B2025" s="30">
        <v>15.088088000000001</v>
      </c>
      <c r="C2025" s="28">
        <v>10.31799279</v>
      </c>
      <c r="D2025" s="30">
        <v>12.497</v>
      </c>
      <c r="E2025" s="37">
        <v>4.6619999999999999</v>
      </c>
      <c r="F2025" s="30">
        <v>14.901</v>
      </c>
      <c r="G2025" s="30">
        <v>4.5149999999999997</v>
      </c>
      <c r="H2025" s="114" t="s">
        <v>812</v>
      </c>
    </row>
    <row r="2026" spans="1:8" ht="16.5" thickBot="1">
      <c r="A2026" s="23" t="s">
        <v>27</v>
      </c>
      <c r="B2026" s="37">
        <v>0</v>
      </c>
      <c r="C2026" s="38">
        <v>0</v>
      </c>
      <c r="D2026" s="30">
        <v>0</v>
      </c>
      <c r="E2026" s="37">
        <v>0</v>
      </c>
      <c r="F2026" s="30">
        <v>0</v>
      </c>
      <c r="G2026" s="30">
        <v>0</v>
      </c>
      <c r="H2026" s="114" t="s">
        <v>836</v>
      </c>
    </row>
    <row r="2027" spans="1:8" ht="16.5" thickBot="1">
      <c r="A2027" s="23" t="s">
        <v>28</v>
      </c>
      <c r="B2027" s="37">
        <v>10.715999999999999</v>
      </c>
      <c r="C2027" s="38">
        <v>9.734</v>
      </c>
      <c r="D2027" s="30">
        <v>10.715999999999999</v>
      </c>
      <c r="E2027" s="37">
        <v>9.734</v>
      </c>
      <c r="F2027" s="30">
        <v>15.153</v>
      </c>
      <c r="G2027" s="30">
        <v>10.321</v>
      </c>
      <c r="H2027" s="114" t="s">
        <v>813</v>
      </c>
    </row>
    <row r="2028" spans="1:8" ht="16.5" thickBot="1">
      <c r="A2028" s="23" t="s">
        <v>29</v>
      </c>
      <c r="B2028" s="37">
        <v>14.975</v>
      </c>
      <c r="C2028" s="38">
        <v>20.614000000000001</v>
      </c>
      <c r="D2028" s="30">
        <v>17.724</v>
      </c>
      <c r="E2028" s="37">
        <v>20.177</v>
      </c>
      <c r="F2028" s="30">
        <v>16.600999999999999</v>
      </c>
      <c r="G2028" s="30">
        <v>25.585000000000001</v>
      </c>
      <c r="H2028" s="114" t="s">
        <v>814</v>
      </c>
    </row>
    <row r="2029" spans="1:8" ht="16.5" thickBot="1">
      <c r="A2029" s="23" t="s">
        <v>30</v>
      </c>
      <c r="B2029" s="37">
        <v>1.6359999999999999</v>
      </c>
      <c r="C2029" s="38">
        <v>1.577</v>
      </c>
      <c r="D2029" s="30">
        <v>2.4769999999999999</v>
      </c>
      <c r="E2029" s="37">
        <v>1.9039999999999999</v>
      </c>
      <c r="F2029" s="30">
        <v>2.2650000000000001</v>
      </c>
      <c r="G2029" s="30">
        <v>1.5640000000000001</v>
      </c>
      <c r="H2029" s="114" t="s">
        <v>815</v>
      </c>
    </row>
    <row r="2030" spans="1:8" ht="16.5" thickBot="1">
      <c r="A2030" s="23" t="s">
        <v>31</v>
      </c>
      <c r="B2030" s="37">
        <v>4.2000000000000003E-2</v>
      </c>
      <c r="C2030" s="38">
        <v>5.8999999999999997E-2</v>
      </c>
      <c r="D2030" s="30">
        <v>1.2999999999999999E-2</v>
      </c>
      <c r="E2030" s="37">
        <v>1.7999999999999999E-2</v>
      </c>
      <c r="F2030" s="30">
        <v>1.4999999999999999E-2</v>
      </c>
      <c r="G2030" s="30">
        <v>1.7999999999999999E-2</v>
      </c>
      <c r="H2030" s="114" t="s">
        <v>838</v>
      </c>
    </row>
    <row r="2031" spans="1:8" ht="16.5" thickBot="1">
      <c r="A2031" s="23" t="s">
        <v>32</v>
      </c>
      <c r="B2031" s="37">
        <v>2E-3</v>
      </c>
      <c r="C2031" s="38">
        <v>4.0000000000000001E-3</v>
      </c>
      <c r="D2031" s="30">
        <v>3.0000000000000001E-3</v>
      </c>
      <c r="E2031" s="37">
        <v>6.0000000000000001E-3</v>
      </c>
      <c r="F2031" s="30">
        <v>0.152</v>
      </c>
      <c r="G2031" s="30">
        <v>6.2E-2</v>
      </c>
      <c r="H2031" s="114" t="s">
        <v>816</v>
      </c>
    </row>
    <row r="2032" spans="1:8" ht="16.5" thickBot="1">
      <c r="A2032" s="23" t="s">
        <v>33</v>
      </c>
      <c r="B2032" s="37">
        <v>0.30399999999999999</v>
      </c>
      <c r="C2032" s="38">
        <v>0.38400000000000001</v>
      </c>
      <c r="D2032" s="30">
        <v>0.28999999999999998</v>
      </c>
      <c r="E2032" s="37">
        <v>0.34200000000000003</v>
      </c>
      <c r="F2032" s="30">
        <v>0.25700000000000001</v>
      </c>
      <c r="G2032" s="30">
        <v>0.40600000000000003</v>
      </c>
      <c r="H2032" s="114" t="s">
        <v>818</v>
      </c>
    </row>
    <row r="2033" spans="1:8" ht="16.5" thickBot="1">
      <c r="A2033" s="23" t="s">
        <v>34</v>
      </c>
      <c r="B2033" s="39">
        <v>0</v>
      </c>
      <c r="C2033" s="40">
        <v>0</v>
      </c>
      <c r="D2033" s="30">
        <v>0</v>
      </c>
      <c r="E2033" s="37">
        <v>0</v>
      </c>
      <c r="F2033" s="30">
        <v>0</v>
      </c>
      <c r="G2033" s="30">
        <v>0</v>
      </c>
      <c r="H2033" s="114" t="s">
        <v>817</v>
      </c>
    </row>
    <row r="2034" spans="1:8" ht="16.5" thickBot="1">
      <c r="A2034" s="23" t="s">
        <v>35</v>
      </c>
      <c r="B2034" s="39">
        <v>0</v>
      </c>
      <c r="C2034" s="40">
        <v>0</v>
      </c>
      <c r="D2034" s="30">
        <v>0</v>
      </c>
      <c r="E2034" s="37">
        <v>0</v>
      </c>
      <c r="F2034" s="30">
        <v>0</v>
      </c>
      <c r="G2034" s="30">
        <v>0</v>
      </c>
      <c r="H2034" s="113" t="s">
        <v>36</v>
      </c>
    </row>
    <row r="2035" spans="1:8" ht="16.5" thickBot="1">
      <c r="A2035" s="95" t="s">
        <v>353</v>
      </c>
      <c r="B2035" s="97">
        <f t="shared" ref="B2035" si="361">SUM(B2013:B2034)</f>
        <v>170.83408800000001</v>
      </c>
      <c r="C2035" s="97">
        <f t="shared" ref="C2035" si="362">SUM(C2013:C2034)</f>
        <v>145.44499278999996</v>
      </c>
      <c r="D2035" s="97">
        <f t="shared" ref="D2035" si="363">SUM(D2013:D2034)</f>
        <v>145.32099999999997</v>
      </c>
      <c r="E2035" s="97">
        <f t="shared" ref="E2035:G2035" si="364">SUM(E2013:E2034)</f>
        <v>132.547</v>
      </c>
      <c r="F2035" s="97">
        <f t="shared" si="364"/>
        <v>160.68799999999996</v>
      </c>
      <c r="G2035" s="97">
        <f t="shared" si="364"/>
        <v>138.18200000000002</v>
      </c>
      <c r="H2035" s="112" t="s">
        <v>841</v>
      </c>
    </row>
    <row r="2036" spans="1:8" ht="16.5" thickBot="1">
      <c r="A2036" s="95" t="s">
        <v>350</v>
      </c>
      <c r="B2036" s="97">
        <v>2206.9470000000001</v>
      </c>
      <c r="C2036" s="97">
        <v>2636.7809999999999</v>
      </c>
      <c r="D2036" s="97">
        <v>2200.7060000000001</v>
      </c>
      <c r="E2036" s="97">
        <v>2820.1860000000001</v>
      </c>
      <c r="F2036" s="142">
        <v>2225.8510000000001</v>
      </c>
      <c r="G2036" s="142">
        <v>2882.873</v>
      </c>
      <c r="H2036" s="119" t="s">
        <v>354</v>
      </c>
    </row>
    <row r="2037" spans="1:8">
      <c r="A2037" s="75"/>
      <c r="B2037" s="75"/>
      <c r="C2037" s="75"/>
      <c r="D2037" s="75"/>
      <c r="E2037" s="75"/>
      <c r="F2037" s="75"/>
      <c r="G2037" s="75"/>
      <c r="H2037" s="75"/>
    </row>
    <row r="2038" spans="1:8">
      <c r="A2038" s="75"/>
      <c r="B2038" s="75"/>
      <c r="C2038" s="75"/>
      <c r="D2038" s="75"/>
      <c r="E2038" s="75"/>
      <c r="F2038" s="75"/>
      <c r="G2038" s="75"/>
      <c r="H2038" s="75"/>
    </row>
    <row r="2039" spans="1:8">
      <c r="A2039" s="75"/>
      <c r="B2039" s="75"/>
      <c r="C2039" s="75"/>
      <c r="D2039" s="75"/>
      <c r="E2039" s="75"/>
      <c r="F2039" s="75"/>
      <c r="G2039" s="75"/>
      <c r="H2039" s="75"/>
    </row>
    <row r="2040" spans="1:8">
      <c r="A2040" s="77" t="s">
        <v>178</v>
      </c>
      <c r="B2040" s="75"/>
      <c r="C2040" s="75"/>
      <c r="D2040" s="75"/>
      <c r="E2040" s="75"/>
      <c r="F2040" s="75"/>
      <c r="G2040" s="75"/>
      <c r="H2040" s="79" t="s">
        <v>179</v>
      </c>
    </row>
    <row r="2041" spans="1:8">
      <c r="A2041" s="77" t="s">
        <v>525</v>
      </c>
      <c r="B2041" s="75"/>
      <c r="C2041" s="75"/>
      <c r="D2041" s="75"/>
      <c r="E2041" s="75"/>
      <c r="F2041" s="75"/>
      <c r="G2041" s="75"/>
      <c r="H2041" s="46" t="s">
        <v>523</v>
      </c>
    </row>
    <row r="2042" spans="1:8" ht="16.5" customHeight="1" thickBot="1">
      <c r="A2042" s="76" t="s">
        <v>39</v>
      </c>
      <c r="B2042" s="75"/>
      <c r="C2042" s="75"/>
      <c r="D2042" s="75"/>
      <c r="E2042" s="2"/>
      <c r="F2042" s="75"/>
      <c r="G2042" s="2" t="s">
        <v>40</v>
      </c>
      <c r="H2042" s="2" t="s">
        <v>2</v>
      </c>
    </row>
    <row r="2043" spans="1:8" ht="16.5" thickBot="1">
      <c r="A2043" s="66" t="s">
        <v>7</v>
      </c>
      <c r="B2043" s="203">
        <v>2016</v>
      </c>
      <c r="C2043" s="204"/>
      <c r="D2043" s="203">
        <v>2017</v>
      </c>
      <c r="E2043" s="204"/>
      <c r="F2043" s="203">
        <v>2018</v>
      </c>
      <c r="G2043" s="204"/>
      <c r="H2043" s="67" t="s">
        <v>3</v>
      </c>
    </row>
    <row r="2044" spans="1:8">
      <c r="A2044" s="68"/>
      <c r="B2044" s="20" t="s">
        <v>43</v>
      </c>
      <c r="C2044" s="111" t="s">
        <v>44</v>
      </c>
      <c r="D2044" s="111" t="s">
        <v>43</v>
      </c>
      <c r="E2044" s="16" t="s">
        <v>44</v>
      </c>
      <c r="F2044" s="20" t="s">
        <v>43</v>
      </c>
      <c r="G2044" s="9" t="s">
        <v>44</v>
      </c>
      <c r="H2044" s="69"/>
    </row>
    <row r="2045" spans="1:8" ht="16.5" thickBot="1">
      <c r="A2045" s="70"/>
      <c r="B2045" s="34" t="s">
        <v>45</v>
      </c>
      <c r="C2045" s="11" t="s">
        <v>46</v>
      </c>
      <c r="D2045" s="114" t="s">
        <v>45</v>
      </c>
      <c r="E2045" s="36" t="s">
        <v>46</v>
      </c>
      <c r="F2045" s="34" t="s">
        <v>45</v>
      </c>
      <c r="G2045" s="34" t="s">
        <v>46</v>
      </c>
      <c r="H2045" s="71"/>
    </row>
    <row r="2046" spans="1:8" ht="17.25" thickTop="1" thickBot="1">
      <c r="A2046" s="23" t="s">
        <v>12</v>
      </c>
      <c r="B2046" s="35">
        <v>0.89700000000000002</v>
      </c>
      <c r="C2046" s="38">
        <v>2.641</v>
      </c>
      <c r="D2046" s="30">
        <v>1.216</v>
      </c>
      <c r="E2046" s="37">
        <v>4.6630000000000003</v>
      </c>
      <c r="F2046" s="30">
        <v>1.6990000000000001</v>
      </c>
      <c r="G2046" s="30">
        <v>5.1859999999999999</v>
      </c>
      <c r="H2046" s="114" t="s">
        <v>809</v>
      </c>
    </row>
    <row r="2047" spans="1:8" ht="16.5" thickBot="1">
      <c r="A2047" s="23" t="s">
        <v>13</v>
      </c>
      <c r="B2047" s="37">
        <v>28.902999999999999</v>
      </c>
      <c r="C2047" s="38">
        <v>102.32</v>
      </c>
      <c r="D2047" s="30">
        <v>19.361000000000001</v>
      </c>
      <c r="E2047" s="37">
        <v>66.248000000000005</v>
      </c>
      <c r="F2047" s="30">
        <v>25.036999999999999</v>
      </c>
      <c r="G2047" s="30">
        <v>55.484000000000002</v>
      </c>
      <c r="H2047" s="114" t="s">
        <v>810</v>
      </c>
    </row>
    <row r="2048" spans="1:8" ht="16.5" thickBot="1">
      <c r="A2048" s="23" t="s">
        <v>14</v>
      </c>
      <c r="B2048" s="37">
        <v>1.228</v>
      </c>
      <c r="C2048" s="38">
        <v>4.4130000000000003</v>
      </c>
      <c r="D2048" s="30">
        <v>0.38900000000000001</v>
      </c>
      <c r="E2048" s="37">
        <v>1.4410000000000001</v>
      </c>
      <c r="F2048" s="30">
        <v>1.1950000000000001</v>
      </c>
      <c r="G2048" s="30">
        <v>2.9390000000000001</v>
      </c>
      <c r="H2048" s="114" t="s">
        <v>806</v>
      </c>
    </row>
    <row r="2049" spans="1:8" ht="16.5" thickBot="1">
      <c r="A2049" s="23" t="s">
        <v>15</v>
      </c>
      <c r="B2049" s="37">
        <v>3.746</v>
      </c>
      <c r="C2049" s="38">
        <v>2.153</v>
      </c>
      <c r="D2049" s="30">
        <v>0.93</v>
      </c>
      <c r="E2049" s="37">
        <v>0.84699999999999998</v>
      </c>
      <c r="F2049" s="30">
        <v>3.948</v>
      </c>
      <c r="G2049" s="30">
        <v>3.3610000000000002</v>
      </c>
      <c r="H2049" s="114" t="s">
        <v>820</v>
      </c>
    </row>
    <row r="2050" spans="1:8" ht="16.5" thickBot="1">
      <c r="A2050" s="23" t="s">
        <v>16</v>
      </c>
      <c r="B2050" s="37">
        <v>7.1970000000000001</v>
      </c>
      <c r="C2050" s="38">
        <v>22.483000000000001</v>
      </c>
      <c r="D2050" s="30">
        <v>3.5030000000000001</v>
      </c>
      <c r="E2050" s="37">
        <v>14.907999999999999</v>
      </c>
      <c r="F2050" s="30">
        <v>5.5880000000000001</v>
      </c>
      <c r="G2050" s="30">
        <v>15.776999999999999</v>
      </c>
      <c r="H2050" s="114" t="s">
        <v>819</v>
      </c>
    </row>
    <row r="2051" spans="1:8" ht="16.5" thickBot="1">
      <c r="A2051" s="23" t="s">
        <v>17</v>
      </c>
      <c r="B2051" s="37">
        <v>0</v>
      </c>
      <c r="C2051" s="38">
        <v>0</v>
      </c>
      <c r="D2051" s="30">
        <v>4.0000000000000001E-3</v>
      </c>
      <c r="E2051" s="37">
        <v>1.7000000000000001E-2</v>
      </c>
      <c r="F2051" s="30">
        <v>8.4730000000000008</v>
      </c>
      <c r="G2051" s="30">
        <v>1.4999999999999999E-2</v>
      </c>
      <c r="H2051" s="114" t="s">
        <v>807</v>
      </c>
    </row>
    <row r="2052" spans="1:8" ht="16.5" thickBot="1">
      <c r="A2052" s="23" t="s">
        <v>18</v>
      </c>
      <c r="B2052" s="37">
        <v>0.40500000000000003</v>
      </c>
      <c r="C2052" s="38">
        <v>0.72699999999999998</v>
      </c>
      <c r="D2052" s="30">
        <v>0.3</v>
      </c>
      <c r="E2052" s="37">
        <v>0.61399999999999999</v>
      </c>
      <c r="F2052" s="30">
        <v>0.19800000000000001</v>
      </c>
      <c r="G2052" s="30">
        <v>0.49</v>
      </c>
      <c r="H2052" s="114" t="s">
        <v>19</v>
      </c>
    </row>
    <row r="2053" spans="1:8" ht="16.5" thickBot="1">
      <c r="A2053" s="23" t="s">
        <v>20</v>
      </c>
      <c r="B2053" s="37">
        <v>12.715</v>
      </c>
      <c r="C2053" s="38">
        <v>33.465000000000003</v>
      </c>
      <c r="D2053" s="30">
        <v>10.597</v>
      </c>
      <c r="E2053" s="37">
        <v>27.088000000000001</v>
      </c>
      <c r="F2053" s="30">
        <v>10.586</v>
      </c>
      <c r="G2053" s="30">
        <v>23.492000000000001</v>
      </c>
      <c r="H2053" s="114" t="s">
        <v>808</v>
      </c>
    </row>
    <row r="2054" spans="1:8" ht="16.5" thickBot="1">
      <c r="A2054" s="23" t="s">
        <v>21</v>
      </c>
      <c r="B2054" s="37">
        <v>3.8929999999999998</v>
      </c>
      <c r="C2054" s="38">
        <v>12.68</v>
      </c>
      <c r="D2054" s="30">
        <v>0.40899999999999997</v>
      </c>
      <c r="E2054" s="37">
        <v>2.9820000000000002</v>
      </c>
      <c r="F2054" s="30">
        <v>0.91400000000000003</v>
      </c>
      <c r="G2054" s="30">
        <v>3.262</v>
      </c>
      <c r="H2054" s="114" t="s">
        <v>811</v>
      </c>
    </row>
    <row r="2055" spans="1:8" ht="16.5" thickBot="1">
      <c r="A2055" s="23" t="s">
        <v>22</v>
      </c>
      <c r="B2055" s="37">
        <v>0.42</v>
      </c>
      <c r="C2055" s="38">
        <v>1.0609999999999999</v>
      </c>
      <c r="D2055" s="30">
        <v>0.88400000000000001</v>
      </c>
      <c r="E2055" s="37">
        <v>4.1630000000000003</v>
      </c>
      <c r="F2055" s="30">
        <v>0.113</v>
      </c>
      <c r="G2055" s="30">
        <v>0.26700000000000002</v>
      </c>
      <c r="H2055" s="114" t="s">
        <v>840</v>
      </c>
    </row>
    <row r="2056" spans="1:8" ht="16.5" thickBot="1">
      <c r="A2056" s="23" t="s">
        <v>23</v>
      </c>
      <c r="B2056" s="37">
        <v>7.9000000000000001E-2</v>
      </c>
      <c r="C2056" s="38">
        <v>0.315</v>
      </c>
      <c r="D2056" s="30">
        <v>0.223</v>
      </c>
      <c r="E2056" s="37">
        <v>0.622</v>
      </c>
      <c r="F2056" s="30">
        <v>0.157</v>
      </c>
      <c r="G2056" s="30">
        <v>0.52200000000000002</v>
      </c>
      <c r="H2056" s="114" t="s">
        <v>805</v>
      </c>
    </row>
    <row r="2057" spans="1:8" ht="16.5" thickBot="1">
      <c r="A2057" s="23" t="s">
        <v>24</v>
      </c>
      <c r="B2057" s="37">
        <v>1.643</v>
      </c>
      <c r="C2057" s="38">
        <v>5.2960000000000003</v>
      </c>
      <c r="D2057" s="30">
        <v>1.444</v>
      </c>
      <c r="E2057" s="37">
        <v>5.2309999999999999</v>
      </c>
      <c r="F2057" s="30">
        <v>2.1160000000000001</v>
      </c>
      <c r="G2057" s="30">
        <v>5.86</v>
      </c>
      <c r="H2057" s="114" t="s">
        <v>25</v>
      </c>
    </row>
    <row r="2058" spans="1:8" ht="16.5" thickBot="1">
      <c r="A2058" s="23" t="s">
        <v>26</v>
      </c>
      <c r="B2058" s="30">
        <v>10.00231</v>
      </c>
      <c r="C2058" s="28">
        <v>5.4406575999999989</v>
      </c>
      <c r="D2058" s="30">
        <v>0.79100000000000004</v>
      </c>
      <c r="E2058" s="37">
        <v>2.4809999999999999</v>
      </c>
      <c r="F2058" s="30">
        <v>3.4129999999999998</v>
      </c>
      <c r="G2058" s="30">
        <v>6.2750000000000004</v>
      </c>
      <c r="H2058" s="114" t="s">
        <v>812</v>
      </c>
    </row>
    <row r="2059" spans="1:8" ht="16.5" thickBot="1">
      <c r="A2059" s="23" t="s">
        <v>27</v>
      </c>
      <c r="B2059" s="37">
        <v>0.311</v>
      </c>
      <c r="C2059" s="38">
        <v>1.9339999999999999</v>
      </c>
      <c r="D2059" s="30">
        <v>1E-3</v>
      </c>
      <c r="E2059" s="37">
        <v>8.0000000000000002E-3</v>
      </c>
      <c r="F2059" s="30">
        <f>D2059/E2059*G2059</f>
        <v>0.232625</v>
      </c>
      <c r="G2059" s="30">
        <v>1.861</v>
      </c>
      <c r="H2059" s="114" t="s">
        <v>836</v>
      </c>
    </row>
    <row r="2060" spans="1:8" ht="16.5" thickBot="1">
      <c r="A2060" s="23" t="s">
        <v>28</v>
      </c>
      <c r="B2060" s="37">
        <v>2.7850000000000001</v>
      </c>
      <c r="C2060" s="38">
        <v>5.6849999999999996</v>
      </c>
      <c r="D2060" s="37">
        <v>2.7850000000000001</v>
      </c>
      <c r="E2060" s="38">
        <v>5.6849999999999996</v>
      </c>
      <c r="F2060" s="30">
        <v>2.2730000000000001</v>
      </c>
      <c r="G2060" s="30">
        <v>4.4690000000000003</v>
      </c>
      <c r="H2060" s="114" t="s">
        <v>813</v>
      </c>
    </row>
    <row r="2061" spans="1:8" ht="16.5" thickBot="1">
      <c r="A2061" s="23" t="s">
        <v>29</v>
      </c>
      <c r="B2061" s="37">
        <v>2.6850000000000001</v>
      </c>
      <c r="C2061" s="38">
        <v>6.7469999999999999</v>
      </c>
      <c r="D2061" s="30">
        <v>1.169</v>
      </c>
      <c r="E2061" s="37">
        <v>4.1280000000000001</v>
      </c>
      <c r="F2061" s="30">
        <v>2.827</v>
      </c>
      <c r="G2061" s="30">
        <v>6.6970000000000001</v>
      </c>
      <c r="H2061" s="114" t="s">
        <v>814</v>
      </c>
    </row>
    <row r="2062" spans="1:8" ht="16.5" thickBot="1">
      <c r="A2062" s="23" t="s">
        <v>30</v>
      </c>
      <c r="B2062" s="37">
        <v>2.2450000000000001</v>
      </c>
      <c r="C2062" s="38">
        <v>2.3064999999999998</v>
      </c>
      <c r="D2062" s="30">
        <v>0.59499999999999997</v>
      </c>
      <c r="E2062" s="37">
        <v>2.44</v>
      </c>
      <c r="F2062" s="30">
        <v>1.4890000000000001</v>
      </c>
      <c r="G2062" s="30">
        <v>3.9039999999999999</v>
      </c>
      <c r="H2062" s="114" t="s">
        <v>815</v>
      </c>
    </row>
    <row r="2063" spans="1:8" ht="16.5" thickBot="1">
      <c r="A2063" s="23" t="s">
        <v>31</v>
      </c>
      <c r="B2063" s="37">
        <v>5.0670000000000002</v>
      </c>
      <c r="C2063" s="38">
        <v>6.6550000000000002</v>
      </c>
      <c r="D2063" s="30">
        <v>0.221</v>
      </c>
      <c r="E2063" s="37">
        <v>0.63600000000000001</v>
      </c>
      <c r="F2063" s="30">
        <v>10.318</v>
      </c>
      <c r="G2063" s="30">
        <v>13.927</v>
      </c>
      <c r="H2063" s="114" t="s">
        <v>838</v>
      </c>
    </row>
    <row r="2064" spans="1:8" ht="16.5" thickBot="1">
      <c r="A2064" s="23" t="s">
        <v>32</v>
      </c>
      <c r="B2064" s="37">
        <v>6.5439999999999996</v>
      </c>
      <c r="C2064" s="38">
        <v>59.018000000000001</v>
      </c>
      <c r="D2064" s="30">
        <v>7.1230000000000002</v>
      </c>
      <c r="E2064" s="37">
        <v>56.72</v>
      </c>
      <c r="F2064" s="30">
        <f>D2064/E2064*G2064</f>
        <v>5.4096874294781392</v>
      </c>
      <c r="G2064" s="30">
        <v>43.076999999999998</v>
      </c>
      <c r="H2064" s="114" t="s">
        <v>816</v>
      </c>
    </row>
    <row r="2065" spans="1:8" ht="16.5" thickBot="1">
      <c r="A2065" s="23" t="s">
        <v>33</v>
      </c>
      <c r="B2065" s="37">
        <v>0.379</v>
      </c>
      <c r="C2065" s="38">
        <v>1.984</v>
      </c>
      <c r="D2065" s="30">
        <v>1.994</v>
      </c>
      <c r="E2065" s="37">
        <v>8.7989999999999995</v>
      </c>
      <c r="F2065" s="30">
        <v>8.9109999999999996</v>
      </c>
      <c r="G2065" s="30">
        <v>29.024000000000001</v>
      </c>
      <c r="H2065" s="114" t="s">
        <v>818</v>
      </c>
    </row>
    <row r="2066" spans="1:8" ht="16.5" thickBot="1">
      <c r="A2066" s="23" t="s">
        <v>34</v>
      </c>
      <c r="B2066" s="39">
        <v>0.36399999999999999</v>
      </c>
      <c r="C2066" s="40">
        <v>6.8000000000000005E-2</v>
      </c>
      <c r="D2066" s="30">
        <v>0.24399999999999999</v>
      </c>
      <c r="E2066" s="37">
        <v>0.04</v>
      </c>
      <c r="F2066" s="30">
        <v>0.28399999999999997</v>
      </c>
      <c r="G2066" s="30">
        <v>4.7E-2</v>
      </c>
      <c r="H2066" s="114" t="s">
        <v>817</v>
      </c>
    </row>
    <row r="2067" spans="1:8" ht="16.5" thickBot="1">
      <c r="A2067" s="23" t="s">
        <v>35</v>
      </c>
      <c r="B2067" s="39">
        <v>0.83099999999999996</v>
      </c>
      <c r="C2067" s="40">
        <v>3.8079999999999998</v>
      </c>
      <c r="D2067" s="30">
        <v>1.522</v>
      </c>
      <c r="E2067" s="37">
        <v>5.6189999999999998</v>
      </c>
      <c r="F2067" s="30">
        <v>2.5099999999999998</v>
      </c>
      <c r="G2067" s="30">
        <v>4.7229999999999999</v>
      </c>
      <c r="H2067" s="113" t="s">
        <v>36</v>
      </c>
    </row>
    <row r="2068" spans="1:8" ht="16.5" thickBot="1">
      <c r="A2068" s="95" t="s">
        <v>353</v>
      </c>
      <c r="B2068" s="97">
        <f t="shared" ref="B2068" si="365">SUM(B2046:B2067)</f>
        <v>92.339310000000026</v>
      </c>
      <c r="C2068" s="97">
        <f t="shared" ref="C2068" si="366">SUM(C2046:C2067)</f>
        <v>281.20015759999995</v>
      </c>
      <c r="D2068" s="97">
        <f t="shared" ref="D2068" si="367">SUM(D2046:D2067)</f>
        <v>55.704999999999991</v>
      </c>
      <c r="E2068" s="97">
        <f t="shared" ref="E2068:G2068" si="368">SUM(E2046:E2067)</f>
        <v>215.37999999999997</v>
      </c>
      <c r="F2068" s="97">
        <f t="shared" si="368"/>
        <v>97.691312429478145</v>
      </c>
      <c r="G2068" s="97">
        <f t="shared" si="368"/>
        <v>230.65900000000002</v>
      </c>
      <c r="H2068" s="112" t="s">
        <v>841</v>
      </c>
    </row>
    <row r="2069" spans="1:8" ht="16.5" thickBot="1">
      <c r="A2069" s="95" t="s">
        <v>350</v>
      </c>
      <c r="B2069" s="97">
        <v>389.06200000000001</v>
      </c>
      <c r="C2069" s="97">
        <v>2993.0410000000002</v>
      </c>
      <c r="D2069" s="97">
        <v>426.49900000000002</v>
      </c>
      <c r="E2069" s="97">
        <v>2474.605</v>
      </c>
      <c r="F2069" s="142">
        <f>D2069/E2069*G2069</f>
        <v>590.02379111090465</v>
      </c>
      <c r="G2069" s="142">
        <v>3423.3980000000001</v>
      </c>
      <c r="H2069" s="119" t="s">
        <v>354</v>
      </c>
    </row>
    <row r="2070" spans="1:8">
      <c r="A2070" s="75"/>
      <c r="B2070" s="75"/>
      <c r="C2070" s="75"/>
      <c r="D2070" s="75"/>
      <c r="E2070" s="75"/>
      <c r="F2070" s="75"/>
      <c r="G2070" s="75"/>
      <c r="H2070" s="75"/>
    </row>
    <row r="2071" spans="1:8">
      <c r="A2071" s="75"/>
      <c r="B2071" s="75"/>
      <c r="C2071" s="75"/>
      <c r="D2071" s="75"/>
      <c r="E2071" s="75"/>
      <c r="F2071" s="75"/>
      <c r="G2071" s="75"/>
      <c r="H2071" s="75"/>
    </row>
    <row r="2072" spans="1:8">
      <c r="A2072" s="77" t="s">
        <v>180</v>
      </c>
      <c r="B2072" s="75"/>
      <c r="C2072" s="75"/>
      <c r="D2072" s="75"/>
      <c r="E2072" s="75"/>
      <c r="F2072" s="75"/>
      <c r="G2072" s="75"/>
      <c r="H2072" s="79" t="s">
        <v>181</v>
      </c>
    </row>
    <row r="2073" spans="1:8" ht="15.75" customHeight="1">
      <c r="A2073" s="77" t="s">
        <v>527</v>
      </c>
      <c r="B2073" s="75"/>
      <c r="C2073" s="75"/>
      <c r="D2073" s="75"/>
      <c r="E2073" s="88"/>
      <c r="F2073" s="75"/>
      <c r="H2073" s="88" t="s">
        <v>529</v>
      </c>
    </row>
    <row r="2074" spans="1:8" ht="16.5" customHeight="1" thickBot="1">
      <c r="A2074" s="76" t="s">
        <v>39</v>
      </c>
      <c r="B2074" s="75"/>
      <c r="C2074" s="75"/>
      <c r="D2074" s="75"/>
      <c r="E2074" s="2"/>
      <c r="F2074" s="75"/>
      <c r="G2074" s="2" t="s">
        <v>40</v>
      </c>
      <c r="H2074" s="2" t="s">
        <v>2</v>
      </c>
    </row>
    <row r="2075" spans="1:8" ht="16.5" thickBot="1">
      <c r="A2075" s="66" t="s">
        <v>7</v>
      </c>
      <c r="B2075" s="203">
        <v>2016</v>
      </c>
      <c r="C2075" s="204"/>
      <c r="D2075" s="203">
        <v>2017</v>
      </c>
      <c r="E2075" s="204"/>
      <c r="F2075" s="203">
        <v>2018</v>
      </c>
      <c r="G2075" s="204"/>
      <c r="H2075" s="67" t="s">
        <v>3</v>
      </c>
    </row>
    <row r="2076" spans="1:8">
      <c r="A2076" s="68"/>
      <c r="B2076" s="20" t="s">
        <v>43</v>
      </c>
      <c r="C2076" s="111" t="s">
        <v>44</v>
      </c>
      <c r="D2076" s="111" t="s">
        <v>43</v>
      </c>
      <c r="E2076" s="16" t="s">
        <v>44</v>
      </c>
      <c r="F2076" s="20" t="s">
        <v>43</v>
      </c>
      <c r="G2076" s="9" t="s">
        <v>44</v>
      </c>
      <c r="H2076" s="69"/>
    </row>
    <row r="2077" spans="1:8" ht="16.5" thickBot="1">
      <c r="A2077" s="70"/>
      <c r="B2077" s="34" t="s">
        <v>45</v>
      </c>
      <c r="C2077" s="11" t="s">
        <v>46</v>
      </c>
      <c r="D2077" s="114" t="s">
        <v>45</v>
      </c>
      <c r="E2077" s="36" t="s">
        <v>46</v>
      </c>
      <c r="F2077" s="34" t="s">
        <v>45</v>
      </c>
      <c r="G2077" s="34" t="s">
        <v>46</v>
      </c>
      <c r="H2077" s="71"/>
    </row>
    <row r="2078" spans="1:8" ht="17.25" thickTop="1" thickBot="1">
      <c r="A2078" s="23" t="s">
        <v>338</v>
      </c>
      <c r="B2078" s="35">
        <v>6.8000000000000005E-2</v>
      </c>
      <c r="C2078" s="38">
        <v>3.2731572E-2</v>
      </c>
      <c r="D2078" s="30">
        <v>0</v>
      </c>
      <c r="E2078" s="37">
        <v>0</v>
      </c>
      <c r="F2078" s="37">
        <v>0</v>
      </c>
      <c r="G2078" s="37">
        <v>0</v>
      </c>
      <c r="H2078" s="114" t="s">
        <v>809</v>
      </c>
    </row>
    <row r="2079" spans="1:8" ht="16.5" thickBot="1">
      <c r="A2079" s="23" t="s">
        <v>13</v>
      </c>
      <c r="B2079" s="37">
        <v>15.564</v>
      </c>
      <c r="C2079" s="38">
        <v>17.457999999999998</v>
      </c>
      <c r="D2079" s="30">
        <v>15.757999999999999</v>
      </c>
      <c r="E2079" s="37">
        <v>18.184000000000001</v>
      </c>
      <c r="F2079" s="37">
        <v>19.565999999999999</v>
      </c>
      <c r="G2079" s="37">
        <v>17.481000000000002</v>
      </c>
      <c r="H2079" s="114" t="s">
        <v>810</v>
      </c>
    </row>
    <row r="2080" spans="1:8" ht="16.5" thickBot="1">
      <c r="A2080" s="23" t="s">
        <v>14</v>
      </c>
      <c r="B2080" s="37">
        <v>5.4269999999999996</v>
      </c>
      <c r="C2080" s="38">
        <v>2.7280000000000002</v>
      </c>
      <c r="D2080" s="30">
        <v>5.6950000000000003</v>
      </c>
      <c r="E2080" s="37">
        <v>3</v>
      </c>
      <c r="F2080" s="37">
        <v>5.032</v>
      </c>
      <c r="G2080" s="37">
        <v>2.948</v>
      </c>
      <c r="H2080" s="114" t="s">
        <v>806</v>
      </c>
    </row>
    <row r="2081" spans="1:8" ht="16.5" thickBot="1">
      <c r="A2081" s="23" t="s">
        <v>15</v>
      </c>
      <c r="B2081" s="37">
        <v>8.0000000000000002E-3</v>
      </c>
      <c r="C2081" s="38">
        <v>1.0999999999999999E-2</v>
      </c>
      <c r="D2081" s="30">
        <v>8.9999999999999993E-3</v>
      </c>
      <c r="E2081" s="37">
        <v>1.2999999999999999E-2</v>
      </c>
      <c r="F2081" s="37">
        <v>1.0999999999999999E-2</v>
      </c>
      <c r="G2081" s="37">
        <v>1.2999999999999999E-2</v>
      </c>
      <c r="H2081" s="114" t="s">
        <v>820</v>
      </c>
    </row>
    <row r="2082" spans="1:8" ht="16.5" thickBot="1">
      <c r="A2082" s="23" t="s">
        <v>16</v>
      </c>
      <c r="B2082" s="37">
        <v>1.4E-2</v>
      </c>
      <c r="C2082" s="38">
        <v>2.5000000000000001E-2</v>
      </c>
      <c r="D2082" s="30">
        <v>3.0000000000000001E-3</v>
      </c>
      <c r="E2082" s="37">
        <v>3.0000000000000001E-3</v>
      </c>
      <c r="F2082" s="37">
        <v>0</v>
      </c>
      <c r="G2082" s="37">
        <v>0</v>
      </c>
      <c r="H2082" s="114" t="s">
        <v>819</v>
      </c>
    </row>
    <row r="2083" spans="1:8" ht="16.5" thickBot="1">
      <c r="A2083" s="23" t="s">
        <v>17</v>
      </c>
      <c r="B2083" s="37">
        <v>0</v>
      </c>
      <c r="C2083" s="38">
        <v>0</v>
      </c>
      <c r="D2083" s="30">
        <v>0</v>
      </c>
      <c r="E2083" s="37">
        <v>0</v>
      </c>
      <c r="F2083" s="37">
        <v>0</v>
      </c>
      <c r="G2083" s="37">
        <v>0</v>
      </c>
      <c r="H2083" s="114" t="s">
        <v>807</v>
      </c>
    </row>
    <row r="2084" spans="1:8" ht="16.5" thickBot="1">
      <c r="A2084" s="23" t="s">
        <v>18</v>
      </c>
      <c r="B2084" s="37">
        <v>5.8000000000000003E-2</v>
      </c>
      <c r="C2084" s="38">
        <v>1.6E-2</v>
      </c>
      <c r="D2084" s="30">
        <v>9.8000000000000004E-2</v>
      </c>
      <c r="E2084" s="37">
        <v>2.1999999999999999E-2</v>
      </c>
      <c r="F2084" s="37">
        <v>7.0999999999999994E-2</v>
      </c>
      <c r="G2084" s="37">
        <v>1.2999999999999999E-2</v>
      </c>
      <c r="H2084" s="114" t="s">
        <v>19</v>
      </c>
    </row>
    <row r="2085" spans="1:8" ht="16.5" thickBot="1">
      <c r="A2085" s="23" t="s">
        <v>20</v>
      </c>
      <c r="B2085" s="37">
        <v>3.927</v>
      </c>
      <c r="C2085" s="38">
        <v>5.5739999999999998</v>
      </c>
      <c r="D2085" s="30">
        <v>6.04</v>
      </c>
      <c r="E2085" s="37">
        <v>6.9450000000000003</v>
      </c>
      <c r="F2085" s="37">
        <v>4.0720000000000001</v>
      </c>
      <c r="G2085" s="37">
        <v>6.2430000000000003</v>
      </c>
      <c r="H2085" s="114" t="s">
        <v>808</v>
      </c>
    </row>
    <row r="2086" spans="1:8" ht="16.5" thickBot="1">
      <c r="A2086" s="23" t="s">
        <v>21</v>
      </c>
      <c r="B2086" s="37">
        <v>2.4E-2</v>
      </c>
      <c r="C2086" s="38">
        <v>2.1999999999999999E-2</v>
      </c>
      <c r="D2086" s="30">
        <v>8.0000000000000002E-3</v>
      </c>
      <c r="E2086" s="37">
        <v>0.01</v>
      </c>
      <c r="F2086" s="37">
        <v>0</v>
      </c>
      <c r="G2086" s="37">
        <v>0</v>
      </c>
      <c r="H2086" s="114" t="s">
        <v>811</v>
      </c>
    </row>
    <row r="2087" spans="1:8" ht="16.5" thickBot="1">
      <c r="A2087" s="23" t="s">
        <v>22</v>
      </c>
      <c r="B2087" s="37">
        <v>4.3999999999999997E-2</v>
      </c>
      <c r="C2087" s="38">
        <v>4.0000000000000001E-3</v>
      </c>
      <c r="D2087" s="30">
        <v>4.2000000000000003E-2</v>
      </c>
      <c r="E2087" s="37">
        <v>4.0000000000000001E-3</v>
      </c>
      <c r="F2087" s="37">
        <v>0.11</v>
      </c>
      <c r="G2087" s="37">
        <v>1.4999999999999999E-2</v>
      </c>
      <c r="H2087" s="114" t="s">
        <v>840</v>
      </c>
    </row>
    <row r="2088" spans="1:8" ht="16.5" thickBot="1">
      <c r="A2088" s="23" t="s">
        <v>23</v>
      </c>
      <c r="B2088" s="37">
        <v>0</v>
      </c>
      <c r="C2088" s="38">
        <v>0</v>
      </c>
      <c r="D2088" s="30">
        <v>5.8000000000000003E-2</v>
      </c>
      <c r="E2088" s="37">
        <v>5.2999999999999999E-2</v>
      </c>
      <c r="F2088" s="37">
        <v>6.0000000000000001E-3</v>
      </c>
      <c r="G2088" s="37">
        <v>8.0000000000000002E-3</v>
      </c>
      <c r="H2088" s="114" t="s">
        <v>805</v>
      </c>
    </row>
    <row r="2089" spans="1:8" ht="16.5" thickBot="1">
      <c r="A2089" s="23" t="s">
        <v>24</v>
      </c>
      <c r="B2089" s="37">
        <v>8.6379999999999999</v>
      </c>
      <c r="C2089" s="38">
        <v>3.2639999999999998</v>
      </c>
      <c r="D2089" s="30">
        <v>6.76</v>
      </c>
      <c r="E2089" s="37">
        <v>1.452</v>
      </c>
      <c r="F2089" s="37">
        <v>18.428999999999998</v>
      </c>
      <c r="G2089" s="37">
        <v>5.9290000000000003</v>
      </c>
      <c r="H2089" s="114" t="s">
        <v>25</v>
      </c>
    </row>
    <row r="2090" spans="1:8" ht="16.5" thickBot="1">
      <c r="A2090" s="23" t="s">
        <v>26</v>
      </c>
      <c r="B2090" s="30">
        <v>4.7665879999999996</v>
      </c>
      <c r="C2090" s="28">
        <v>2.4483477200000001</v>
      </c>
      <c r="D2090" s="30">
        <v>4.9400000000000004</v>
      </c>
      <c r="E2090" s="37">
        <v>1.714</v>
      </c>
      <c r="F2090" s="37">
        <v>8.1050000000000004</v>
      </c>
      <c r="G2090" s="37">
        <v>2.415</v>
      </c>
      <c r="H2090" s="114" t="s">
        <v>812</v>
      </c>
    </row>
    <row r="2091" spans="1:8" ht="16.5" thickBot="1">
      <c r="A2091" s="23" t="s">
        <v>27</v>
      </c>
      <c r="B2091" s="37">
        <v>0.01</v>
      </c>
      <c r="C2091" s="38">
        <v>1.2E-2</v>
      </c>
      <c r="D2091" s="30">
        <v>0</v>
      </c>
      <c r="E2091" s="37">
        <v>0</v>
      </c>
      <c r="F2091" s="37">
        <v>0</v>
      </c>
      <c r="G2091" s="37">
        <v>0.246</v>
      </c>
      <c r="H2091" s="114" t="s">
        <v>836</v>
      </c>
    </row>
    <row r="2092" spans="1:8" ht="16.5" thickBot="1">
      <c r="A2092" s="23" t="s">
        <v>28</v>
      </c>
      <c r="B2092" s="37">
        <v>16.527000000000001</v>
      </c>
      <c r="C2092" s="38">
        <v>7.5090000000000003</v>
      </c>
      <c r="D2092" s="37">
        <v>16.527000000000001</v>
      </c>
      <c r="E2092" s="38">
        <v>7.5090000000000003</v>
      </c>
      <c r="F2092" s="37">
        <v>13.401999999999999</v>
      </c>
      <c r="G2092" s="37">
        <v>6.18</v>
      </c>
      <c r="H2092" s="114" t="s">
        <v>813</v>
      </c>
    </row>
    <row r="2093" spans="1:8" ht="16.5" thickBot="1">
      <c r="A2093" s="23" t="s">
        <v>29</v>
      </c>
      <c r="B2093" s="37">
        <v>9.782</v>
      </c>
      <c r="C2093" s="38">
        <v>5.8079999999999998</v>
      </c>
      <c r="D2093" s="30">
        <v>13.772</v>
      </c>
      <c r="E2093" s="37">
        <v>6.8369999999999997</v>
      </c>
      <c r="F2093" s="37">
        <v>10.992000000000001</v>
      </c>
      <c r="G2093" s="37">
        <v>7.5170000000000003</v>
      </c>
      <c r="H2093" s="114" t="s">
        <v>814</v>
      </c>
    </row>
    <row r="2094" spans="1:8" ht="16.5" thickBot="1">
      <c r="A2094" s="23" t="s">
        <v>30</v>
      </c>
      <c r="B2094" s="37">
        <v>6.9429999999999996</v>
      </c>
      <c r="C2094" s="38">
        <v>5.5910000000000002</v>
      </c>
      <c r="D2094" s="30">
        <v>22.789000000000001</v>
      </c>
      <c r="E2094" s="37">
        <v>15.215999999999999</v>
      </c>
      <c r="F2094" s="37">
        <v>0.34699999999999998</v>
      </c>
      <c r="G2094" s="37">
        <v>0.219</v>
      </c>
      <c r="H2094" s="114" t="s">
        <v>815</v>
      </c>
    </row>
    <row r="2095" spans="1:8" ht="16.5" thickBot="1">
      <c r="A2095" s="23" t="s">
        <v>31</v>
      </c>
      <c r="B2095" s="37">
        <v>0.124</v>
      </c>
      <c r="C2095" s="38">
        <v>5.1999999999999998E-2</v>
      </c>
      <c r="D2095" s="30">
        <v>3.1E-2</v>
      </c>
      <c r="E2095" s="37">
        <v>8.0000000000000002E-3</v>
      </c>
      <c r="F2095" s="37">
        <v>0.04</v>
      </c>
      <c r="G2095" s="37">
        <v>1.4E-2</v>
      </c>
      <c r="H2095" s="114" t="s">
        <v>838</v>
      </c>
    </row>
    <row r="2096" spans="1:8" ht="16.5" thickBot="1">
      <c r="A2096" s="23" t="s">
        <v>32</v>
      </c>
      <c r="B2096" s="37">
        <v>0</v>
      </c>
      <c r="C2096" s="38">
        <v>0</v>
      </c>
      <c r="D2096" s="30">
        <v>0</v>
      </c>
      <c r="E2096" s="37">
        <v>0</v>
      </c>
      <c r="F2096" s="37">
        <v>0</v>
      </c>
      <c r="G2096" s="37">
        <v>0</v>
      </c>
      <c r="H2096" s="114" t="s">
        <v>816</v>
      </c>
    </row>
    <row r="2097" spans="1:8" ht="16.5" thickBot="1">
      <c r="A2097" s="23" t="s">
        <v>33</v>
      </c>
      <c r="B2097" s="37">
        <v>7.0000000000000001E-3</v>
      </c>
      <c r="C2097" s="38">
        <v>4.0000000000000001E-3</v>
      </c>
      <c r="D2097" s="30">
        <v>1.7000000000000001E-2</v>
      </c>
      <c r="E2097" s="37">
        <v>0.01</v>
      </c>
      <c r="F2097" s="37">
        <v>6.5000000000000002E-2</v>
      </c>
      <c r="G2097" s="37">
        <v>4.1000000000000002E-2</v>
      </c>
      <c r="H2097" s="114" t="s">
        <v>818</v>
      </c>
    </row>
    <row r="2098" spans="1:8" ht="16.5" thickBot="1">
      <c r="A2098" s="23" t="s">
        <v>34</v>
      </c>
      <c r="B2098" s="39">
        <v>0</v>
      </c>
      <c r="C2098" s="40">
        <v>0</v>
      </c>
      <c r="D2098" s="30">
        <v>3.0000000000000001E-3</v>
      </c>
      <c r="E2098" s="37">
        <v>1E-3</v>
      </c>
      <c r="F2098" s="37">
        <v>0</v>
      </c>
      <c r="G2098" s="37">
        <v>0</v>
      </c>
      <c r="H2098" s="114" t="s">
        <v>817</v>
      </c>
    </row>
    <row r="2099" spans="1:8" ht="16.5" thickBot="1">
      <c r="A2099" s="23" t="s">
        <v>35</v>
      </c>
      <c r="B2099" s="39">
        <v>1.4999999999999999E-2</v>
      </c>
      <c r="C2099" s="40">
        <v>1.4E-2</v>
      </c>
      <c r="D2099" s="30">
        <v>0</v>
      </c>
      <c r="E2099" s="37">
        <v>0</v>
      </c>
      <c r="F2099" s="37">
        <v>0</v>
      </c>
      <c r="G2099" s="37">
        <v>0</v>
      </c>
      <c r="H2099" s="113" t="s">
        <v>36</v>
      </c>
    </row>
    <row r="2100" spans="1:8" ht="16.5" thickBot="1">
      <c r="A2100" s="95" t="s">
        <v>353</v>
      </c>
      <c r="B2100" s="97">
        <f t="shared" ref="B2100" si="369">SUM(B2078:B2099)</f>
        <v>71.946587999999991</v>
      </c>
      <c r="C2100" s="97">
        <f t="shared" ref="C2100" si="370">SUM(C2078:C2099)</f>
        <v>50.573079291999996</v>
      </c>
      <c r="D2100" s="97">
        <f t="shared" ref="D2100" si="371">SUM(D2078:D2099)</f>
        <v>92.55</v>
      </c>
      <c r="E2100" s="97">
        <f t="shared" ref="E2100:G2100" si="372">SUM(E2078:E2099)</f>
        <v>60.981000000000009</v>
      </c>
      <c r="F2100" s="97">
        <f t="shared" si="372"/>
        <v>80.248000000000005</v>
      </c>
      <c r="G2100" s="97">
        <f t="shared" si="372"/>
        <v>49.282000000000011</v>
      </c>
      <c r="H2100" s="112" t="s">
        <v>841</v>
      </c>
    </row>
    <row r="2101" spans="1:8" ht="16.5" thickBot="1">
      <c r="A2101" s="95" t="s">
        <v>350</v>
      </c>
      <c r="B2101" s="97">
        <v>1002.275</v>
      </c>
      <c r="C2101" s="97">
        <v>1046.82</v>
      </c>
      <c r="D2101" s="97">
        <v>1106.7329999999999</v>
      </c>
      <c r="E2101" s="97">
        <v>1172.038</v>
      </c>
      <c r="F2101" s="140">
        <v>1108.0429999999999</v>
      </c>
      <c r="G2101" s="140">
        <v>1230.117</v>
      </c>
      <c r="H2101" s="119" t="s">
        <v>354</v>
      </c>
    </row>
    <row r="2102" spans="1:8">
      <c r="A2102" s="75"/>
      <c r="B2102" s="75"/>
      <c r="C2102" s="75"/>
      <c r="D2102" s="75"/>
      <c r="E2102" s="75"/>
      <c r="F2102" s="75"/>
      <c r="G2102" s="75"/>
      <c r="H2102" s="75"/>
    </row>
    <row r="2103" spans="1:8">
      <c r="A2103" s="77" t="s">
        <v>508</v>
      </c>
      <c r="B2103" s="75"/>
      <c r="C2103" s="75"/>
      <c r="D2103" s="75"/>
      <c r="E2103" s="75"/>
      <c r="F2103" s="75"/>
      <c r="G2103" s="75"/>
      <c r="H2103" s="79" t="s">
        <v>506</v>
      </c>
    </row>
    <row r="2104" spans="1:8">
      <c r="A2104" s="77" t="s">
        <v>533</v>
      </c>
      <c r="B2104" s="75"/>
      <c r="C2104" s="75"/>
      <c r="D2104" s="75"/>
      <c r="E2104" s="75"/>
      <c r="F2104" s="75"/>
      <c r="G2104" s="75"/>
      <c r="H2104" s="89" t="s">
        <v>531</v>
      </c>
    </row>
    <row r="2105" spans="1:8" ht="16.5" customHeight="1" thickBot="1">
      <c r="A2105" s="76" t="s">
        <v>39</v>
      </c>
      <c r="B2105" s="75"/>
      <c r="C2105" s="75"/>
      <c r="D2105" s="75"/>
      <c r="E2105" s="2"/>
      <c r="F2105" s="75"/>
      <c r="G2105" s="2" t="s">
        <v>40</v>
      </c>
      <c r="H2105" s="2" t="s">
        <v>2</v>
      </c>
    </row>
    <row r="2106" spans="1:8" ht="16.5" thickBot="1">
      <c r="A2106" s="66" t="s">
        <v>7</v>
      </c>
      <c r="B2106" s="203">
        <v>2016</v>
      </c>
      <c r="C2106" s="204"/>
      <c r="D2106" s="203">
        <v>2017</v>
      </c>
      <c r="E2106" s="204"/>
      <c r="F2106" s="203">
        <v>2018</v>
      </c>
      <c r="G2106" s="204"/>
      <c r="H2106" s="67" t="s">
        <v>3</v>
      </c>
    </row>
    <row r="2107" spans="1:8">
      <c r="A2107" s="68"/>
      <c r="B2107" s="20" t="s">
        <v>43</v>
      </c>
      <c r="C2107" s="111" t="s">
        <v>44</v>
      </c>
      <c r="D2107" s="111" t="s">
        <v>43</v>
      </c>
      <c r="E2107" s="16" t="s">
        <v>44</v>
      </c>
      <c r="F2107" s="20" t="s">
        <v>43</v>
      </c>
      <c r="G2107" s="9" t="s">
        <v>44</v>
      </c>
      <c r="H2107" s="69"/>
    </row>
    <row r="2108" spans="1:8" ht="16.5" thickBot="1">
      <c r="A2108" s="70"/>
      <c r="B2108" s="34" t="s">
        <v>45</v>
      </c>
      <c r="C2108" s="11" t="s">
        <v>46</v>
      </c>
      <c r="D2108" s="114" t="s">
        <v>45</v>
      </c>
      <c r="E2108" s="36" t="s">
        <v>46</v>
      </c>
      <c r="F2108" s="34" t="s">
        <v>45</v>
      </c>
      <c r="G2108" s="34" t="s">
        <v>46</v>
      </c>
      <c r="H2108" s="71"/>
    </row>
    <row r="2109" spans="1:8" ht="17.25" thickTop="1" thickBot="1">
      <c r="A2109" s="23" t="s">
        <v>12</v>
      </c>
      <c r="B2109" s="35">
        <v>0</v>
      </c>
      <c r="C2109" s="38">
        <v>0</v>
      </c>
      <c r="D2109" s="30">
        <v>0</v>
      </c>
      <c r="E2109" s="37">
        <v>0</v>
      </c>
      <c r="F2109" s="37">
        <v>0</v>
      </c>
      <c r="G2109" s="37">
        <v>0</v>
      </c>
      <c r="H2109" s="114" t="s">
        <v>809</v>
      </c>
    </row>
    <row r="2110" spans="1:8" ht="16.5" thickBot="1">
      <c r="A2110" s="23" t="s">
        <v>13</v>
      </c>
      <c r="B2110" s="37">
        <v>2.1230000000000002</v>
      </c>
      <c r="C2110" s="38">
        <v>2.1030000000000002</v>
      </c>
      <c r="D2110" s="30">
        <v>1.6830000000000001</v>
      </c>
      <c r="E2110" s="37">
        <v>1.641</v>
      </c>
      <c r="F2110" s="30">
        <v>2.879</v>
      </c>
      <c r="G2110" s="30">
        <v>2.3860000000000001</v>
      </c>
      <c r="H2110" s="114" t="s">
        <v>810</v>
      </c>
    </row>
    <row r="2111" spans="1:8" ht="16.5" thickBot="1">
      <c r="A2111" s="23" t="s">
        <v>14</v>
      </c>
      <c r="B2111" s="37">
        <v>4.7149999999999999</v>
      </c>
      <c r="C2111" s="38">
        <v>1.2310000000000001</v>
      </c>
      <c r="D2111" s="30">
        <v>5.077</v>
      </c>
      <c r="E2111" s="37">
        <v>1.323</v>
      </c>
      <c r="F2111" s="30">
        <v>3.5150000000000001</v>
      </c>
      <c r="G2111" s="30">
        <v>1.202</v>
      </c>
      <c r="H2111" s="114" t="s">
        <v>806</v>
      </c>
    </row>
    <row r="2112" spans="1:8" ht="16.5" thickBot="1">
      <c r="A2112" s="23" t="s">
        <v>15</v>
      </c>
      <c r="B2112" s="37">
        <v>0</v>
      </c>
      <c r="C2112" s="38">
        <v>1E-3</v>
      </c>
      <c r="D2112" s="30">
        <v>0</v>
      </c>
      <c r="E2112" s="37">
        <v>0</v>
      </c>
      <c r="F2112" s="30">
        <v>0</v>
      </c>
      <c r="G2112" s="30">
        <v>0</v>
      </c>
      <c r="H2112" s="114" t="s">
        <v>820</v>
      </c>
    </row>
    <row r="2113" spans="1:8" ht="16.5" thickBot="1">
      <c r="A2113" s="23" t="s">
        <v>16</v>
      </c>
      <c r="B2113" s="37">
        <v>5.0000000000000001E-3</v>
      </c>
      <c r="C2113" s="38">
        <v>4.0000000000000001E-3</v>
      </c>
      <c r="D2113" s="30">
        <v>4.0000000000000001E-3</v>
      </c>
      <c r="E2113" s="37">
        <v>4.0000000000000001E-3</v>
      </c>
      <c r="F2113" s="30">
        <v>0</v>
      </c>
      <c r="G2113" s="30">
        <v>0</v>
      </c>
      <c r="H2113" s="114" t="s">
        <v>819</v>
      </c>
    </row>
    <row r="2114" spans="1:8" ht="16.5" thickBot="1">
      <c r="A2114" s="23" t="s">
        <v>17</v>
      </c>
      <c r="B2114" s="37">
        <v>0</v>
      </c>
      <c r="C2114" s="38">
        <v>0</v>
      </c>
      <c r="D2114" s="30">
        <v>0</v>
      </c>
      <c r="E2114" s="37">
        <v>0</v>
      </c>
      <c r="F2114" s="30">
        <v>0</v>
      </c>
      <c r="G2114" s="30">
        <v>0</v>
      </c>
      <c r="H2114" s="114" t="s">
        <v>807</v>
      </c>
    </row>
    <row r="2115" spans="1:8" ht="16.5" thickBot="1">
      <c r="A2115" s="23" t="s">
        <v>18</v>
      </c>
      <c r="B2115" s="37">
        <v>0</v>
      </c>
      <c r="C2115" s="38">
        <v>0</v>
      </c>
      <c r="D2115" s="30">
        <v>0</v>
      </c>
      <c r="E2115" s="37">
        <v>0</v>
      </c>
      <c r="F2115" s="30">
        <v>0</v>
      </c>
      <c r="G2115" s="30">
        <v>0</v>
      </c>
      <c r="H2115" s="114" t="s">
        <v>19</v>
      </c>
    </row>
    <row r="2116" spans="1:8" ht="16.5" thickBot="1">
      <c r="A2116" s="23" t="s">
        <v>20</v>
      </c>
      <c r="B2116" s="37">
        <v>1.518</v>
      </c>
      <c r="C2116" s="38">
        <v>0.90100000000000002</v>
      </c>
      <c r="D2116" s="30">
        <v>2.82</v>
      </c>
      <c r="E2116" s="37">
        <v>1.647</v>
      </c>
      <c r="F2116" s="30">
        <v>1.4670000000000001</v>
      </c>
      <c r="G2116" s="30">
        <v>1.1719999999999999</v>
      </c>
      <c r="H2116" s="114" t="s">
        <v>808</v>
      </c>
    </row>
    <row r="2117" spans="1:8" ht="16.5" thickBot="1">
      <c r="A2117" s="23" t="s">
        <v>21</v>
      </c>
      <c r="B2117" s="37">
        <v>0.128</v>
      </c>
      <c r="C2117" s="38">
        <v>0.14399999999999999</v>
      </c>
      <c r="D2117" s="30">
        <v>0</v>
      </c>
      <c r="E2117" s="37">
        <v>0</v>
      </c>
      <c r="F2117" s="30">
        <v>0</v>
      </c>
      <c r="G2117" s="30">
        <v>0</v>
      </c>
      <c r="H2117" s="114" t="s">
        <v>811</v>
      </c>
    </row>
    <row r="2118" spans="1:8" ht="16.5" thickBot="1">
      <c r="A2118" s="23" t="s">
        <v>22</v>
      </c>
      <c r="B2118" s="37">
        <v>0</v>
      </c>
      <c r="C2118" s="38">
        <v>0</v>
      </c>
      <c r="D2118" s="30">
        <v>0</v>
      </c>
      <c r="E2118" s="37">
        <v>0</v>
      </c>
      <c r="F2118" s="30">
        <v>0</v>
      </c>
      <c r="G2118" s="30">
        <v>0</v>
      </c>
      <c r="H2118" s="114" t="s">
        <v>840</v>
      </c>
    </row>
    <row r="2119" spans="1:8" ht="16.5" thickBot="1">
      <c r="A2119" s="23" t="s">
        <v>23</v>
      </c>
      <c r="B2119" s="37">
        <v>0</v>
      </c>
      <c r="C2119" s="38">
        <v>0</v>
      </c>
      <c r="D2119" s="30">
        <v>0</v>
      </c>
      <c r="E2119" s="37">
        <v>0</v>
      </c>
      <c r="F2119" s="30">
        <v>0</v>
      </c>
      <c r="G2119" s="30">
        <v>0</v>
      </c>
      <c r="H2119" s="114" t="s">
        <v>805</v>
      </c>
    </row>
    <row r="2120" spans="1:8" ht="16.5" thickBot="1">
      <c r="A2120" s="23" t="s">
        <v>24</v>
      </c>
      <c r="B2120" s="37">
        <v>2.911</v>
      </c>
      <c r="C2120" s="38">
        <v>1.81</v>
      </c>
      <c r="D2120" s="30">
        <v>2.5590000000000002</v>
      </c>
      <c r="E2120" s="37">
        <v>0.61399999999999999</v>
      </c>
      <c r="F2120" s="30">
        <v>2.2589999999999999</v>
      </c>
      <c r="G2120" s="30">
        <v>0.61199999999999999</v>
      </c>
      <c r="H2120" s="114" t="s">
        <v>25</v>
      </c>
    </row>
    <row r="2121" spans="1:8" ht="16.5" thickBot="1">
      <c r="A2121" s="23" t="s">
        <v>26</v>
      </c>
      <c r="B2121" s="30">
        <v>0.34300000000000003</v>
      </c>
      <c r="C2121" s="28">
        <v>0.158</v>
      </c>
      <c r="D2121" s="30">
        <v>1.3080000000000001</v>
      </c>
      <c r="E2121" s="37">
        <v>0.251</v>
      </c>
      <c r="F2121" s="30">
        <v>1.883</v>
      </c>
      <c r="G2121" s="30">
        <v>0.41099999999999998</v>
      </c>
      <c r="H2121" s="114" t="s">
        <v>812</v>
      </c>
    </row>
    <row r="2122" spans="1:8" ht="16.5" thickBot="1">
      <c r="A2122" s="23" t="s">
        <v>27</v>
      </c>
      <c r="B2122" s="37">
        <v>2E-3</v>
      </c>
      <c r="C2122" s="38">
        <v>2E-3</v>
      </c>
      <c r="D2122" s="30">
        <v>0</v>
      </c>
      <c r="E2122" s="37">
        <v>0</v>
      </c>
      <c r="F2122" s="30">
        <v>0</v>
      </c>
      <c r="G2122" s="30">
        <v>1E-3</v>
      </c>
      <c r="H2122" s="114" t="s">
        <v>836</v>
      </c>
    </row>
    <row r="2123" spans="1:8" ht="16.5" thickBot="1">
      <c r="A2123" s="23" t="s">
        <v>28</v>
      </c>
      <c r="B2123" s="37">
        <v>13.257</v>
      </c>
      <c r="C2123" s="38">
        <v>4.2720000000000002</v>
      </c>
      <c r="D2123" s="37">
        <v>13.257</v>
      </c>
      <c r="E2123" s="38">
        <v>4.2720000000000002</v>
      </c>
      <c r="F2123" s="30">
        <v>15.69</v>
      </c>
      <c r="G2123" s="30">
        <v>4.6669999999999998</v>
      </c>
      <c r="H2123" s="114" t="s">
        <v>813</v>
      </c>
    </row>
    <row r="2124" spans="1:8" ht="16.5" thickBot="1">
      <c r="A2124" s="23" t="s">
        <v>29</v>
      </c>
      <c r="B2124" s="37">
        <v>9.9339999999999993</v>
      </c>
      <c r="C2124" s="38">
        <v>3.53</v>
      </c>
      <c r="D2124" s="30">
        <v>10.051</v>
      </c>
      <c r="E2124" s="37">
        <v>4.0110000000000001</v>
      </c>
      <c r="F2124" s="30">
        <v>10.829000000000001</v>
      </c>
      <c r="G2124" s="30">
        <v>3.944</v>
      </c>
      <c r="H2124" s="114" t="s">
        <v>814</v>
      </c>
    </row>
    <row r="2125" spans="1:8" ht="16.5" thickBot="1">
      <c r="A2125" s="23" t="s">
        <v>30</v>
      </c>
      <c r="B2125" s="37">
        <v>1.4999999999999999E-2</v>
      </c>
      <c r="C2125" s="38">
        <v>3.1E-2</v>
      </c>
      <c r="D2125" s="30">
        <v>1E-3</v>
      </c>
      <c r="E2125" s="37">
        <v>2E-3</v>
      </c>
      <c r="F2125" s="30">
        <v>3.0000000000000001E-3</v>
      </c>
      <c r="G2125" s="30">
        <v>4.0000000000000001E-3</v>
      </c>
      <c r="H2125" s="114" t="s">
        <v>815</v>
      </c>
    </row>
    <row r="2126" spans="1:8" ht="16.5" thickBot="1">
      <c r="A2126" s="23" t="s">
        <v>31</v>
      </c>
      <c r="B2126" s="37">
        <v>5.0000000000000001E-3</v>
      </c>
      <c r="C2126" s="38">
        <v>1E-3</v>
      </c>
      <c r="D2126" s="30">
        <v>0</v>
      </c>
      <c r="E2126" s="37">
        <v>0</v>
      </c>
      <c r="F2126" s="30">
        <v>0</v>
      </c>
      <c r="G2126" s="30">
        <v>0</v>
      </c>
      <c r="H2126" s="114" t="s">
        <v>838</v>
      </c>
    </row>
    <row r="2127" spans="1:8" ht="16.5" thickBot="1">
      <c r="A2127" s="23" t="s">
        <v>32</v>
      </c>
      <c r="B2127" s="37">
        <v>0</v>
      </c>
      <c r="C2127" s="38">
        <v>0</v>
      </c>
      <c r="D2127" s="30">
        <v>0</v>
      </c>
      <c r="E2127" s="37">
        <v>0</v>
      </c>
      <c r="F2127" s="30">
        <v>0</v>
      </c>
      <c r="G2127" s="30">
        <v>0</v>
      </c>
      <c r="H2127" s="114" t="s">
        <v>816</v>
      </c>
    </row>
    <row r="2128" spans="1:8" ht="16.5" thickBot="1">
      <c r="A2128" s="23" t="s">
        <v>33</v>
      </c>
      <c r="B2128" s="37">
        <v>0</v>
      </c>
      <c r="C2128" s="38">
        <v>0</v>
      </c>
      <c r="D2128" s="30">
        <v>0</v>
      </c>
      <c r="E2128" s="37">
        <v>0</v>
      </c>
      <c r="F2128" s="30">
        <v>0</v>
      </c>
      <c r="G2128" s="30">
        <v>0</v>
      </c>
      <c r="H2128" s="114" t="s">
        <v>818</v>
      </c>
    </row>
    <row r="2129" spans="1:8" ht="16.5" thickBot="1">
      <c r="A2129" s="23" t="s">
        <v>34</v>
      </c>
      <c r="B2129" s="39">
        <v>4.5999999999999999E-2</v>
      </c>
      <c r="C2129" s="40">
        <v>7.0000000000000001E-3</v>
      </c>
      <c r="D2129" s="30">
        <v>4.0000000000000001E-3</v>
      </c>
      <c r="E2129" s="37">
        <v>1E-3</v>
      </c>
      <c r="F2129" s="30">
        <v>0</v>
      </c>
      <c r="G2129" s="30">
        <v>0</v>
      </c>
      <c r="H2129" s="114" t="s">
        <v>817</v>
      </c>
    </row>
    <row r="2130" spans="1:8" ht="16.5" thickBot="1">
      <c r="A2130" s="23" t="s">
        <v>35</v>
      </c>
      <c r="B2130" s="39">
        <v>0</v>
      </c>
      <c r="C2130" s="40">
        <v>0</v>
      </c>
      <c r="D2130" s="30">
        <v>0</v>
      </c>
      <c r="E2130" s="37">
        <v>0</v>
      </c>
      <c r="F2130" s="30">
        <v>0</v>
      </c>
      <c r="G2130" s="30">
        <v>0</v>
      </c>
      <c r="H2130" s="113" t="s">
        <v>36</v>
      </c>
    </row>
    <row r="2131" spans="1:8" ht="16.5" thickBot="1">
      <c r="A2131" s="95" t="s">
        <v>353</v>
      </c>
      <c r="B2131" s="97">
        <f t="shared" ref="B2131" si="373">SUM(B2109:B2130)</f>
        <v>35.002000000000002</v>
      </c>
      <c r="C2131" s="97">
        <f t="shared" ref="C2131" si="374">SUM(C2109:C2130)</f>
        <v>14.195</v>
      </c>
      <c r="D2131" s="97">
        <f t="shared" ref="D2131" si="375">SUM(D2109:D2130)</f>
        <v>36.763999999999996</v>
      </c>
      <c r="E2131" s="97">
        <f t="shared" ref="E2131:G2131" si="376">SUM(E2109:E2130)</f>
        <v>13.766000000000002</v>
      </c>
      <c r="F2131" s="97">
        <f t="shared" si="376"/>
        <v>38.524999999999999</v>
      </c>
      <c r="G2131" s="97">
        <f t="shared" si="376"/>
        <v>14.398999999999999</v>
      </c>
      <c r="H2131" s="112" t="s">
        <v>841</v>
      </c>
    </row>
    <row r="2132" spans="1:8" ht="16.5" thickBot="1">
      <c r="A2132" s="95" t="s">
        <v>350</v>
      </c>
      <c r="B2132" s="97">
        <v>174.708</v>
      </c>
      <c r="C2132" s="97">
        <v>169.43600000000001</v>
      </c>
      <c r="D2132" s="97">
        <v>185.56899999999999</v>
      </c>
      <c r="E2132" s="97">
        <v>203.376</v>
      </c>
      <c r="F2132" s="142">
        <v>193.762</v>
      </c>
      <c r="G2132" s="142">
        <v>201.16800000000001</v>
      </c>
      <c r="H2132" s="119" t="s">
        <v>354</v>
      </c>
    </row>
    <row r="2133" spans="1:8">
      <c r="A2133" s="98"/>
      <c r="B2133" s="99"/>
      <c r="C2133" s="99"/>
      <c r="D2133" s="99"/>
      <c r="E2133" s="99"/>
      <c r="F2133" s="99"/>
      <c r="G2133" s="99"/>
      <c r="H2133" s="121"/>
    </row>
    <row r="2134" spans="1:8">
      <c r="A2134" s="77" t="s">
        <v>510</v>
      </c>
      <c r="B2134" s="75"/>
      <c r="C2134" s="75"/>
      <c r="D2134" s="75"/>
      <c r="E2134" s="75"/>
      <c r="F2134" s="75"/>
      <c r="G2134" s="75"/>
      <c r="H2134" s="79" t="s">
        <v>512</v>
      </c>
    </row>
    <row r="2135" spans="1:8">
      <c r="A2135" s="77" t="s">
        <v>534</v>
      </c>
      <c r="B2135" s="75"/>
      <c r="C2135" s="75"/>
      <c r="D2135" s="75"/>
      <c r="E2135" s="75"/>
      <c r="F2135" s="75"/>
      <c r="G2135" s="75"/>
      <c r="H2135" s="90" t="s">
        <v>535</v>
      </c>
    </row>
    <row r="2136" spans="1:8" ht="16.5" customHeight="1" thickBot="1">
      <c r="A2136" s="76" t="s">
        <v>39</v>
      </c>
      <c r="B2136" s="75"/>
      <c r="C2136" s="75"/>
      <c r="D2136" s="75"/>
      <c r="E2136" s="2"/>
      <c r="F2136" s="75"/>
      <c r="G2136" s="2" t="s">
        <v>40</v>
      </c>
      <c r="H2136" s="2" t="s">
        <v>2</v>
      </c>
    </row>
    <row r="2137" spans="1:8" ht="16.5" thickBot="1">
      <c r="A2137" s="66" t="s">
        <v>7</v>
      </c>
      <c r="B2137" s="203">
        <v>2016</v>
      </c>
      <c r="C2137" s="204"/>
      <c r="D2137" s="203">
        <v>2017</v>
      </c>
      <c r="E2137" s="204"/>
      <c r="F2137" s="203">
        <v>2018</v>
      </c>
      <c r="G2137" s="204"/>
      <c r="H2137" s="67" t="s">
        <v>3</v>
      </c>
    </row>
    <row r="2138" spans="1:8">
      <c r="A2138" s="68"/>
      <c r="B2138" s="20" t="s">
        <v>43</v>
      </c>
      <c r="C2138" s="111" t="s">
        <v>44</v>
      </c>
      <c r="D2138" s="111" t="s">
        <v>43</v>
      </c>
      <c r="E2138" s="16" t="s">
        <v>44</v>
      </c>
      <c r="F2138" s="20" t="s">
        <v>43</v>
      </c>
      <c r="G2138" s="9" t="s">
        <v>44</v>
      </c>
      <c r="H2138" s="69"/>
    </row>
    <row r="2139" spans="1:8" ht="16.5" thickBot="1">
      <c r="A2139" s="70"/>
      <c r="B2139" s="34" t="s">
        <v>45</v>
      </c>
      <c r="C2139" s="11" t="s">
        <v>46</v>
      </c>
      <c r="D2139" s="114" t="s">
        <v>45</v>
      </c>
      <c r="E2139" s="36" t="s">
        <v>46</v>
      </c>
      <c r="F2139" s="34" t="s">
        <v>45</v>
      </c>
      <c r="G2139" s="34" t="s">
        <v>46</v>
      </c>
      <c r="H2139" s="71"/>
    </row>
    <row r="2140" spans="1:8" ht="17.25" thickTop="1" thickBot="1">
      <c r="A2140" s="23" t="s">
        <v>12</v>
      </c>
      <c r="B2140" s="35">
        <v>6.8000000000000005E-2</v>
      </c>
      <c r="C2140" s="38">
        <v>3.3000000000000002E-2</v>
      </c>
      <c r="D2140" s="30">
        <v>8.9999999999999993E-3</v>
      </c>
      <c r="E2140" s="37">
        <v>5.1999999999999998E-2</v>
      </c>
      <c r="F2140" s="30">
        <v>8.0000000000000002E-3</v>
      </c>
      <c r="G2140" s="30">
        <v>4.2999999999999997E-2</v>
      </c>
      <c r="H2140" s="114" t="s">
        <v>809</v>
      </c>
    </row>
    <row r="2141" spans="1:8" ht="16.5" thickBot="1">
      <c r="A2141" s="23" t="s">
        <v>13</v>
      </c>
      <c r="B2141" s="37">
        <v>47.12</v>
      </c>
      <c r="C2141" s="38">
        <v>9.1609999999999996</v>
      </c>
      <c r="D2141" s="30">
        <v>41.716000000000001</v>
      </c>
      <c r="E2141" s="37">
        <v>9.5350000000000001</v>
      </c>
      <c r="F2141" s="30">
        <v>41.210999999999999</v>
      </c>
      <c r="G2141" s="30">
        <v>7.23</v>
      </c>
      <c r="H2141" s="114" t="s">
        <v>810</v>
      </c>
    </row>
    <row r="2142" spans="1:8" ht="16.5" thickBot="1">
      <c r="A2142" s="23" t="s">
        <v>14</v>
      </c>
      <c r="B2142" s="37">
        <v>7.6999999999999999E-2</v>
      </c>
      <c r="C2142" s="38">
        <v>9.0999999999999998E-2</v>
      </c>
      <c r="D2142" s="30">
        <v>0.20100000000000001</v>
      </c>
      <c r="E2142" s="37">
        <v>0.221</v>
      </c>
      <c r="F2142" s="30">
        <v>0.11</v>
      </c>
      <c r="G2142" s="30">
        <v>0.19</v>
      </c>
      <c r="H2142" s="114" t="s">
        <v>806</v>
      </c>
    </row>
    <row r="2143" spans="1:8" ht="16.5" thickBot="1">
      <c r="A2143" s="23" t="s">
        <v>15</v>
      </c>
      <c r="B2143" s="37">
        <v>8.6219999999999995E-3</v>
      </c>
      <c r="C2143" s="38">
        <v>1.0829979999999999E-2</v>
      </c>
      <c r="D2143" s="30">
        <v>0</v>
      </c>
      <c r="E2143" s="37">
        <v>0</v>
      </c>
      <c r="F2143" s="30">
        <v>0</v>
      </c>
      <c r="G2143" s="30">
        <v>0</v>
      </c>
      <c r="H2143" s="114" t="s">
        <v>820</v>
      </c>
    </row>
    <row r="2144" spans="1:8" ht="16.5" thickBot="1">
      <c r="A2144" s="23" t="s">
        <v>16</v>
      </c>
      <c r="B2144" s="37">
        <v>5.0000000000000001E-3</v>
      </c>
      <c r="C2144" s="38">
        <v>4.4999999999999998E-2</v>
      </c>
      <c r="D2144" s="30">
        <v>1E-3</v>
      </c>
      <c r="E2144" s="37">
        <v>1.7000000000000001E-2</v>
      </c>
      <c r="F2144" s="30">
        <v>2.4E-2</v>
      </c>
      <c r="G2144" s="30">
        <v>4.5999999999999999E-2</v>
      </c>
      <c r="H2144" s="114" t="s">
        <v>819</v>
      </c>
    </row>
    <row r="2145" spans="1:8" ht="16.5" thickBot="1">
      <c r="A2145" s="23" t="s">
        <v>17</v>
      </c>
      <c r="B2145" s="37">
        <v>1.2999999999999999E-2</v>
      </c>
      <c r="C2145" s="38">
        <v>3.0000000000000001E-3</v>
      </c>
      <c r="D2145" s="30">
        <v>1.4999999999999999E-2</v>
      </c>
      <c r="E2145" s="37">
        <v>5.0000000000000001E-3</v>
      </c>
      <c r="F2145" s="30">
        <v>0.12592900000000001</v>
      </c>
      <c r="G2145" s="30">
        <v>2.9000000000000001E-2</v>
      </c>
      <c r="H2145" s="114" t="s">
        <v>807</v>
      </c>
    </row>
    <row r="2146" spans="1:8" ht="16.5" thickBot="1">
      <c r="A2146" s="23" t="s">
        <v>18</v>
      </c>
      <c r="B2146" s="37">
        <v>2.2290000000000001</v>
      </c>
      <c r="C2146" s="38">
        <v>0.34300000000000003</v>
      </c>
      <c r="D2146" s="30">
        <v>2.3050000000000002</v>
      </c>
      <c r="E2146" s="37">
        <v>0.34300000000000003</v>
      </c>
      <c r="F2146" s="30">
        <v>2.21</v>
      </c>
      <c r="G2146" s="30">
        <v>0.312</v>
      </c>
      <c r="H2146" s="114" t="s">
        <v>19</v>
      </c>
    </row>
    <row r="2147" spans="1:8" ht="16.5" thickBot="1">
      <c r="A2147" s="23" t="s">
        <v>20</v>
      </c>
      <c r="B2147" s="37">
        <v>0.873</v>
      </c>
      <c r="C2147" s="38">
        <v>0.56999999999999995</v>
      </c>
      <c r="D2147" s="30">
        <v>0.89900000000000002</v>
      </c>
      <c r="E2147" s="37">
        <v>0.63500000000000001</v>
      </c>
      <c r="F2147" s="30">
        <v>0.51100000000000001</v>
      </c>
      <c r="G2147" s="30">
        <v>0.38300000000000001</v>
      </c>
      <c r="H2147" s="114" t="s">
        <v>808</v>
      </c>
    </row>
    <row r="2148" spans="1:8" ht="16.5" thickBot="1">
      <c r="A2148" s="23" t="s">
        <v>21</v>
      </c>
      <c r="B2148" s="37">
        <v>8.0000000000000004E-4</v>
      </c>
      <c r="C2148" s="38">
        <v>3.2996239999999997E-4</v>
      </c>
      <c r="D2148" s="30">
        <v>0</v>
      </c>
      <c r="E2148" s="37">
        <v>0</v>
      </c>
      <c r="F2148" s="30">
        <v>0</v>
      </c>
      <c r="G2148" s="30">
        <v>0</v>
      </c>
      <c r="H2148" s="114" t="s">
        <v>811</v>
      </c>
    </row>
    <row r="2149" spans="1:8" ht="16.5" thickBot="1">
      <c r="A2149" s="23" t="s">
        <v>22</v>
      </c>
      <c r="B2149" s="37">
        <v>0.11700000000000001</v>
      </c>
      <c r="C2149" s="38">
        <v>1.6E-2</v>
      </c>
      <c r="D2149" s="30">
        <v>0.113</v>
      </c>
      <c r="E2149" s="37">
        <v>2.4E-2</v>
      </c>
      <c r="F2149" s="30">
        <v>0.60699999999999998</v>
      </c>
      <c r="G2149" s="30">
        <v>8.6999999999999994E-2</v>
      </c>
      <c r="H2149" s="114" t="s">
        <v>840</v>
      </c>
    </row>
    <row r="2150" spans="1:8" ht="16.5" thickBot="1">
      <c r="A2150" s="23" t="s">
        <v>23</v>
      </c>
      <c r="B2150" s="37">
        <v>1.2999999999999999E-2</v>
      </c>
      <c r="C2150" s="38">
        <v>3.0000000000000001E-3</v>
      </c>
      <c r="D2150" s="30">
        <v>0.24099999999999999</v>
      </c>
      <c r="E2150" s="37">
        <v>0.19400000000000001</v>
      </c>
      <c r="F2150" s="30">
        <v>0.28100000000000003</v>
      </c>
      <c r="G2150" s="30">
        <v>0.20200000000000001</v>
      </c>
      <c r="H2150" s="114" t="s">
        <v>805</v>
      </c>
    </row>
    <row r="2151" spans="1:8" ht="16.5" thickBot="1">
      <c r="A2151" s="23" t="s">
        <v>24</v>
      </c>
      <c r="B2151" s="37">
        <v>17.741</v>
      </c>
      <c r="C2151" s="38">
        <v>4.5590000000000002</v>
      </c>
      <c r="D2151" s="30">
        <v>21.257999999999999</v>
      </c>
      <c r="E2151" s="37">
        <v>6.6150000000000002</v>
      </c>
      <c r="F2151" s="30">
        <v>23.242000000000001</v>
      </c>
      <c r="G2151" s="30">
        <v>7.2889999999999997</v>
      </c>
      <c r="H2151" s="114" t="s">
        <v>25</v>
      </c>
    </row>
    <row r="2152" spans="1:8" ht="16.5" thickBot="1">
      <c r="A2152" s="23" t="s">
        <v>26</v>
      </c>
      <c r="B2152" s="30">
        <v>5.4848749999999997</v>
      </c>
      <c r="C2152" s="28">
        <v>1.79977546</v>
      </c>
      <c r="D2152" s="30">
        <v>2.831</v>
      </c>
      <c r="E2152" s="37">
        <v>0.34699999999999998</v>
      </c>
      <c r="F2152" s="30">
        <v>4.07</v>
      </c>
      <c r="G2152" s="30">
        <v>0.53500000000000003</v>
      </c>
      <c r="H2152" s="114" t="s">
        <v>812</v>
      </c>
    </row>
    <row r="2153" spans="1:8" ht="16.5" thickBot="1">
      <c r="A2153" s="23" t="s">
        <v>27</v>
      </c>
      <c r="B2153" s="37">
        <v>0.04</v>
      </c>
      <c r="C2153" s="38">
        <v>2.5999999999999999E-2</v>
      </c>
      <c r="D2153" s="30">
        <v>0</v>
      </c>
      <c r="E2153" s="37">
        <v>0</v>
      </c>
      <c r="F2153" s="30">
        <v>0</v>
      </c>
      <c r="G2153" s="30">
        <v>4.5999999999999999E-2</v>
      </c>
      <c r="H2153" s="114" t="s">
        <v>836</v>
      </c>
    </row>
    <row r="2154" spans="1:8" ht="16.5" thickBot="1">
      <c r="A2154" s="23" t="s">
        <v>28</v>
      </c>
      <c r="B2154" s="37">
        <v>0</v>
      </c>
      <c r="C2154" s="38">
        <v>0</v>
      </c>
      <c r="D2154" s="30">
        <v>0</v>
      </c>
      <c r="E2154" s="37">
        <v>0</v>
      </c>
      <c r="F2154" s="30">
        <v>0.19900000000000001</v>
      </c>
      <c r="G2154" s="30">
        <v>0.18</v>
      </c>
      <c r="H2154" s="114" t="s">
        <v>813</v>
      </c>
    </row>
    <row r="2155" spans="1:8" ht="16.5" thickBot="1">
      <c r="A2155" s="23" t="s">
        <v>29</v>
      </c>
      <c r="B2155" s="37">
        <v>2.4449999999999998</v>
      </c>
      <c r="C2155" s="38">
        <v>8.7080000000000002</v>
      </c>
      <c r="D2155" s="30">
        <v>2.3580000000000001</v>
      </c>
      <c r="E2155" s="37">
        <v>6.2880000000000003</v>
      </c>
      <c r="F2155" s="30">
        <v>1.202</v>
      </c>
      <c r="G2155" s="30">
        <v>3.2069999999999999</v>
      </c>
      <c r="H2155" s="114" t="s">
        <v>814</v>
      </c>
    </row>
    <row r="2156" spans="1:8" ht="16.5" thickBot="1">
      <c r="A2156" s="23" t="s">
        <v>30</v>
      </c>
      <c r="B2156" s="37">
        <v>3.286</v>
      </c>
      <c r="C2156" s="38">
        <v>2.8468999999999998</v>
      </c>
      <c r="D2156" s="30">
        <v>4.6029999999999998</v>
      </c>
      <c r="E2156" s="37">
        <v>3.0880000000000001</v>
      </c>
      <c r="F2156" s="30">
        <v>0.35899999999999999</v>
      </c>
      <c r="G2156" s="30">
        <v>0.214</v>
      </c>
      <c r="H2156" s="114" t="s">
        <v>815</v>
      </c>
    </row>
    <row r="2157" spans="1:8" ht="16.5" thickBot="1">
      <c r="A2157" s="23" t="s">
        <v>31</v>
      </c>
      <c r="B2157" s="37">
        <v>5.5E-2</v>
      </c>
      <c r="C2157" s="38">
        <v>1.7999999999999999E-2</v>
      </c>
      <c r="D2157" s="30">
        <v>0.106</v>
      </c>
      <c r="E2157" s="37">
        <v>4.1000000000000002E-2</v>
      </c>
      <c r="F2157" s="30">
        <v>7.0999999999999994E-2</v>
      </c>
      <c r="G2157" s="30">
        <v>2.5999999999999999E-2</v>
      </c>
      <c r="H2157" s="114" t="s">
        <v>838</v>
      </c>
    </row>
    <row r="2158" spans="1:8" ht="16.5" thickBot="1">
      <c r="A2158" s="23" t="s">
        <v>32</v>
      </c>
      <c r="B2158" s="37">
        <v>0.155</v>
      </c>
      <c r="C2158" s="38">
        <v>5.6956303365143145E-2</v>
      </c>
      <c r="D2158" s="30">
        <v>0</v>
      </c>
      <c r="E2158" s="37">
        <v>0</v>
      </c>
      <c r="F2158" s="30">
        <v>1.6E-2</v>
      </c>
      <c r="G2158" s="30">
        <v>1.9E-2</v>
      </c>
      <c r="H2158" s="114" t="s">
        <v>816</v>
      </c>
    </row>
    <row r="2159" spans="1:8" ht="16.5" thickBot="1">
      <c r="A2159" s="23" t="s">
        <v>33</v>
      </c>
      <c r="B2159" s="37">
        <v>3.0000000000000001E-3</v>
      </c>
      <c r="C2159" s="38">
        <v>3.0000000000000001E-3</v>
      </c>
      <c r="D2159" s="30">
        <v>1.2999999999999999E-2</v>
      </c>
      <c r="E2159" s="37">
        <v>8.9999999999999993E-3</v>
      </c>
      <c r="F2159" s="30">
        <v>1.2999999999999999E-2</v>
      </c>
      <c r="G2159" s="30">
        <v>7.0000000000000001E-3</v>
      </c>
      <c r="H2159" s="114" t="s">
        <v>818</v>
      </c>
    </row>
    <row r="2160" spans="1:8" ht="16.5" thickBot="1">
      <c r="A2160" s="23" t="s">
        <v>34</v>
      </c>
      <c r="B2160" s="39">
        <v>1.7010000000000001</v>
      </c>
      <c r="C2160" s="40">
        <v>0.26300000000000001</v>
      </c>
      <c r="D2160" s="30">
        <v>0.67400000000000004</v>
      </c>
      <c r="E2160" s="37">
        <v>0.154</v>
      </c>
      <c r="F2160" s="30">
        <v>2.1869999999999998</v>
      </c>
      <c r="G2160" s="30">
        <v>0.433</v>
      </c>
      <c r="H2160" s="114" t="s">
        <v>817</v>
      </c>
    </row>
    <row r="2161" spans="1:8" ht="16.5" thickBot="1">
      <c r="A2161" s="23" t="s">
        <v>35</v>
      </c>
      <c r="B2161" s="39">
        <v>0</v>
      </c>
      <c r="C2161" s="40">
        <v>0</v>
      </c>
      <c r="D2161" s="30">
        <v>0</v>
      </c>
      <c r="E2161" s="37">
        <v>0</v>
      </c>
      <c r="F2161" s="30">
        <v>1E-3</v>
      </c>
      <c r="G2161" s="30">
        <v>2E-3</v>
      </c>
      <c r="H2161" s="113" t="s">
        <v>36</v>
      </c>
    </row>
    <row r="2162" spans="1:8" ht="16.5" thickBot="1">
      <c r="A2162" s="95" t="s">
        <v>353</v>
      </c>
      <c r="B2162" s="97">
        <f t="shared" ref="B2162" si="377">SUM(B2140:B2161)</f>
        <v>81.435296999999991</v>
      </c>
      <c r="C2162" s="97">
        <f t="shared" ref="C2162" si="378">SUM(C2140:C2161)</f>
        <v>28.556791705765143</v>
      </c>
      <c r="D2162" s="97">
        <f t="shared" ref="D2162" si="379">SUM(D2140:D2161)</f>
        <v>77.343000000000004</v>
      </c>
      <c r="E2162" s="97">
        <f t="shared" ref="E2162:G2162" si="380">SUM(E2140:E2161)</f>
        <v>27.568000000000001</v>
      </c>
      <c r="F2162" s="97">
        <f t="shared" si="380"/>
        <v>76.447929000000016</v>
      </c>
      <c r="G2162" s="97">
        <f t="shared" si="380"/>
        <v>20.479999999999997</v>
      </c>
      <c r="H2162" s="112" t="s">
        <v>841</v>
      </c>
    </row>
    <row r="2163" spans="1:8" ht="16.5" thickBot="1">
      <c r="A2163" s="95" t="s">
        <v>350</v>
      </c>
      <c r="B2163" s="97">
        <v>2745.2339999999999</v>
      </c>
      <c r="C2163" s="97">
        <v>1795.1880000000001</v>
      </c>
      <c r="D2163" s="97">
        <v>2786.7779999999998</v>
      </c>
      <c r="E2163" s="97">
        <v>1864.5029999999999</v>
      </c>
      <c r="F2163" s="142">
        <f>D2163/E2163*G2163</f>
        <v>2698.787998986325</v>
      </c>
      <c r="G2163" s="142">
        <v>1805.633</v>
      </c>
      <c r="H2163" s="119" t="s">
        <v>354</v>
      </c>
    </row>
    <row r="2164" spans="1:8">
      <c r="A2164" s="75"/>
      <c r="B2164" s="75"/>
      <c r="C2164" s="75"/>
      <c r="D2164" s="75"/>
      <c r="E2164" s="75"/>
      <c r="F2164" s="75"/>
      <c r="G2164" s="75"/>
      <c r="H2164" s="75"/>
    </row>
    <row r="2165" spans="1:8">
      <c r="A2165" s="75"/>
      <c r="B2165" s="75"/>
      <c r="C2165" s="75"/>
      <c r="D2165" s="75"/>
      <c r="E2165" s="75"/>
      <c r="F2165" s="75"/>
      <c r="G2165" s="75"/>
      <c r="H2165" s="75"/>
    </row>
    <row r="2166" spans="1:8">
      <c r="A2166" s="77" t="s">
        <v>516</v>
      </c>
      <c r="B2166" s="75"/>
      <c r="C2166" s="75"/>
      <c r="D2166" s="75"/>
      <c r="E2166" s="75"/>
      <c r="F2166" s="75"/>
      <c r="G2166" s="75"/>
      <c r="H2166" s="79" t="s">
        <v>514</v>
      </c>
    </row>
    <row r="2167" spans="1:8">
      <c r="A2167" s="77" t="s">
        <v>537</v>
      </c>
      <c r="B2167" s="75"/>
      <c r="C2167" s="75"/>
      <c r="D2167" s="75"/>
      <c r="E2167" s="75"/>
      <c r="F2167" s="75"/>
      <c r="G2167" s="75"/>
      <c r="H2167" s="87" t="s">
        <v>536</v>
      </c>
    </row>
    <row r="2168" spans="1:8" ht="16.5" customHeight="1" thickBot="1">
      <c r="A2168" s="76" t="s">
        <v>39</v>
      </c>
      <c r="B2168" s="75"/>
      <c r="C2168" s="75"/>
      <c r="D2168" s="75"/>
      <c r="E2168" s="2"/>
      <c r="F2168" s="75"/>
      <c r="G2168" s="2" t="s">
        <v>40</v>
      </c>
      <c r="H2168" s="2" t="s">
        <v>2</v>
      </c>
    </row>
    <row r="2169" spans="1:8" ht="16.5" thickBot="1">
      <c r="A2169" s="66" t="s">
        <v>7</v>
      </c>
      <c r="B2169" s="203">
        <v>2016</v>
      </c>
      <c r="C2169" s="204"/>
      <c r="D2169" s="203">
        <v>2017</v>
      </c>
      <c r="E2169" s="204"/>
      <c r="F2169" s="203">
        <v>2018</v>
      </c>
      <c r="G2169" s="204"/>
      <c r="H2169" s="67" t="s">
        <v>3</v>
      </c>
    </row>
    <row r="2170" spans="1:8">
      <c r="A2170" s="68"/>
      <c r="B2170" s="20" t="s">
        <v>43</v>
      </c>
      <c r="C2170" s="111" t="s">
        <v>44</v>
      </c>
      <c r="D2170" s="111" t="s">
        <v>43</v>
      </c>
      <c r="E2170" s="16" t="s">
        <v>44</v>
      </c>
      <c r="F2170" s="20" t="s">
        <v>43</v>
      </c>
      <c r="G2170" s="9" t="s">
        <v>44</v>
      </c>
      <c r="H2170" s="69"/>
    </row>
    <row r="2171" spans="1:8" ht="16.5" thickBot="1">
      <c r="A2171" s="70"/>
      <c r="B2171" s="34" t="s">
        <v>45</v>
      </c>
      <c r="C2171" s="11" t="s">
        <v>46</v>
      </c>
      <c r="D2171" s="114" t="s">
        <v>45</v>
      </c>
      <c r="E2171" s="36" t="s">
        <v>46</v>
      </c>
      <c r="F2171" s="34" t="s">
        <v>45</v>
      </c>
      <c r="G2171" s="34" t="s">
        <v>46</v>
      </c>
      <c r="H2171" s="71"/>
    </row>
    <row r="2172" spans="1:8" ht="17.25" thickTop="1" thickBot="1">
      <c r="A2172" s="23" t="s">
        <v>12</v>
      </c>
      <c r="B2172" s="35">
        <v>8.0000000000000002E-3</v>
      </c>
      <c r="C2172" s="38">
        <v>2.5000000000000001E-2</v>
      </c>
      <c r="D2172" s="30">
        <v>6.6000000000000003E-2</v>
      </c>
      <c r="E2172" s="37">
        <v>7.9000000000000001E-2</v>
      </c>
      <c r="F2172" s="30">
        <v>0</v>
      </c>
      <c r="G2172" s="30">
        <v>0</v>
      </c>
      <c r="H2172" s="114" t="s">
        <v>809</v>
      </c>
    </row>
    <row r="2173" spans="1:8" ht="16.5" thickBot="1">
      <c r="A2173" s="23" t="s">
        <v>13</v>
      </c>
      <c r="B2173" s="37">
        <v>2.673</v>
      </c>
      <c r="C2173" s="38">
        <v>2.653</v>
      </c>
      <c r="D2173" s="30">
        <v>2.6640000000000001</v>
      </c>
      <c r="E2173" s="37">
        <v>2.67</v>
      </c>
      <c r="F2173" s="30">
        <v>2.75</v>
      </c>
      <c r="G2173" s="30">
        <v>4.0090000000000003</v>
      </c>
      <c r="H2173" s="114" t="s">
        <v>810</v>
      </c>
    </row>
    <row r="2174" spans="1:8" ht="16.5" thickBot="1">
      <c r="A2174" s="23" t="s">
        <v>14</v>
      </c>
      <c r="B2174" s="37">
        <v>0.08</v>
      </c>
      <c r="C2174" s="38">
        <v>0.14899999999999999</v>
      </c>
      <c r="D2174" s="30">
        <v>7.8E-2</v>
      </c>
      <c r="E2174" s="37">
        <v>0.155</v>
      </c>
      <c r="F2174" s="30">
        <v>7.0000000000000007E-2</v>
      </c>
      <c r="G2174" s="30">
        <v>0.22</v>
      </c>
      <c r="H2174" s="114" t="s">
        <v>806</v>
      </c>
    </row>
    <row r="2175" spans="1:8" ht="16.5" thickBot="1">
      <c r="A2175" s="23" t="s">
        <v>15</v>
      </c>
      <c r="B2175" s="37">
        <v>0</v>
      </c>
      <c r="C2175" s="38">
        <v>0</v>
      </c>
      <c r="D2175" s="30">
        <v>8.3000000000000004E-2</v>
      </c>
      <c r="E2175" s="37">
        <v>1.2999999999999999E-2</v>
      </c>
      <c r="F2175" s="30">
        <v>0.11600000000000001</v>
      </c>
      <c r="G2175" s="30">
        <v>1.7999999999999999E-2</v>
      </c>
      <c r="H2175" s="114" t="s">
        <v>820</v>
      </c>
    </row>
    <row r="2176" spans="1:8" ht="16.5" thickBot="1">
      <c r="A2176" s="23" t="s">
        <v>16</v>
      </c>
      <c r="B2176" s="37">
        <v>0.26</v>
      </c>
      <c r="C2176" s="38">
        <v>0.14799999999999999</v>
      </c>
      <c r="D2176" s="30">
        <v>0.26900000000000002</v>
      </c>
      <c r="E2176" s="37">
        <v>0.23799999999999999</v>
      </c>
      <c r="F2176" s="30">
        <v>0</v>
      </c>
      <c r="G2176" s="30">
        <v>0</v>
      </c>
      <c r="H2176" s="114" t="s">
        <v>819</v>
      </c>
    </row>
    <row r="2177" spans="1:8" ht="16.5" thickBot="1">
      <c r="A2177" s="23" t="s">
        <v>17</v>
      </c>
      <c r="B2177" s="37">
        <v>0</v>
      </c>
      <c r="C2177" s="38">
        <v>0</v>
      </c>
      <c r="D2177" s="30">
        <v>0</v>
      </c>
      <c r="E2177" s="37">
        <v>0</v>
      </c>
      <c r="F2177" s="30">
        <v>0</v>
      </c>
      <c r="G2177" s="30">
        <v>0</v>
      </c>
      <c r="H2177" s="114" t="s">
        <v>807</v>
      </c>
    </row>
    <row r="2178" spans="1:8" ht="16.5" thickBot="1">
      <c r="A2178" s="23" t="s">
        <v>18</v>
      </c>
      <c r="B2178" s="37">
        <v>0</v>
      </c>
      <c r="C2178" s="38">
        <v>1E-3</v>
      </c>
      <c r="D2178" s="30">
        <v>1E-3</v>
      </c>
      <c r="E2178" s="37">
        <v>4.0000000000000001E-3</v>
      </c>
      <c r="F2178" s="30">
        <v>2E-3</v>
      </c>
      <c r="G2178" s="30">
        <v>1E-3</v>
      </c>
      <c r="H2178" s="114" t="s">
        <v>19</v>
      </c>
    </row>
    <row r="2179" spans="1:8" ht="16.5" thickBot="1">
      <c r="A2179" s="23" t="s">
        <v>20</v>
      </c>
      <c r="B2179" s="37">
        <v>0.20399999999999999</v>
      </c>
      <c r="C2179" s="38">
        <v>0.40100000000000002</v>
      </c>
      <c r="D2179" s="30">
        <v>1.349</v>
      </c>
      <c r="E2179" s="37">
        <v>0.7</v>
      </c>
      <c r="F2179" s="30">
        <v>0.46200000000000002</v>
      </c>
      <c r="G2179" s="30">
        <v>0.45200000000000001</v>
      </c>
      <c r="H2179" s="114" t="s">
        <v>808</v>
      </c>
    </row>
    <row r="2180" spans="1:8" ht="16.5" thickBot="1">
      <c r="A2180" s="23" t="s">
        <v>21</v>
      </c>
      <c r="B2180" s="37">
        <v>6.4000000000000001E-2</v>
      </c>
      <c r="C2180" s="38">
        <v>0.10199999999999999</v>
      </c>
      <c r="D2180" s="30">
        <v>1.6E-2</v>
      </c>
      <c r="E2180" s="37">
        <v>6.6000000000000003E-2</v>
      </c>
      <c r="F2180" s="30">
        <v>0</v>
      </c>
      <c r="G2180" s="30">
        <v>0</v>
      </c>
      <c r="H2180" s="114" t="s">
        <v>811</v>
      </c>
    </row>
    <row r="2181" spans="1:8" ht="16.5" thickBot="1">
      <c r="A2181" s="23" t="s">
        <v>22</v>
      </c>
      <c r="B2181" s="37">
        <v>0</v>
      </c>
      <c r="C2181" s="38">
        <v>0</v>
      </c>
      <c r="D2181" s="30">
        <v>0</v>
      </c>
      <c r="E2181" s="37">
        <v>0</v>
      </c>
      <c r="F2181" s="30">
        <v>0</v>
      </c>
      <c r="G2181" s="30">
        <v>0</v>
      </c>
      <c r="H2181" s="114" t="s">
        <v>840</v>
      </c>
    </row>
    <row r="2182" spans="1:8" ht="16.5" thickBot="1">
      <c r="A2182" s="23" t="s">
        <v>23</v>
      </c>
      <c r="B2182" s="37">
        <v>0</v>
      </c>
      <c r="C2182" s="38">
        <v>0</v>
      </c>
      <c r="D2182" s="30">
        <v>4.0000000000000001E-3</v>
      </c>
      <c r="E2182" s="37">
        <v>5.0000000000000001E-3</v>
      </c>
      <c r="F2182" s="30">
        <v>1E-3</v>
      </c>
      <c r="G2182" s="30">
        <v>1E-3</v>
      </c>
      <c r="H2182" s="114" t="s">
        <v>805</v>
      </c>
    </row>
    <row r="2183" spans="1:8" ht="16.5" thickBot="1">
      <c r="A2183" s="23" t="s">
        <v>24</v>
      </c>
      <c r="B2183" s="37">
        <v>5.8999999999999997E-2</v>
      </c>
      <c r="C2183" s="38">
        <v>2.4E-2</v>
      </c>
      <c r="D2183" s="30">
        <v>3.4000000000000002E-2</v>
      </c>
      <c r="E2183" s="37">
        <v>1.2999999999999999E-2</v>
      </c>
      <c r="F2183" s="30">
        <v>1.643</v>
      </c>
      <c r="G2183" s="30">
        <v>0.58199999999999996</v>
      </c>
      <c r="H2183" s="114" t="s">
        <v>25</v>
      </c>
    </row>
    <row r="2184" spans="1:8" ht="16.5" thickBot="1">
      <c r="A2184" s="23" t="s">
        <v>26</v>
      </c>
      <c r="B2184" s="30">
        <v>0.25</v>
      </c>
      <c r="C2184" s="28">
        <v>0.14299999999999999</v>
      </c>
      <c r="D2184" s="30">
        <v>0.157</v>
      </c>
      <c r="E2184" s="37">
        <v>7.6999999999999999E-2</v>
      </c>
      <c r="F2184" s="30">
        <v>0.24299999999999999</v>
      </c>
      <c r="G2184" s="30">
        <v>0.158</v>
      </c>
      <c r="H2184" s="114" t="s">
        <v>812</v>
      </c>
    </row>
    <row r="2185" spans="1:8" ht="16.5" thickBot="1">
      <c r="A2185" s="23" t="s">
        <v>27</v>
      </c>
      <c r="B2185" s="37">
        <v>2.9000000000000001E-2</v>
      </c>
      <c r="C2185" s="38">
        <v>0.106</v>
      </c>
      <c r="D2185" s="30">
        <v>1.2E-2</v>
      </c>
      <c r="E2185" s="37">
        <v>3.4000000000000002E-2</v>
      </c>
      <c r="F2185" s="30">
        <f>D2185/E2185*G2185</f>
        <v>0.10129411764705881</v>
      </c>
      <c r="G2185" s="30">
        <v>0.28699999999999998</v>
      </c>
      <c r="H2185" s="114" t="s">
        <v>836</v>
      </c>
    </row>
    <row r="2186" spans="1:8" ht="16.5" thickBot="1">
      <c r="A2186" s="23" t="s">
        <v>28</v>
      </c>
      <c r="B2186" s="37">
        <v>0.443</v>
      </c>
      <c r="C2186" s="38">
        <v>0.498</v>
      </c>
      <c r="D2186" s="37">
        <v>0.443</v>
      </c>
      <c r="E2186" s="38">
        <v>0.498</v>
      </c>
      <c r="F2186" s="30">
        <v>0.183</v>
      </c>
      <c r="G2186" s="30">
        <v>0.374</v>
      </c>
      <c r="H2186" s="114" t="s">
        <v>813</v>
      </c>
    </row>
    <row r="2187" spans="1:8" ht="16.5" thickBot="1">
      <c r="A2187" s="23" t="s">
        <v>29</v>
      </c>
      <c r="B2187" s="37">
        <v>7.6999999999999999E-2</v>
      </c>
      <c r="C2187" s="38">
        <v>0.33300000000000002</v>
      </c>
      <c r="D2187" s="30">
        <v>0.108</v>
      </c>
      <c r="E2187" s="37">
        <v>0.255</v>
      </c>
      <c r="F2187" s="30">
        <v>0.159</v>
      </c>
      <c r="G2187" s="30">
        <v>0.36399999999999999</v>
      </c>
      <c r="H2187" s="114" t="s">
        <v>814</v>
      </c>
    </row>
    <row r="2188" spans="1:8" ht="16.5" thickBot="1">
      <c r="A2188" s="23" t="s">
        <v>30</v>
      </c>
      <c r="B2188" s="37">
        <v>0.71399999999999997</v>
      </c>
      <c r="C2188" s="38">
        <v>0.64800000000000002</v>
      </c>
      <c r="D2188" s="30">
        <v>1.58</v>
      </c>
      <c r="E2188" s="37">
        <v>1.1850000000000001</v>
      </c>
      <c r="F2188" s="30">
        <v>0.38500000000000001</v>
      </c>
      <c r="G2188" s="30">
        <v>0.24099999999999999</v>
      </c>
      <c r="H2188" s="114" t="s">
        <v>815</v>
      </c>
    </row>
    <row r="2189" spans="1:8" ht="16.5" thickBot="1">
      <c r="A2189" s="23" t="s">
        <v>31</v>
      </c>
      <c r="B2189" s="37">
        <v>0.48</v>
      </c>
      <c r="C2189" s="38">
        <v>0.67800000000000005</v>
      </c>
      <c r="D2189" s="30">
        <v>6.5000000000000002E-2</v>
      </c>
      <c r="E2189" s="37">
        <v>3.4000000000000002E-2</v>
      </c>
      <c r="F2189" s="30">
        <v>0.13900000000000001</v>
      </c>
      <c r="G2189" s="30">
        <v>0.124</v>
      </c>
      <c r="H2189" s="114" t="s">
        <v>838</v>
      </c>
    </row>
    <row r="2190" spans="1:8" ht="16.5" thickBot="1">
      <c r="A2190" s="23" t="s">
        <v>32</v>
      </c>
      <c r="B2190" s="37">
        <v>1.2999999999999999E-2</v>
      </c>
      <c r="C2190" s="38">
        <v>4.5999999999999999E-2</v>
      </c>
      <c r="D2190" s="30">
        <v>2.1000000000000001E-2</v>
      </c>
      <c r="E2190" s="37">
        <v>8.7999999999999995E-2</v>
      </c>
      <c r="F2190" s="30">
        <v>0</v>
      </c>
      <c r="G2190" s="30">
        <v>0</v>
      </c>
      <c r="H2190" s="114" t="s">
        <v>816</v>
      </c>
    </row>
    <row r="2191" spans="1:8" ht="16.5" thickBot="1">
      <c r="A2191" s="23" t="s">
        <v>33</v>
      </c>
      <c r="B2191" s="37">
        <v>2E-3</v>
      </c>
      <c r="C2191" s="38">
        <v>1.2E-2</v>
      </c>
      <c r="D2191" s="30">
        <v>0</v>
      </c>
      <c r="E2191" s="37">
        <v>0</v>
      </c>
      <c r="F2191" s="30">
        <v>0</v>
      </c>
      <c r="G2191" s="30">
        <v>0</v>
      </c>
      <c r="H2191" s="114" t="s">
        <v>818</v>
      </c>
    </row>
    <row r="2192" spans="1:8" ht="16.5" thickBot="1">
      <c r="A2192" s="23" t="s">
        <v>34</v>
      </c>
      <c r="B2192" s="39">
        <v>0</v>
      </c>
      <c r="C2192" s="40">
        <v>0</v>
      </c>
      <c r="D2192" s="30">
        <v>0</v>
      </c>
      <c r="E2192" s="37">
        <v>0</v>
      </c>
      <c r="F2192" s="30">
        <v>0.12</v>
      </c>
      <c r="G2192" s="30">
        <v>4.2999999999999997E-2</v>
      </c>
      <c r="H2192" s="114" t="s">
        <v>817</v>
      </c>
    </row>
    <row r="2193" spans="1:8" ht="16.5" thickBot="1">
      <c r="A2193" s="23" t="s">
        <v>35</v>
      </c>
      <c r="B2193" s="39">
        <v>9.0999999999999998E-2</v>
      </c>
      <c r="C2193" s="40">
        <v>3.9E-2</v>
      </c>
      <c r="D2193" s="30">
        <v>6.0000000000000001E-3</v>
      </c>
      <c r="E2193" s="37">
        <v>1E-3</v>
      </c>
      <c r="F2193" s="30">
        <v>5.1180000000000003</v>
      </c>
      <c r="G2193" s="30">
        <v>1.1739999999999999</v>
      </c>
      <c r="H2193" s="113" t="s">
        <v>36</v>
      </c>
    </row>
    <row r="2194" spans="1:8" ht="16.5" thickBot="1">
      <c r="A2194" s="95" t="s">
        <v>353</v>
      </c>
      <c r="B2194" s="97">
        <f t="shared" ref="B2194" si="381">SUM(B2172:B2193)</f>
        <v>5.447000000000001</v>
      </c>
      <c r="C2194" s="97">
        <f t="shared" ref="C2194" si="382">SUM(C2172:C2193)</f>
        <v>6.0059999999999985</v>
      </c>
      <c r="D2194" s="97">
        <f t="shared" ref="D2194" si="383">SUM(D2172:D2193)</f>
        <v>6.9559999999999986</v>
      </c>
      <c r="E2194" s="97">
        <f t="shared" ref="E2194:G2194" si="384">SUM(E2172:E2193)</f>
        <v>6.1149999999999993</v>
      </c>
      <c r="F2194" s="97">
        <f t="shared" si="384"/>
        <v>11.492294117647059</v>
      </c>
      <c r="G2194" s="97">
        <f t="shared" si="384"/>
        <v>8.048</v>
      </c>
      <c r="H2194" s="112" t="s">
        <v>841</v>
      </c>
    </row>
    <row r="2195" spans="1:8" ht="16.5" thickBot="1">
      <c r="A2195" s="95" t="s">
        <v>350</v>
      </c>
      <c r="B2195" s="97">
        <v>282.80799999999999</v>
      </c>
      <c r="C2195" s="97">
        <v>390.56599999999997</v>
      </c>
      <c r="D2195" s="97">
        <v>287.53800000000001</v>
      </c>
      <c r="E2195" s="97">
        <v>406.73500000000001</v>
      </c>
      <c r="F2195" s="142">
        <v>329.08800000000002</v>
      </c>
      <c r="G2195" s="142">
        <v>450.315</v>
      </c>
      <c r="H2195" s="119" t="s">
        <v>354</v>
      </c>
    </row>
    <row r="2196" spans="1:8">
      <c r="A2196" s="75"/>
      <c r="B2196" s="75"/>
      <c r="C2196" s="75"/>
      <c r="D2196" s="75"/>
      <c r="E2196" s="75"/>
      <c r="F2196" s="75"/>
      <c r="G2196" s="75"/>
      <c r="H2196" s="75"/>
    </row>
    <row r="2197" spans="1:8">
      <c r="A2197" s="75"/>
      <c r="B2197" s="75"/>
      <c r="C2197" s="75"/>
      <c r="D2197" s="75"/>
      <c r="E2197" s="75"/>
      <c r="F2197" s="75"/>
      <c r="G2197" s="75"/>
      <c r="H2197" s="75"/>
    </row>
    <row r="2198" spans="1:8">
      <c r="A2198" s="77" t="s">
        <v>518</v>
      </c>
      <c r="B2198" s="75"/>
      <c r="C2198" s="75"/>
      <c r="D2198" s="75"/>
      <c r="E2198" s="75"/>
      <c r="F2198" s="75"/>
      <c r="G2198" s="75"/>
      <c r="H2198" s="79" t="s">
        <v>520</v>
      </c>
    </row>
    <row r="2199" spans="1:8">
      <c r="A2199" s="74" t="s">
        <v>538</v>
      </c>
      <c r="B2199" s="75"/>
      <c r="C2199" s="75"/>
      <c r="D2199" s="75"/>
      <c r="E2199" s="75"/>
      <c r="F2199" s="75"/>
      <c r="G2199" s="75"/>
      <c r="H2199" s="8" t="s">
        <v>539</v>
      </c>
    </row>
    <row r="2200" spans="1:8" ht="16.5" customHeight="1" thickBot="1">
      <c r="A2200" s="76" t="s">
        <v>39</v>
      </c>
      <c r="B2200" s="75"/>
      <c r="C2200" s="75"/>
      <c r="D2200" s="75"/>
      <c r="E2200" s="2"/>
      <c r="F2200" s="75"/>
      <c r="G2200" s="2" t="s">
        <v>40</v>
      </c>
      <c r="H2200" s="2" t="s">
        <v>2</v>
      </c>
    </row>
    <row r="2201" spans="1:8" ht="16.5" thickBot="1">
      <c r="A2201" s="66" t="s">
        <v>7</v>
      </c>
      <c r="B2201" s="203">
        <v>2016</v>
      </c>
      <c r="C2201" s="204"/>
      <c r="D2201" s="203">
        <v>2017</v>
      </c>
      <c r="E2201" s="204"/>
      <c r="F2201" s="203">
        <v>2018</v>
      </c>
      <c r="G2201" s="204"/>
      <c r="H2201" s="133" t="s">
        <v>3</v>
      </c>
    </row>
    <row r="2202" spans="1:8">
      <c r="A2202" s="68"/>
      <c r="B2202" s="20" t="s">
        <v>43</v>
      </c>
      <c r="C2202" s="111" t="s">
        <v>44</v>
      </c>
      <c r="D2202" s="111" t="s">
        <v>43</v>
      </c>
      <c r="E2202" s="16" t="s">
        <v>44</v>
      </c>
      <c r="F2202" s="20" t="s">
        <v>43</v>
      </c>
      <c r="G2202" s="9" t="s">
        <v>44</v>
      </c>
      <c r="H2202" s="69"/>
    </row>
    <row r="2203" spans="1:8" ht="16.5" thickBot="1">
      <c r="A2203" s="70"/>
      <c r="B2203" s="34" t="s">
        <v>45</v>
      </c>
      <c r="C2203" s="11" t="s">
        <v>46</v>
      </c>
      <c r="D2203" s="114" t="s">
        <v>45</v>
      </c>
      <c r="E2203" s="36" t="s">
        <v>46</v>
      </c>
      <c r="F2203" s="34" t="s">
        <v>45</v>
      </c>
      <c r="G2203" s="34" t="s">
        <v>46</v>
      </c>
      <c r="H2203" s="71"/>
    </row>
    <row r="2204" spans="1:8" ht="17.25" thickTop="1" thickBot="1">
      <c r="A2204" s="23" t="s">
        <v>12</v>
      </c>
      <c r="B2204" s="35">
        <v>0.28999999999999998</v>
      </c>
      <c r="C2204" s="38">
        <v>0.57099999999999995</v>
      </c>
      <c r="D2204" s="30">
        <v>0.8</v>
      </c>
      <c r="E2204" s="37">
        <v>1.766</v>
      </c>
      <c r="F2204" s="30">
        <v>0.20200000000000001</v>
      </c>
      <c r="G2204" s="30">
        <v>0.443</v>
      </c>
      <c r="H2204" s="114" t="s">
        <v>809</v>
      </c>
    </row>
    <row r="2205" spans="1:8" ht="16.5" thickBot="1">
      <c r="A2205" s="23" t="s">
        <v>13</v>
      </c>
      <c r="B2205" s="37">
        <v>2.508</v>
      </c>
      <c r="C2205" s="38">
        <v>3.2250000000000001</v>
      </c>
      <c r="D2205" s="30">
        <v>2.0230000000000001</v>
      </c>
      <c r="E2205" s="37">
        <v>2.2989999999999999</v>
      </c>
      <c r="F2205" s="30">
        <v>1.649</v>
      </c>
      <c r="G2205" s="30">
        <v>1.659</v>
      </c>
      <c r="H2205" s="114" t="s">
        <v>810</v>
      </c>
    </row>
    <row r="2206" spans="1:8" ht="16.5" thickBot="1">
      <c r="A2206" s="23" t="s">
        <v>14</v>
      </c>
      <c r="B2206" s="37">
        <v>1.256</v>
      </c>
      <c r="C2206" s="38">
        <v>0.64100000000000001</v>
      </c>
      <c r="D2206" s="30">
        <v>1.5469999999999999</v>
      </c>
      <c r="E2206" s="37">
        <v>0.56799999999999995</v>
      </c>
      <c r="F2206" s="30">
        <v>1.0980000000000001</v>
      </c>
      <c r="G2206" s="30">
        <v>0.309</v>
      </c>
      <c r="H2206" s="114" t="s">
        <v>806</v>
      </c>
    </row>
    <row r="2207" spans="1:8" ht="16.5" thickBot="1">
      <c r="A2207" s="23" t="s">
        <v>15</v>
      </c>
      <c r="B2207" s="37">
        <v>0</v>
      </c>
      <c r="C2207" s="38">
        <v>0</v>
      </c>
      <c r="D2207" s="30">
        <v>1.2999999999999999E-2</v>
      </c>
      <c r="E2207" s="37">
        <v>2E-3</v>
      </c>
      <c r="F2207" s="30">
        <v>5.1999999999999998E-2</v>
      </c>
      <c r="G2207" s="30">
        <v>7.0000000000000001E-3</v>
      </c>
      <c r="H2207" s="114" t="s">
        <v>820</v>
      </c>
    </row>
    <row r="2208" spans="1:8" ht="16.5" thickBot="1">
      <c r="A2208" s="23" t="s">
        <v>16</v>
      </c>
      <c r="B2208" s="37">
        <v>0</v>
      </c>
      <c r="C2208" s="38">
        <v>1E-3</v>
      </c>
      <c r="D2208" s="30">
        <v>0</v>
      </c>
      <c r="E2208" s="37">
        <v>0</v>
      </c>
      <c r="F2208" s="30">
        <v>0</v>
      </c>
      <c r="G2208" s="30">
        <v>0</v>
      </c>
      <c r="H2208" s="114" t="s">
        <v>819</v>
      </c>
    </row>
    <row r="2209" spans="1:8" ht="16.5" thickBot="1">
      <c r="A2209" s="23" t="s">
        <v>17</v>
      </c>
      <c r="B2209" s="37">
        <v>0.01</v>
      </c>
      <c r="C2209" s="38">
        <v>6.0000000000000001E-3</v>
      </c>
      <c r="D2209" s="30">
        <v>0</v>
      </c>
      <c r="E2209" s="37">
        <v>0</v>
      </c>
      <c r="F2209" s="30">
        <v>0.16253999999999999</v>
      </c>
      <c r="G2209" s="30">
        <v>6.2E-2</v>
      </c>
      <c r="H2209" s="114" t="s">
        <v>807</v>
      </c>
    </row>
    <row r="2210" spans="1:8" ht="16.5" thickBot="1">
      <c r="A2210" s="23" t="s">
        <v>18</v>
      </c>
      <c r="B2210" s="37">
        <v>0</v>
      </c>
      <c r="C2210" s="38">
        <v>0</v>
      </c>
      <c r="D2210" s="30">
        <v>0.16900000000000001</v>
      </c>
      <c r="E2210" s="37">
        <v>0.17799999999999999</v>
      </c>
      <c r="F2210" s="30">
        <v>0</v>
      </c>
      <c r="G2210" s="30">
        <v>0</v>
      </c>
      <c r="H2210" s="114" t="s">
        <v>19</v>
      </c>
    </row>
    <row r="2211" spans="1:8" ht="16.5" thickBot="1">
      <c r="A2211" s="23" t="s">
        <v>20</v>
      </c>
      <c r="B2211" s="37">
        <v>7.62</v>
      </c>
      <c r="C2211" s="38">
        <v>4.4580000000000002</v>
      </c>
      <c r="D2211" s="30">
        <v>7.9260000000000002</v>
      </c>
      <c r="E2211" s="37">
        <v>4.1459999999999999</v>
      </c>
      <c r="F2211" s="30">
        <v>7.1710000000000003</v>
      </c>
      <c r="G2211" s="30">
        <v>4.3979999999999997</v>
      </c>
      <c r="H2211" s="114" t="s">
        <v>808</v>
      </c>
    </row>
    <row r="2212" spans="1:8" ht="16.5" thickBot="1">
      <c r="A2212" s="23" t="s">
        <v>21</v>
      </c>
      <c r="B2212" s="37">
        <v>12.680999999999999</v>
      </c>
      <c r="C2212" s="38">
        <v>5.4870000000000001</v>
      </c>
      <c r="D2212" s="30">
        <v>2E-3</v>
      </c>
      <c r="E2212" s="37">
        <v>4.0000000000000001E-3</v>
      </c>
      <c r="F2212" s="30">
        <v>0</v>
      </c>
      <c r="G2212" s="30">
        <v>0</v>
      </c>
      <c r="H2212" s="114" t="s">
        <v>811</v>
      </c>
    </row>
    <row r="2213" spans="1:8" ht="16.5" thickBot="1">
      <c r="A2213" s="23" t="s">
        <v>22</v>
      </c>
      <c r="B2213" s="37">
        <v>5.0000000000000001E-3</v>
      </c>
      <c r="C2213" s="38">
        <v>1E-3</v>
      </c>
      <c r="D2213" s="30">
        <v>0.161</v>
      </c>
      <c r="E2213" s="37">
        <v>1.9E-2</v>
      </c>
      <c r="F2213" s="30">
        <v>0.38700000000000001</v>
      </c>
      <c r="G2213" s="30">
        <v>0.114</v>
      </c>
      <c r="H2213" s="114" t="s">
        <v>840</v>
      </c>
    </row>
    <row r="2214" spans="1:8" ht="16.5" thickBot="1">
      <c r="A2214" s="23" t="s">
        <v>23</v>
      </c>
      <c r="B2214" s="37">
        <v>0</v>
      </c>
      <c r="C2214" s="38">
        <v>0</v>
      </c>
      <c r="D2214" s="30">
        <v>1E-3</v>
      </c>
      <c r="E2214" s="37">
        <v>6.0000000000000001E-3</v>
      </c>
      <c r="F2214" s="30">
        <v>1E-3</v>
      </c>
      <c r="G2214" s="30">
        <v>1.4E-2</v>
      </c>
      <c r="H2214" s="114" t="s">
        <v>805</v>
      </c>
    </row>
    <row r="2215" spans="1:8" ht="16.5" thickBot="1">
      <c r="A2215" s="23" t="s">
        <v>24</v>
      </c>
      <c r="B2215" s="37">
        <v>1.0589999999999999</v>
      </c>
      <c r="C2215" s="38">
        <v>0.52100000000000002</v>
      </c>
      <c r="D2215" s="30">
        <v>2.7189999999999999</v>
      </c>
      <c r="E2215" s="37">
        <v>1.3009999999999999</v>
      </c>
      <c r="F2215" s="30">
        <v>14.1</v>
      </c>
      <c r="G2215" s="30">
        <v>4.806</v>
      </c>
      <c r="H2215" s="114" t="s">
        <v>25</v>
      </c>
    </row>
    <row r="2216" spans="1:8" ht="16.5" thickBot="1">
      <c r="A2216" s="23" t="s">
        <v>26</v>
      </c>
      <c r="B2216" s="30">
        <v>0.26300000000000001</v>
      </c>
      <c r="C2216" s="28">
        <v>0.214</v>
      </c>
      <c r="D2216" s="30">
        <v>0.34699999999999998</v>
      </c>
      <c r="E2216" s="37">
        <v>0.371</v>
      </c>
      <c r="F2216" s="30">
        <v>0.39800000000000002</v>
      </c>
      <c r="G2216" s="30">
        <v>0.52200000000000002</v>
      </c>
      <c r="H2216" s="114" t="s">
        <v>812</v>
      </c>
    </row>
    <row r="2217" spans="1:8" ht="16.5" thickBot="1">
      <c r="A2217" s="23" t="s">
        <v>27</v>
      </c>
      <c r="B2217" s="37">
        <v>8.5999999999999993E-2</v>
      </c>
      <c r="C2217" s="38">
        <v>0.16800000000000001</v>
      </c>
      <c r="D2217" s="30">
        <v>3.0000000000000001E-3</v>
      </c>
      <c r="E2217" s="37">
        <v>4.0000000000000001E-3</v>
      </c>
      <c r="F2217" s="30">
        <v>0</v>
      </c>
      <c r="G2217" s="30">
        <v>1.7000000000000001E-2</v>
      </c>
      <c r="H2217" s="114" t="s">
        <v>836</v>
      </c>
    </row>
    <row r="2218" spans="1:8" ht="16.5" thickBot="1">
      <c r="A2218" s="23" t="s">
        <v>28</v>
      </c>
      <c r="B2218" s="37">
        <v>1.6970000000000001</v>
      </c>
      <c r="C2218" s="38">
        <v>0.66600000000000004</v>
      </c>
      <c r="D2218" s="37">
        <v>1.6970000000000001</v>
      </c>
      <c r="E2218" s="38">
        <v>0.66600000000000004</v>
      </c>
      <c r="F2218" s="30">
        <v>1.9E-2</v>
      </c>
      <c r="G2218" s="30">
        <v>6.5000000000000002E-2</v>
      </c>
      <c r="H2218" s="114" t="s">
        <v>813</v>
      </c>
    </row>
    <row r="2219" spans="1:8" ht="16.5" thickBot="1">
      <c r="A2219" s="23" t="s">
        <v>29</v>
      </c>
      <c r="B2219" s="37">
        <v>2.2269999999999999</v>
      </c>
      <c r="C2219" s="38">
        <v>2.5590000000000002</v>
      </c>
      <c r="D2219" s="30">
        <v>2.855</v>
      </c>
      <c r="E2219" s="37">
        <v>2.589</v>
      </c>
      <c r="F2219" s="30">
        <v>1.5920000000000001</v>
      </c>
      <c r="G2219" s="30">
        <v>2.3039999999999998</v>
      </c>
      <c r="H2219" s="114" t="s">
        <v>814</v>
      </c>
    </row>
    <row r="2220" spans="1:8" ht="16.5" thickBot="1">
      <c r="A2220" s="23" t="s">
        <v>30</v>
      </c>
      <c r="B2220" s="37">
        <v>0.80600000000000005</v>
      </c>
      <c r="C2220" s="38">
        <v>0.46</v>
      </c>
      <c r="D2220" s="30">
        <v>2.0249999999999999</v>
      </c>
      <c r="E2220" s="37">
        <v>1.347</v>
      </c>
      <c r="F2220" s="30">
        <v>0.61799999999999999</v>
      </c>
      <c r="G2220" s="30">
        <v>0.31900000000000001</v>
      </c>
      <c r="H2220" s="114" t="s">
        <v>815</v>
      </c>
    </row>
    <row r="2221" spans="1:8" ht="16.5" thickBot="1">
      <c r="A2221" s="23" t="s">
        <v>31</v>
      </c>
      <c r="B2221" s="37">
        <v>0.93200000000000005</v>
      </c>
      <c r="C2221" s="38">
        <v>0.58799999999999997</v>
      </c>
      <c r="D2221" s="30">
        <v>0.39600000000000002</v>
      </c>
      <c r="E2221" s="37">
        <v>0.34399999999999997</v>
      </c>
      <c r="F2221" s="30">
        <v>0.34699999999999998</v>
      </c>
      <c r="G2221" s="30">
        <v>0.217</v>
      </c>
      <c r="H2221" s="114" t="s">
        <v>838</v>
      </c>
    </row>
    <row r="2222" spans="1:8" ht="16.5" thickBot="1">
      <c r="A2222" s="23" t="s">
        <v>32</v>
      </c>
      <c r="B2222" s="37">
        <v>6.0000000000000001E-3</v>
      </c>
      <c r="C2222" s="38">
        <v>1.0999999999999999E-2</v>
      </c>
      <c r="D2222" s="30">
        <v>0</v>
      </c>
      <c r="E2222" s="37">
        <v>0</v>
      </c>
      <c r="F2222" s="30">
        <v>0</v>
      </c>
      <c r="G2222" s="30">
        <v>0</v>
      </c>
      <c r="H2222" s="114" t="s">
        <v>816</v>
      </c>
    </row>
    <row r="2223" spans="1:8" ht="16.5" thickBot="1">
      <c r="A2223" s="23" t="s">
        <v>33</v>
      </c>
      <c r="B2223" s="37">
        <v>0</v>
      </c>
      <c r="C2223" s="38">
        <v>0</v>
      </c>
      <c r="D2223" s="30">
        <v>0</v>
      </c>
      <c r="E2223" s="37">
        <v>1E-3</v>
      </c>
      <c r="F2223" s="30">
        <v>0</v>
      </c>
      <c r="G2223" s="30">
        <v>0</v>
      </c>
      <c r="H2223" s="114" t="s">
        <v>818</v>
      </c>
    </row>
    <row r="2224" spans="1:8" ht="16.5" thickBot="1">
      <c r="A2224" s="23" t="s">
        <v>34</v>
      </c>
      <c r="B2224" s="39">
        <v>6.3E-2</v>
      </c>
      <c r="C2224" s="40">
        <v>4.4999999999999998E-2</v>
      </c>
      <c r="D2224" s="30">
        <v>0.34499999999999997</v>
      </c>
      <c r="E2224" s="37">
        <v>0.113</v>
      </c>
      <c r="F2224" s="30">
        <v>4.2999999999999997E-2</v>
      </c>
      <c r="G2224" s="30">
        <v>0.06</v>
      </c>
      <c r="H2224" s="114" t="s">
        <v>817</v>
      </c>
    </row>
    <row r="2225" spans="1:8" ht="16.5" thickBot="1">
      <c r="A2225" s="23" t="s">
        <v>35</v>
      </c>
      <c r="B2225" s="39">
        <v>0.32600000000000001</v>
      </c>
      <c r="C2225" s="40">
        <v>0.2</v>
      </c>
      <c r="D2225" s="30">
        <v>0.33900000000000002</v>
      </c>
      <c r="E2225" s="37">
        <v>0.17299999999999999</v>
      </c>
      <c r="F2225" s="30">
        <v>2.0859999999999999</v>
      </c>
      <c r="G2225" s="30">
        <v>0.76300000000000001</v>
      </c>
      <c r="H2225" s="113" t="s">
        <v>36</v>
      </c>
    </row>
    <row r="2226" spans="1:8" ht="16.5" thickBot="1">
      <c r="A2226" s="95" t="s">
        <v>353</v>
      </c>
      <c r="B2226" s="97">
        <f t="shared" ref="B2226" si="385">SUM(B2204:B2225)</f>
        <v>31.835000000000001</v>
      </c>
      <c r="C2226" s="97">
        <f t="shared" ref="C2226" si="386">SUM(C2204:C2225)</f>
        <v>19.822000000000003</v>
      </c>
      <c r="D2226" s="97">
        <f t="shared" ref="D2226" si="387">SUM(D2204:D2225)</f>
        <v>23.367999999999995</v>
      </c>
      <c r="E2226" s="97">
        <f t="shared" ref="E2226:G2226" si="388">SUM(E2204:E2225)</f>
        <v>15.896999999999998</v>
      </c>
      <c r="F2226" s="97">
        <f t="shared" si="388"/>
        <v>29.925539999999994</v>
      </c>
      <c r="G2226" s="97">
        <f t="shared" si="388"/>
        <v>16.079000000000004</v>
      </c>
      <c r="H2226" s="112" t="s">
        <v>841</v>
      </c>
    </row>
    <row r="2227" spans="1:8" ht="16.5" thickBot="1">
      <c r="A2227" s="95" t="s">
        <v>350</v>
      </c>
      <c r="B2227" s="97">
        <v>117.54</v>
      </c>
      <c r="C2227" s="97">
        <v>87.421000000000006</v>
      </c>
      <c r="D2227" s="97">
        <v>110.14700000000001</v>
      </c>
      <c r="E2227" s="97">
        <v>91.323999999999998</v>
      </c>
      <c r="F2227" s="142">
        <f>D2227/E2227*G2227</f>
        <v>125.28491552056417</v>
      </c>
      <c r="G2227" s="142">
        <v>103.875</v>
      </c>
      <c r="H2227" s="119">
        <v>139.161</v>
      </c>
    </row>
    <row r="2228" spans="1:8">
      <c r="A2228" s="75"/>
      <c r="B2228" s="75"/>
      <c r="C2228" s="75"/>
      <c r="D2228" s="75"/>
      <c r="E2228" s="75"/>
      <c r="F2228" s="75"/>
      <c r="G2228" s="75"/>
      <c r="H2228" s="75"/>
    </row>
    <row r="2229" spans="1:8">
      <c r="A2229" s="77" t="s">
        <v>524</v>
      </c>
      <c r="B2229" s="75"/>
      <c r="C2229" s="75"/>
      <c r="D2229" s="75"/>
      <c r="E2229" s="75"/>
      <c r="F2229" s="75"/>
      <c r="G2229" s="75"/>
      <c r="H2229" s="79" t="s">
        <v>522</v>
      </c>
    </row>
    <row r="2230" spans="1:8" ht="15.75" customHeight="1">
      <c r="A2230" s="77" t="s">
        <v>541</v>
      </c>
      <c r="C2230" s="88"/>
      <c r="D2230" s="88"/>
      <c r="E2230" s="88"/>
      <c r="F2230" s="88"/>
      <c r="G2230" s="88"/>
      <c r="H2230" s="88" t="s">
        <v>540</v>
      </c>
    </row>
    <row r="2231" spans="1:8" ht="16.5" customHeight="1" thickBot="1">
      <c r="A2231" s="76" t="s">
        <v>39</v>
      </c>
      <c r="B2231" s="75"/>
      <c r="C2231" s="75"/>
      <c r="D2231" s="75"/>
      <c r="E2231" s="2"/>
      <c r="F2231" s="75"/>
      <c r="G2231" s="2" t="s">
        <v>40</v>
      </c>
      <c r="H2231" s="2" t="s">
        <v>2</v>
      </c>
    </row>
    <row r="2232" spans="1:8" ht="16.5" thickBot="1">
      <c r="A2232" s="66" t="s">
        <v>7</v>
      </c>
      <c r="B2232" s="203">
        <v>2016</v>
      </c>
      <c r="C2232" s="204"/>
      <c r="D2232" s="203">
        <v>2017</v>
      </c>
      <c r="E2232" s="204"/>
      <c r="F2232" s="203">
        <v>2018</v>
      </c>
      <c r="G2232" s="204"/>
      <c r="H2232" s="133" t="s">
        <v>3</v>
      </c>
    </row>
    <row r="2233" spans="1:8">
      <c r="A2233" s="68"/>
      <c r="B2233" s="20" t="s">
        <v>43</v>
      </c>
      <c r="C2233" s="111" t="s">
        <v>44</v>
      </c>
      <c r="D2233" s="111" t="s">
        <v>43</v>
      </c>
      <c r="E2233" s="16" t="s">
        <v>44</v>
      </c>
      <c r="F2233" s="20" t="s">
        <v>43</v>
      </c>
      <c r="G2233" s="9" t="s">
        <v>44</v>
      </c>
      <c r="H2233" s="69"/>
    </row>
    <row r="2234" spans="1:8" ht="16.5" thickBot="1">
      <c r="A2234" s="70"/>
      <c r="B2234" s="34" t="s">
        <v>45</v>
      </c>
      <c r="C2234" s="11" t="s">
        <v>46</v>
      </c>
      <c r="D2234" s="114" t="s">
        <v>45</v>
      </c>
      <c r="E2234" s="36" t="s">
        <v>46</v>
      </c>
      <c r="F2234" s="34" t="s">
        <v>45</v>
      </c>
      <c r="G2234" s="34" t="s">
        <v>46</v>
      </c>
      <c r="H2234" s="71"/>
    </row>
    <row r="2235" spans="1:8" ht="17.25" thickTop="1" thickBot="1">
      <c r="A2235" s="23" t="s">
        <v>12</v>
      </c>
      <c r="B2235" s="35">
        <v>9.9600000000000009</v>
      </c>
      <c r="C2235" s="38">
        <v>4.3159999999999998</v>
      </c>
      <c r="D2235" s="30">
        <v>10.532</v>
      </c>
      <c r="E2235" s="37">
        <v>4.7240000000000002</v>
      </c>
      <c r="F2235" s="30">
        <v>9.202</v>
      </c>
      <c r="G2235" s="30">
        <v>3.9009999999999998</v>
      </c>
      <c r="H2235" s="114" t="s">
        <v>809</v>
      </c>
    </row>
    <row r="2236" spans="1:8" ht="16.5" thickBot="1">
      <c r="A2236" s="23" t="s">
        <v>13</v>
      </c>
      <c r="B2236" s="37">
        <v>113.919</v>
      </c>
      <c r="C2236" s="38">
        <v>67.299000000000007</v>
      </c>
      <c r="D2236" s="30">
        <v>117.496</v>
      </c>
      <c r="E2236" s="37">
        <v>64.263000000000005</v>
      </c>
      <c r="F2236" s="30">
        <v>101.721</v>
      </c>
      <c r="G2236" s="30">
        <v>55.171999999999997</v>
      </c>
      <c r="H2236" s="114" t="s">
        <v>810</v>
      </c>
    </row>
    <row r="2237" spans="1:8" ht="16.5" thickBot="1">
      <c r="A2237" s="23" t="s">
        <v>14</v>
      </c>
      <c r="B2237" s="37">
        <v>11.170999999999999</v>
      </c>
      <c r="C2237" s="38">
        <v>6.6059999999999999</v>
      </c>
      <c r="D2237" s="30">
        <v>12.714</v>
      </c>
      <c r="E2237" s="37">
        <v>6.8920000000000003</v>
      </c>
      <c r="F2237" s="30">
        <v>12.676</v>
      </c>
      <c r="G2237" s="30">
        <v>7.6950000000000003</v>
      </c>
      <c r="H2237" s="114" t="s">
        <v>806</v>
      </c>
    </row>
    <row r="2238" spans="1:8" ht="16.5" thickBot="1">
      <c r="A2238" s="23" t="s">
        <v>15</v>
      </c>
      <c r="B2238" s="37">
        <v>3.8850000000000003E-2</v>
      </c>
      <c r="C2238" s="38">
        <v>9.0674099999999997E-3</v>
      </c>
      <c r="D2238" s="30">
        <v>1.7999999999999999E-2</v>
      </c>
      <c r="E2238" s="37">
        <v>8.0000000000000002E-3</v>
      </c>
      <c r="F2238" s="30">
        <v>0</v>
      </c>
      <c r="G2238" s="30">
        <v>4.0000000000000001E-3</v>
      </c>
      <c r="H2238" s="114" t="s">
        <v>820</v>
      </c>
    </row>
    <row r="2239" spans="1:8" ht="16.5" thickBot="1">
      <c r="A2239" s="23" t="s">
        <v>16</v>
      </c>
      <c r="B2239" s="37">
        <v>1E-3</v>
      </c>
      <c r="C2239" s="38">
        <v>1E-3</v>
      </c>
      <c r="D2239" s="30">
        <v>2E-3</v>
      </c>
      <c r="E2239" s="37">
        <v>2E-3</v>
      </c>
      <c r="F2239" s="30">
        <v>0</v>
      </c>
      <c r="G2239" s="30">
        <v>0</v>
      </c>
      <c r="H2239" s="114" t="s">
        <v>819</v>
      </c>
    </row>
    <row r="2240" spans="1:8" ht="16.5" thickBot="1">
      <c r="A2240" s="23" t="s">
        <v>17</v>
      </c>
      <c r="B2240" s="37">
        <v>2.1999999999999999E-2</v>
      </c>
      <c r="C2240" s="38">
        <v>8.9999999999999993E-3</v>
      </c>
      <c r="D2240" s="30">
        <v>0</v>
      </c>
      <c r="E2240" s="37">
        <v>0</v>
      </c>
      <c r="F2240" s="30">
        <v>3.0880000000000001</v>
      </c>
      <c r="G2240" s="30">
        <v>1E-3</v>
      </c>
      <c r="H2240" s="114" t="s">
        <v>807</v>
      </c>
    </row>
    <row r="2241" spans="1:8" ht="16.5" thickBot="1">
      <c r="A2241" s="23" t="s">
        <v>18</v>
      </c>
      <c r="B2241" s="37">
        <v>2.9020000000000001</v>
      </c>
      <c r="C2241" s="38">
        <v>0.46600000000000003</v>
      </c>
      <c r="D2241" s="30">
        <v>2.8740000000000001</v>
      </c>
      <c r="E2241" s="37">
        <v>0.46200000000000002</v>
      </c>
      <c r="F2241" s="30">
        <v>3.0150000000000001</v>
      </c>
      <c r="G2241" s="30">
        <v>0.47099999999999997</v>
      </c>
      <c r="H2241" s="114" t="s">
        <v>19</v>
      </c>
    </row>
    <row r="2242" spans="1:8" ht="16.5" thickBot="1">
      <c r="A2242" s="23" t="s">
        <v>20</v>
      </c>
      <c r="B2242" s="37">
        <v>55.956000000000003</v>
      </c>
      <c r="C2242" s="38">
        <v>25.72</v>
      </c>
      <c r="D2242" s="30">
        <v>54.356000000000002</v>
      </c>
      <c r="E2242" s="37">
        <v>21.94</v>
      </c>
      <c r="F2242" s="30">
        <v>66.384</v>
      </c>
      <c r="G2242" s="30">
        <v>31.933</v>
      </c>
      <c r="H2242" s="114" t="s">
        <v>808</v>
      </c>
    </row>
    <row r="2243" spans="1:8" ht="16.5" thickBot="1">
      <c r="A2243" s="23" t="s">
        <v>21</v>
      </c>
      <c r="B2243" s="37">
        <v>4.5560000000000003E-2</v>
      </c>
      <c r="C2243" s="38">
        <v>1.8791359000000001E-2</v>
      </c>
      <c r="D2243" s="30">
        <v>6.3E-2</v>
      </c>
      <c r="E2243" s="37">
        <v>3.5999999999999997E-2</v>
      </c>
      <c r="F2243" s="30">
        <v>0</v>
      </c>
      <c r="G2243" s="30">
        <v>0</v>
      </c>
      <c r="H2243" s="114" t="s">
        <v>811</v>
      </c>
    </row>
    <row r="2244" spans="1:8" ht="16.5" thickBot="1">
      <c r="A2244" s="23" t="s">
        <v>22</v>
      </c>
      <c r="B2244" s="37">
        <v>6.7370000000000001</v>
      </c>
      <c r="C2244" s="38">
        <v>0.96099999999999997</v>
      </c>
      <c r="D2244" s="30">
        <v>7.2009999999999996</v>
      </c>
      <c r="E2244" s="37">
        <v>1.3540000000000001</v>
      </c>
      <c r="F2244" s="30">
        <v>10.48</v>
      </c>
      <c r="G2244" s="30">
        <v>2.2120000000000002</v>
      </c>
      <c r="H2244" s="114" t="s">
        <v>840</v>
      </c>
    </row>
    <row r="2245" spans="1:8" ht="16.5" thickBot="1">
      <c r="A2245" s="23" t="s">
        <v>23</v>
      </c>
      <c r="B2245" s="37">
        <v>5.7</v>
      </c>
      <c r="C2245" s="38">
        <v>1.1479999999999999</v>
      </c>
      <c r="D2245" s="30">
        <v>6.5549999999999997</v>
      </c>
      <c r="E2245" s="37">
        <v>1.6579999999999999</v>
      </c>
      <c r="F2245" s="30">
        <v>1.839</v>
      </c>
      <c r="G2245" s="30">
        <v>0.52200000000000002</v>
      </c>
      <c r="H2245" s="114" t="s">
        <v>805</v>
      </c>
    </row>
    <row r="2246" spans="1:8" ht="16.5" thickBot="1">
      <c r="A2246" s="23" t="s">
        <v>24</v>
      </c>
      <c r="B2246" s="37">
        <v>56.034999999999997</v>
      </c>
      <c r="C2246" s="38">
        <v>9.3840000000000003</v>
      </c>
      <c r="D2246" s="30">
        <v>56.414000000000001</v>
      </c>
      <c r="E2246" s="37">
        <v>11.616</v>
      </c>
      <c r="F2246" s="30">
        <v>78.091999999999999</v>
      </c>
      <c r="G2246" s="30">
        <v>22.93</v>
      </c>
      <c r="H2246" s="114" t="s">
        <v>25</v>
      </c>
    </row>
    <row r="2247" spans="1:8" ht="16.5" thickBot="1">
      <c r="A2247" s="23" t="s">
        <v>26</v>
      </c>
      <c r="B2247" s="30">
        <v>7.3267810000000004</v>
      </c>
      <c r="C2247" s="28">
        <v>4.1945956499999992</v>
      </c>
      <c r="D2247" s="30">
        <v>6.4749999999999996</v>
      </c>
      <c r="E2247" s="37">
        <v>3.4529999999999998</v>
      </c>
      <c r="F2247" s="30">
        <v>9.8640000000000008</v>
      </c>
      <c r="G2247" s="30">
        <v>6.2270000000000003</v>
      </c>
      <c r="H2247" s="114" t="s">
        <v>812</v>
      </c>
    </row>
    <row r="2248" spans="1:8" ht="16.5" thickBot="1">
      <c r="A2248" s="23" t="s">
        <v>27</v>
      </c>
      <c r="B2248" s="37">
        <v>2.242</v>
      </c>
      <c r="C2248" s="38">
        <v>1.296</v>
      </c>
      <c r="D2248" s="30">
        <v>0.05</v>
      </c>
      <c r="E2248" s="37">
        <v>2.1000000000000001E-2</v>
      </c>
      <c r="F2248" s="30">
        <f>D2248/E2248*G2248</f>
        <v>2.6</v>
      </c>
      <c r="G2248" s="30">
        <v>1.0920000000000001</v>
      </c>
      <c r="H2248" s="114" t="s">
        <v>836</v>
      </c>
    </row>
    <row r="2249" spans="1:8" ht="16.5" thickBot="1">
      <c r="A2249" s="23" t="s">
        <v>28</v>
      </c>
      <c r="B2249" s="37">
        <v>16.702999999999999</v>
      </c>
      <c r="C2249" s="38">
        <v>10.875999999999999</v>
      </c>
      <c r="D2249" s="37">
        <v>16.702999999999999</v>
      </c>
      <c r="E2249" s="38">
        <v>10.875999999999999</v>
      </c>
      <c r="F2249" s="30">
        <v>18.117999999999999</v>
      </c>
      <c r="G2249" s="30">
        <v>12.305</v>
      </c>
      <c r="H2249" s="114" t="s">
        <v>813</v>
      </c>
    </row>
    <row r="2250" spans="1:8" ht="16.5" thickBot="1">
      <c r="A2250" s="23" t="s">
        <v>29</v>
      </c>
      <c r="B2250" s="37">
        <v>21.742999999999999</v>
      </c>
      <c r="C2250" s="38">
        <v>12.132999999999999</v>
      </c>
      <c r="D2250" s="30">
        <v>24.581</v>
      </c>
      <c r="E2250" s="37">
        <v>13.548999999999999</v>
      </c>
      <c r="F2250" s="30">
        <v>23.837</v>
      </c>
      <c r="G2250" s="30">
        <v>15.226000000000001</v>
      </c>
      <c r="H2250" s="114" t="s">
        <v>814</v>
      </c>
    </row>
    <row r="2251" spans="1:8" ht="16.5" thickBot="1">
      <c r="A2251" s="23" t="s">
        <v>30</v>
      </c>
      <c r="B2251" s="37">
        <v>8.6630000000000003</v>
      </c>
      <c r="C2251" s="38">
        <v>6.4610000000000003</v>
      </c>
      <c r="D2251" s="30">
        <v>16.596</v>
      </c>
      <c r="E2251" s="37">
        <v>9.65</v>
      </c>
      <c r="F2251" s="30">
        <v>4.4829999999999997</v>
      </c>
      <c r="G2251" s="30">
        <v>2.5009999999999999</v>
      </c>
      <c r="H2251" s="114" t="s">
        <v>815</v>
      </c>
    </row>
    <row r="2252" spans="1:8" ht="16.5" thickBot="1">
      <c r="A2252" s="23" t="s">
        <v>31</v>
      </c>
      <c r="B2252" s="37">
        <v>0.29499999999999998</v>
      </c>
      <c r="C2252" s="38">
        <v>0.13300000000000001</v>
      </c>
      <c r="D2252" s="30">
        <v>1E-3</v>
      </c>
      <c r="E2252" s="37">
        <v>1E-3</v>
      </c>
      <c r="F2252" s="30">
        <v>0.08</v>
      </c>
      <c r="G2252" s="30">
        <v>4.3999999999999997E-2</v>
      </c>
      <c r="H2252" s="114" t="s">
        <v>838</v>
      </c>
    </row>
    <row r="2253" spans="1:8" ht="16.5" thickBot="1">
      <c r="A2253" s="23" t="s">
        <v>32</v>
      </c>
      <c r="B2253" s="37">
        <v>0</v>
      </c>
      <c r="C2253" s="38">
        <v>0</v>
      </c>
      <c r="D2253" s="30">
        <v>0</v>
      </c>
      <c r="E2253" s="37">
        <v>0</v>
      </c>
      <c r="F2253" s="30">
        <v>0.06</v>
      </c>
      <c r="G2253" s="30">
        <v>2.9000000000000001E-2</v>
      </c>
      <c r="H2253" s="114" t="s">
        <v>816</v>
      </c>
    </row>
    <row r="2254" spans="1:8" ht="16.5" thickBot="1">
      <c r="A2254" s="23" t="s">
        <v>33</v>
      </c>
      <c r="B2254" s="37">
        <v>2.7E-2</v>
      </c>
      <c r="C2254" s="38">
        <v>0.01</v>
      </c>
      <c r="D2254" s="30">
        <v>0.106</v>
      </c>
      <c r="E2254" s="37">
        <v>6.8000000000000005E-2</v>
      </c>
      <c r="F2254" s="30">
        <v>7.3999999999999996E-2</v>
      </c>
      <c r="G2254" s="30">
        <v>7.1999999999999995E-2</v>
      </c>
      <c r="H2254" s="114" t="s">
        <v>818</v>
      </c>
    </row>
    <row r="2255" spans="1:8" ht="16.5" thickBot="1">
      <c r="A2255" s="23" t="s">
        <v>34</v>
      </c>
      <c r="B2255" s="39">
        <v>6.9160000000000004</v>
      </c>
      <c r="C2255" s="40">
        <v>1.115</v>
      </c>
      <c r="D2255" s="30">
        <v>12.39</v>
      </c>
      <c r="E2255" s="37">
        <v>3.153</v>
      </c>
      <c r="F2255" s="30">
        <v>5.59</v>
      </c>
      <c r="G2255" s="30">
        <v>1.472</v>
      </c>
      <c r="H2255" s="114" t="s">
        <v>817</v>
      </c>
    </row>
    <row r="2256" spans="1:8" ht="16.5" thickBot="1">
      <c r="A2256" s="23" t="s">
        <v>35</v>
      </c>
      <c r="B2256" s="39">
        <v>1E-3</v>
      </c>
      <c r="C2256" s="40">
        <v>1E-3</v>
      </c>
      <c r="D2256" s="30">
        <v>0</v>
      </c>
      <c r="E2256" s="37">
        <v>0</v>
      </c>
      <c r="F2256" s="30">
        <v>1.4E-2</v>
      </c>
      <c r="G2256" s="30">
        <v>1.2E-2</v>
      </c>
      <c r="H2256" s="113" t="s">
        <v>36</v>
      </c>
    </row>
    <row r="2257" spans="1:8" ht="16.5" thickBot="1">
      <c r="A2257" s="95" t="s">
        <v>353</v>
      </c>
      <c r="B2257" s="97">
        <f t="shared" ref="B2257" si="389">SUM(B2235:B2256)</f>
        <v>326.40419099999991</v>
      </c>
      <c r="C2257" s="97">
        <f t="shared" ref="C2257" si="390">SUM(C2235:C2256)</f>
        <v>152.15745441900003</v>
      </c>
      <c r="D2257" s="97">
        <f t="shared" ref="D2257" si="391">SUM(D2235:D2256)</f>
        <v>345.12699999999995</v>
      </c>
      <c r="E2257" s="97">
        <f t="shared" ref="E2257:G2257" si="392">SUM(E2235:E2256)</f>
        <v>153.72600000000003</v>
      </c>
      <c r="F2257" s="97">
        <f t="shared" si="392"/>
        <v>351.21699999999998</v>
      </c>
      <c r="G2257" s="97">
        <f t="shared" si="392"/>
        <v>163.82100000000008</v>
      </c>
      <c r="H2257" s="112" t="s">
        <v>841</v>
      </c>
    </row>
    <row r="2258" spans="1:8" ht="16.5" thickBot="1">
      <c r="A2258" s="95" t="s">
        <v>350</v>
      </c>
      <c r="B2258" s="97">
        <v>3403.48</v>
      </c>
      <c r="C2258" s="97">
        <v>1821.173</v>
      </c>
      <c r="D2258" s="97">
        <v>3124.3310000000001</v>
      </c>
      <c r="E2258" s="97">
        <v>1739.171</v>
      </c>
      <c r="F2258" s="142">
        <f>D2258/E2258*G2258</f>
        <v>3737.5432797913491</v>
      </c>
      <c r="G2258" s="142">
        <v>2080.518</v>
      </c>
      <c r="H2258" s="119" t="s">
        <v>354</v>
      </c>
    </row>
    <row r="2259" spans="1:8">
      <c r="A2259" s="75"/>
      <c r="B2259" s="75"/>
      <c r="C2259" s="75"/>
      <c r="D2259" s="75"/>
      <c r="E2259" s="75"/>
      <c r="F2259" s="75"/>
      <c r="G2259" s="75"/>
      <c r="H2259" s="75"/>
    </row>
    <row r="2260" spans="1:8">
      <c r="A2260" s="77" t="s">
        <v>526</v>
      </c>
      <c r="B2260" s="75"/>
      <c r="C2260" s="75"/>
      <c r="D2260" s="75"/>
      <c r="E2260" s="75"/>
      <c r="F2260" s="75"/>
      <c r="G2260" s="75"/>
      <c r="H2260" s="79" t="s">
        <v>528</v>
      </c>
    </row>
    <row r="2261" spans="1:8">
      <c r="A2261" s="77" t="s">
        <v>542</v>
      </c>
      <c r="B2261" s="75"/>
      <c r="C2261" s="75"/>
      <c r="D2261" s="75"/>
      <c r="E2261" s="75"/>
      <c r="F2261" s="75"/>
      <c r="G2261" s="75"/>
      <c r="H2261" s="46" t="s">
        <v>543</v>
      </c>
    </row>
    <row r="2262" spans="1:8" ht="16.5" customHeight="1" thickBot="1">
      <c r="A2262" s="76" t="s">
        <v>39</v>
      </c>
      <c r="B2262" s="75"/>
      <c r="C2262" s="75"/>
      <c r="D2262" s="75"/>
      <c r="E2262" s="2"/>
      <c r="F2262" s="75"/>
      <c r="G2262" s="2" t="s">
        <v>40</v>
      </c>
      <c r="H2262" s="2" t="s">
        <v>2</v>
      </c>
    </row>
    <row r="2263" spans="1:8" ht="16.5" thickBot="1">
      <c r="A2263" s="66" t="s">
        <v>7</v>
      </c>
      <c r="B2263" s="203">
        <v>2016</v>
      </c>
      <c r="C2263" s="204"/>
      <c r="D2263" s="203">
        <v>2017</v>
      </c>
      <c r="E2263" s="204"/>
      <c r="F2263" s="203">
        <v>2018</v>
      </c>
      <c r="G2263" s="204"/>
      <c r="H2263" s="133" t="s">
        <v>3</v>
      </c>
    </row>
    <row r="2264" spans="1:8">
      <c r="A2264" s="68"/>
      <c r="B2264" s="20" t="s">
        <v>43</v>
      </c>
      <c r="C2264" s="111" t="s">
        <v>44</v>
      </c>
      <c r="D2264" s="111" t="s">
        <v>43</v>
      </c>
      <c r="E2264" s="16" t="s">
        <v>44</v>
      </c>
      <c r="F2264" s="20" t="s">
        <v>43</v>
      </c>
      <c r="G2264" s="9" t="s">
        <v>44</v>
      </c>
      <c r="H2264" s="134"/>
    </row>
    <row r="2265" spans="1:8" ht="16.5" thickBot="1">
      <c r="A2265" s="70"/>
      <c r="B2265" s="34" t="s">
        <v>45</v>
      </c>
      <c r="C2265" s="11" t="s">
        <v>46</v>
      </c>
      <c r="D2265" s="114" t="s">
        <v>45</v>
      </c>
      <c r="E2265" s="36" t="s">
        <v>46</v>
      </c>
      <c r="F2265" s="34" t="s">
        <v>45</v>
      </c>
      <c r="G2265" s="34" t="s">
        <v>46</v>
      </c>
      <c r="H2265" s="135"/>
    </row>
    <row r="2266" spans="1:8" ht="17.25" thickTop="1" thickBot="1">
      <c r="A2266" s="23" t="s">
        <v>12</v>
      </c>
      <c r="B2266" s="35">
        <v>0</v>
      </c>
      <c r="C2266" s="38">
        <v>0</v>
      </c>
      <c r="D2266" s="30">
        <v>0</v>
      </c>
      <c r="E2266" s="37">
        <v>0</v>
      </c>
      <c r="F2266" s="30">
        <v>0</v>
      </c>
      <c r="G2266" s="30">
        <v>0</v>
      </c>
      <c r="H2266" s="114" t="s">
        <v>809</v>
      </c>
    </row>
    <row r="2267" spans="1:8" ht="16.5" thickBot="1">
      <c r="A2267" s="23" t="s">
        <v>13</v>
      </c>
      <c r="B2267" s="37">
        <v>12.079000000000001</v>
      </c>
      <c r="C2267" s="38">
        <v>3.931</v>
      </c>
      <c r="D2267" s="30">
        <v>13.414</v>
      </c>
      <c r="E2267" s="37">
        <v>4.3339999999999996</v>
      </c>
      <c r="F2267" s="30">
        <v>13.565</v>
      </c>
      <c r="G2267" s="30">
        <v>3.9609999999999999</v>
      </c>
      <c r="H2267" s="114" t="s">
        <v>810</v>
      </c>
    </row>
    <row r="2268" spans="1:8" ht="16.5" thickBot="1">
      <c r="A2268" s="23" t="s">
        <v>14</v>
      </c>
      <c r="B2268" s="37">
        <v>2.8730000000000002</v>
      </c>
      <c r="C2268" s="38">
        <v>1.5629999999999999</v>
      </c>
      <c r="D2268" s="30">
        <v>3.383</v>
      </c>
      <c r="E2268" s="37">
        <v>1.804</v>
      </c>
      <c r="F2268" s="30">
        <v>4.218</v>
      </c>
      <c r="G2268" s="30">
        <v>1.552</v>
      </c>
      <c r="H2268" s="114" t="s">
        <v>806</v>
      </c>
    </row>
    <row r="2269" spans="1:8" ht="16.5" thickBot="1">
      <c r="A2269" s="23" t="s">
        <v>15</v>
      </c>
      <c r="B2269" s="37">
        <v>0</v>
      </c>
      <c r="C2269" s="38">
        <v>0</v>
      </c>
      <c r="D2269" s="30">
        <v>3.7999999999999999E-2</v>
      </c>
      <c r="E2269" s="37">
        <v>5.0000000000000001E-3</v>
      </c>
      <c r="F2269" s="30">
        <v>0.13900000000000001</v>
      </c>
      <c r="G2269" s="30">
        <v>1.9E-2</v>
      </c>
      <c r="H2269" s="114" t="s">
        <v>820</v>
      </c>
    </row>
    <row r="2270" spans="1:8" ht="16.5" thickBot="1">
      <c r="A2270" s="23" t="s">
        <v>16</v>
      </c>
      <c r="B2270" s="37">
        <v>0</v>
      </c>
      <c r="C2270" s="38">
        <v>0</v>
      </c>
      <c r="D2270" s="30">
        <v>0</v>
      </c>
      <c r="E2270" s="37">
        <v>0</v>
      </c>
      <c r="F2270" s="30">
        <v>0</v>
      </c>
      <c r="G2270" s="30">
        <v>0</v>
      </c>
      <c r="H2270" s="114" t="s">
        <v>819</v>
      </c>
    </row>
    <row r="2271" spans="1:8" ht="16.5" thickBot="1">
      <c r="A2271" s="23" t="s">
        <v>17</v>
      </c>
      <c r="B2271" s="37">
        <v>0</v>
      </c>
      <c r="C2271" s="38">
        <v>0</v>
      </c>
      <c r="D2271" s="30">
        <v>0</v>
      </c>
      <c r="E2271" s="37">
        <v>0</v>
      </c>
      <c r="F2271" s="30">
        <v>0</v>
      </c>
      <c r="G2271" s="30">
        <v>0</v>
      </c>
      <c r="H2271" s="114" t="s">
        <v>807</v>
      </c>
    </row>
    <row r="2272" spans="1:8" ht="16.5" thickBot="1">
      <c r="A2272" s="23" t="s">
        <v>18</v>
      </c>
      <c r="B2272" s="37">
        <v>0.10199999999999999</v>
      </c>
      <c r="C2272" s="38">
        <v>2.7E-2</v>
      </c>
      <c r="D2272" s="30">
        <v>0.104</v>
      </c>
      <c r="E2272" s="37">
        <v>1.9E-2</v>
      </c>
      <c r="F2272" s="30">
        <v>9.9000000000000005E-2</v>
      </c>
      <c r="G2272" s="30">
        <v>1.7000000000000001E-2</v>
      </c>
      <c r="H2272" s="114" t="s">
        <v>19</v>
      </c>
    </row>
    <row r="2273" spans="1:8" ht="16.5" thickBot="1">
      <c r="A2273" s="23" t="s">
        <v>20</v>
      </c>
      <c r="B2273" s="37">
        <v>0.28399999999999997</v>
      </c>
      <c r="C2273" s="38">
        <v>0.44500000000000001</v>
      </c>
      <c r="D2273" s="30">
        <v>0.27600000000000002</v>
      </c>
      <c r="E2273" s="37">
        <v>0.3</v>
      </c>
      <c r="F2273" s="30">
        <v>0.21199999999999999</v>
      </c>
      <c r="G2273" s="30">
        <v>0.214</v>
      </c>
      <c r="H2273" s="114" t="s">
        <v>808</v>
      </c>
    </row>
    <row r="2274" spans="1:8" ht="16.5" thickBot="1">
      <c r="A2274" s="23" t="s">
        <v>21</v>
      </c>
      <c r="B2274" s="37">
        <v>8.9999999999999993E-3</v>
      </c>
      <c r="C2274" s="38">
        <v>0.01</v>
      </c>
      <c r="D2274" s="30">
        <v>0</v>
      </c>
      <c r="E2274" s="37">
        <v>0</v>
      </c>
      <c r="F2274" s="30">
        <v>0</v>
      </c>
      <c r="G2274" s="30">
        <v>0</v>
      </c>
      <c r="H2274" s="114" t="s">
        <v>811</v>
      </c>
    </row>
    <row r="2275" spans="1:8" ht="16.5" thickBot="1">
      <c r="A2275" s="23" t="s">
        <v>22</v>
      </c>
      <c r="B2275" s="37">
        <v>0.32</v>
      </c>
      <c r="C2275" s="38">
        <v>5.6000000000000001E-2</v>
      </c>
      <c r="D2275" s="30">
        <v>2.3650000000000002</v>
      </c>
      <c r="E2275" s="37">
        <v>0.39900000000000002</v>
      </c>
      <c r="F2275" s="30">
        <v>2.2679999999999998</v>
      </c>
      <c r="G2275" s="30">
        <v>0.36099999999999999</v>
      </c>
      <c r="H2275" s="114" t="s">
        <v>840</v>
      </c>
    </row>
    <row r="2276" spans="1:8" ht="16.5" thickBot="1">
      <c r="A2276" s="23" t="s">
        <v>23</v>
      </c>
      <c r="B2276" s="37">
        <v>0</v>
      </c>
      <c r="C2276" s="38">
        <v>0</v>
      </c>
      <c r="D2276" s="30">
        <v>0.627</v>
      </c>
      <c r="E2276" s="37">
        <v>0.64300000000000002</v>
      </c>
      <c r="F2276" s="30">
        <v>9.4E-2</v>
      </c>
      <c r="G2276" s="30">
        <v>9.9000000000000005E-2</v>
      </c>
      <c r="H2276" s="114" t="s">
        <v>805</v>
      </c>
    </row>
    <row r="2277" spans="1:8" ht="16.5" thickBot="1">
      <c r="A2277" s="23" t="s">
        <v>24</v>
      </c>
      <c r="B2277" s="37">
        <v>85.12</v>
      </c>
      <c r="C2277" s="38">
        <v>22.747</v>
      </c>
      <c r="D2277" s="30">
        <v>77.525999999999996</v>
      </c>
      <c r="E2277" s="37">
        <v>21.236999999999998</v>
      </c>
      <c r="F2277" s="30">
        <v>108.864</v>
      </c>
      <c r="G2277" s="30">
        <v>38.576999999999998</v>
      </c>
      <c r="H2277" s="114" t="s">
        <v>25</v>
      </c>
    </row>
    <row r="2278" spans="1:8" ht="16.5" thickBot="1">
      <c r="A2278" s="23" t="s">
        <v>26</v>
      </c>
      <c r="B2278" s="30">
        <v>0.161</v>
      </c>
      <c r="C2278" s="28">
        <v>7.2999999999999995E-2</v>
      </c>
      <c r="D2278" s="30">
        <v>0.25</v>
      </c>
      <c r="E2278" s="37">
        <v>7.1999999999999995E-2</v>
      </c>
      <c r="F2278" s="30">
        <v>0.154</v>
      </c>
      <c r="G2278" s="30">
        <v>0.17199999999999999</v>
      </c>
      <c r="H2278" s="114" t="s">
        <v>812</v>
      </c>
    </row>
    <row r="2279" spans="1:8" ht="16.5" thickBot="1">
      <c r="A2279" s="23" t="s">
        <v>27</v>
      </c>
      <c r="B2279" s="37">
        <v>0</v>
      </c>
      <c r="C2279" s="38">
        <v>0</v>
      </c>
      <c r="D2279" s="30">
        <v>0</v>
      </c>
      <c r="E2279" s="37">
        <v>0</v>
      </c>
      <c r="F2279" s="30">
        <v>0</v>
      </c>
      <c r="G2279" s="30">
        <v>5.2999999999999999E-2</v>
      </c>
      <c r="H2279" s="114" t="s">
        <v>836</v>
      </c>
    </row>
    <row r="2280" spans="1:8" ht="16.5" thickBot="1">
      <c r="A2280" s="23" t="s">
        <v>28</v>
      </c>
      <c r="B2280" s="37">
        <v>0</v>
      </c>
      <c r="C2280" s="38">
        <v>0</v>
      </c>
      <c r="D2280" s="30">
        <v>0</v>
      </c>
      <c r="E2280" s="37">
        <v>0</v>
      </c>
      <c r="F2280" s="30">
        <v>7.0129999999999999</v>
      </c>
      <c r="G2280" s="30">
        <v>3.7069999999999999</v>
      </c>
      <c r="H2280" s="114" t="s">
        <v>813</v>
      </c>
    </row>
    <row r="2281" spans="1:8" ht="16.5" thickBot="1">
      <c r="A2281" s="23" t="s">
        <v>29</v>
      </c>
      <c r="B2281" s="37">
        <v>10.975</v>
      </c>
      <c r="C2281" s="38">
        <v>6.806</v>
      </c>
      <c r="D2281" s="30">
        <v>9.1199999999999992</v>
      </c>
      <c r="E2281" s="37">
        <v>5.8810000000000002</v>
      </c>
      <c r="F2281" s="30">
        <v>7.65</v>
      </c>
      <c r="G2281" s="30">
        <v>5.4930000000000003</v>
      </c>
      <c r="H2281" s="114" t="s">
        <v>814</v>
      </c>
    </row>
    <row r="2282" spans="1:8" ht="16.5" thickBot="1">
      <c r="A2282" s="23" t="s">
        <v>30</v>
      </c>
      <c r="B2282" s="37">
        <v>4.6680000000000001</v>
      </c>
      <c r="C2282" s="38">
        <v>4.1239999999999997</v>
      </c>
      <c r="D2282" s="30">
        <v>6.4210000000000003</v>
      </c>
      <c r="E2282" s="37">
        <v>4.5830000000000002</v>
      </c>
      <c r="F2282" s="30">
        <v>0.23499999999999999</v>
      </c>
      <c r="G2282" s="30">
        <v>0.14399999999999999</v>
      </c>
      <c r="H2282" s="114" t="s">
        <v>815</v>
      </c>
    </row>
    <row r="2283" spans="1:8" ht="16.5" thickBot="1">
      <c r="A2283" s="23" t="s">
        <v>31</v>
      </c>
      <c r="B2283" s="37">
        <v>7.0000000000000007E-2</v>
      </c>
      <c r="C2283" s="38">
        <v>2.1999999999999999E-2</v>
      </c>
      <c r="D2283" s="30">
        <v>1.7999999999999999E-2</v>
      </c>
      <c r="E2283" s="37">
        <v>1.4999999999999999E-2</v>
      </c>
      <c r="F2283" s="30">
        <v>5.0000000000000001E-3</v>
      </c>
      <c r="G2283" s="30">
        <v>5.0000000000000001E-3</v>
      </c>
      <c r="H2283" s="114" t="s">
        <v>838</v>
      </c>
    </row>
    <row r="2284" spans="1:8" ht="16.5" thickBot="1">
      <c r="A2284" s="23" t="s">
        <v>32</v>
      </c>
      <c r="B2284" s="37">
        <v>0</v>
      </c>
      <c r="C2284" s="38">
        <v>0</v>
      </c>
      <c r="D2284" s="30">
        <v>0</v>
      </c>
      <c r="E2284" s="37">
        <v>0</v>
      </c>
      <c r="F2284" s="30">
        <v>0.01</v>
      </c>
      <c r="G2284" s="30">
        <v>3.0000000000000001E-3</v>
      </c>
      <c r="H2284" s="114" t="s">
        <v>816</v>
      </c>
    </row>
    <row r="2285" spans="1:8" ht="16.5" thickBot="1">
      <c r="A2285" s="23" t="s">
        <v>33</v>
      </c>
      <c r="B2285" s="37">
        <v>0</v>
      </c>
      <c r="C2285" s="38">
        <v>0</v>
      </c>
      <c r="D2285" s="30">
        <v>0</v>
      </c>
      <c r="E2285" s="37">
        <v>0</v>
      </c>
      <c r="F2285" s="30">
        <v>1E-3</v>
      </c>
      <c r="G2285" s="30">
        <v>1E-3</v>
      </c>
      <c r="H2285" s="114" t="s">
        <v>818</v>
      </c>
    </row>
    <row r="2286" spans="1:8" ht="16.5" thickBot="1">
      <c r="A2286" s="23" t="s">
        <v>34</v>
      </c>
      <c r="B2286" s="39">
        <v>2.1999999999999999E-2</v>
      </c>
      <c r="C2286" s="40">
        <v>3.0000000000000001E-3</v>
      </c>
      <c r="D2286" s="30">
        <v>6.9000000000000006E-2</v>
      </c>
      <c r="E2286" s="37">
        <v>1.7999999999999999E-2</v>
      </c>
      <c r="F2286" s="30">
        <v>1.4999999999999999E-2</v>
      </c>
      <c r="G2286" s="30">
        <v>4.0000000000000001E-3</v>
      </c>
      <c r="H2286" s="114" t="s">
        <v>817</v>
      </c>
    </row>
    <row r="2287" spans="1:8" ht="16.5" thickBot="1">
      <c r="A2287" s="23" t="s">
        <v>35</v>
      </c>
      <c r="B2287" s="39">
        <v>0</v>
      </c>
      <c r="C2287" s="40">
        <v>0</v>
      </c>
      <c r="D2287" s="30">
        <v>0</v>
      </c>
      <c r="E2287" s="37">
        <v>0</v>
      </c>
      <c r="F2287" s="30">
        <v>0</v>
      </c>
      <c r="G2287" s="30">
        <v>0</v>
      </c>
      <c r="H2287" s="113" t="s">
        <v>36</v>
      </c>
    </row>
    <row r="2288" spans="1:8" ht="16.5" thickBot="1">
      <c r="A2288" s="95" t="s">
        <v>353</v>
      </c>
      <c r="B2288" s="97">
        <f t="shared" ref="B2288" si="393">SUM(B2266:B2287)</f>
        <v>116.68300000000001</v>
      </c>
      <c r="C2288" s="97">
        <f t="shared" ref="C2288" si="394">SUM(C2266:C2287)</f>
        <v>39.807000000000002</v>
      </c>
      <c r="D2288" s="97">
        <f t="shared" ref="D2288" si="395">SUM(D2266:D2287)</f>
        <v>113.611</v>
      </c>
      <c r="E2288" s="97">
        <f t="shared" ref="E2288:G2288" si="396">SUM(E2266:E2287)</f>
        <v>39.31</v>
      </c>
      <c r="F2288" s="97">
        <f t="shared" si="396"/>
        <v>144.542</v>
      </c>
      <c r="G2288" s="97">
        <f t="shared" si="396"/>
        <v>54.381999999999991</v>
      </c>
      <c r="H2288" s="112" t="s">
        <v>841</v>
      </c>
    </row>
    <row r="2289" spans="1:8" ht="16.5" thickBot="1">
      <c r="A2289" s="95" t="s">
        <v>350</v>
      </c>
      <c r="B2289" s="97">
        <v>527.35299999999995</v>
      </c>
      <c r="C2289" s="97">
        <v>498.57100000000003</v>
      </c>
      <c r="D2289" s="97">
        <v>542.28599999999994</v>
      </c>
      <c r="E2289" s="97">
        <v>542.12900000000002</v>
      </c>
      <c r="F2289" s="142">
        <v>601.96</v>
      </c>
      <c r="G2289" s="142">
        <v>549.82000000000005</v>
      </c>
      <c r="H2289" s="119" t="s">
        <v>354</v>
      </c>
    </row>
    <row r="2290" spans="1:8">
      <c r="A2290" s="75"/>
      <c r="B2290" s="75"/>
      <c r="C2290" s="75"/>
      <c r="D2290" s="75"/>
      <c r="E2290" s="75"/>
      <c r="F2290" s="75"/>
      <c r="G2290" s="75"/>
      <c r="H2290" s="75"/>
    </row>
    <row r="2291" spans="1:8">
      <c r="A2291" s="77" t="s">
        <v>532</v>
      </c>
      <c r="B2291" s="75"/>
      <c r="C2291" s="75"/>
      <c r="D2291" s="75"/>
      <c r="E2291" s="75"/>
      <c r="F2291" s="75"/>
      <c r="G2291" s="75"/>
      <c r="H2291" s="79" t="s">
        <v>530</v>
      </c>
    </row>
    <row r="2292" spans="1:8">
      <c r="A2292" s="77" t="s">
        <v>545</v>
      </c>
      <c r="B2292" s="75"/>
      <c r="C2292" s="75"/>
      <c r="D2292" s="75"/>
      <c r="E2292" s="75"/>
      <c r="F2292" s="75"/>
      <c r="G2292" s="75"/>
      <c r="H2292" s="46" t="s">
        <v>544</v>
      </c>
    </row>
    <row r="2293" spans="1:8" ht="16.5" customHeight="1" thickBot="1">
      <c r="A2293" s="76" t="s">
        <v>39</v>
      </c>
      <c r="B2293" s="75"/>
      <c r="C2293" s="75"/>
      <c r="D2293" s="75"/>
      <c r="E2293" s="2"/>
      <c r="F2293" s="75"/>
      <c r="G2293" s="2" t="s">
        <v>40</v>
      </c>
      <c r="H2293" s="2" t="s">
        <v>2</v>
      </c>
    </row>
    <row r="2294" spans="1:8" ht="16.5" thickBot="1">
      <c r="A2294" s="66" t="s">
        <v>7</v>
      </c>
      <c r="B2294" s="203">
        <v>2016</v>
      </c>
      <c r="C2294" s="204"/>
      <c r="D2294" s="203">
        <v>2017</v>
      </c>
      <c r="E2294" s="204"/>
      <c r="F2294" s="203">
        <v>2018</v>
      </c>
      <c r="G2294" s="204"/>
      <c r="H2294" s="67" t="s">
        <v>3</v>
      </c>
    </row>
    <row r="2295" spans="1:8">
      <c r="A2295" s="68"/>
      <c r="B2295" s="20" t="s">
        <v>43</v>
      </c>
      <c r="C2295" s="111" t="s">
        <v>44</v>
      </c>
      <c r="D2295" s="111" t="s">
        <v>43</v>
      </c>
      <c r="E2295" s="16" t="s">
        <v>44</v>
      </c>
      <c r="F2295" s="20" t="s">
        <v>43</v>
      </c>
      <c r="G2295" s="9" t="s">
        <v>44</v>
      </c>
      <c r="H2295" s="69"/>
    </row>
    <row r="2296" spans="1:8" ht="16.5" thickBot="1">
      <c r="A2296" s="70"/>
      <c r="B2296" s="34" t="s">
        <v>45</v>
      </c>
      <c r="C2296" s="11" t="s">
        <v>46</v>
      </c>
      <c r="D2296" s="114" t="s">
        <v>45</v>
      </c>
      <c r="E2296" s="36" t="s">
        <v>46</v>
      </c>
      <c r="F2296" s="34" t="s">
        <v>45</v>
      </c>
      <c r="G2296" s="34" t="s">
        <v>46</v>
      </c>
      <c r="H2296" s="71"/>
    </row>
    <row r="2297" spans="1:8" ht="17.25" thickTop="1" thickBot="1">
      <c r="A2297" s="23" t="s">
        <v>12</v>
      </c>
      <c r="B2297" s="35">
        <v>0.244917</v>
      </c>
      <c r="C2297" s="38">
        <v>1.506</v>
      </c>
      <c r="D2297" s="30">
        <v>0.25</v>
      </c>
      <c r="E2297" s="37">
        <v>1.6</v>
      </c>
      <c r="F2297" s="37">
        <v>0.38600000000000001</v>
      </c>
      <c r="G2297" s="37">
        <v>2.0590000000000002</v>
      </c>
      <c r="H2297" s="114" t="s">
        <v>809</v>
      </c>
    </row>
    <row r="2298" spans="1:8" ht="16.5" thickBot="1">
      <c r="A2298" s="23" t="s">
        <v>13</v>
      </c>
      <c r="B2298" s="37">
        <v>310.36900000000003</v>
      </c>
      <c r="C2298" s="38">
        <v>204.85599999999999</v>
      </c>
      <c r="D2298" s="30">
        <v>303.69600000000003</v>
      </c>
      <c r="E2298" s="37">
        <v>212.74199999999999</v>
      </c>
      <c r="F2298" s="37">
        <v>294.42500000000001</v>
      </c>
      <c r="G2298" s="37">
        <v>185.892</v>
      </c>
      <c r="H2298" s="114" t="s">
        <v>810</v>
      </c>
    </row>
    <row r="2299" spans="1:8" ht="16.5" thickBot="1">
      <c r="A2299" s="23" t="s">
        <v>14</v>
      </c>
      <c r="B2299" s="37">
        <v>37.197000000000003</v>
      </c>
      <c r="C2299" s="38">
        <v>34.139999999999993</v>
      </c>
      <c r="D2299" s="30">
        <v>35.521000000000001</v>
      </c>
      <c r="E2299" s="37">
        <v>35.207999999999998</v>
      </c>
      <c r="F2299" s="37">
        <v>37.134</v>
      </c>
      <c r="G2299" s="37">
        <v>34.308</v>
      </c>
      <c r="H2299" s="114" t="s">
        <v>806</v>
      </c>
    </row>
    <row r="2300" spans="1:8" ht="16.5" thickBot="1">
      <c r="A2300" s="23" t="s">
        <v>15</v>
      </c>
      <c r="B2300" s="37">
        <v>2.278</v>
      </c>
      <c r="C2300" s="38">
        <v>0.89</v>
      </c>
      <c r="D2300" s="30">
        <v>0.56599999999999995</v>
      </c>
      <c r="E2300" s="37">
        <v>0.17299999999999999</v>
      </c>
      <c r="F2300" s="37">
        <v>0.35899999999999999</v>
      </c>
      <c r="G2300" s="37">
        <v>7.3999999999999996E-2</v>
      </c>
      <c r="H2300" s="114" t="s">
        <v>820</v>
      </c>
    </row>
    <row r="2301" spans="1:8" ht="16.5" thickBot="1">
      <c r="A2301" s="23" t="s">
        <v>16</v>
      </c>
      <c r="B2301" s="37">
        <v>23.216845000000003</v>
      </c>
      <c r="C2301" s="38">
        <v>31.871053250000003</v>
      </c>
      <c r="D2301" s="30">
        <v>6.4660000000000002</v>
      </c>
      <c r="E2301" s="37">
        <v>5.75</v>
      </c>
      <c r="F2301" s="37">
        <v>3.9E-2</v>
      </c>
      <c r="G2301" s="37">
        <v>5.0999999999999997E-2</v>
      </c>
      <c r="H2301" s="114" t="s">
        <v>819</v>
      </c>
    </row>
    <row r="2302" spans="1:8" ht="16.5" thickBot="1">
      <c r="A2302" s="23" t="s">
        <v>17</v>
      </c>
      <c r="B2302" s="37">
        <v>3.0000000000000001E-3</v>
      </c>
      <c r="C2302" s="38">
        <v>1E-3</v>
      </c>
      <c r="D2302" s="30">
        <v>3.2000000000000001E-2</v>
      </c>
      <c r="E2302" s="37">
        <v>5.0999999999999997E-2</v>
      </c>
      <c r="F2302" s="37">
        <v>3.703E-2</v>
      </c>
      <c r="G2302" s="37">
        <v>3.3000000000000002E-2</v>
      </c>
      <c r="H2302" s="114" t="s">
        <v>807</v>
      </c>
    </row>
    <row r="2303" spans="1:8" ht="16.5" thickBot="1">
      <c r="A2303" s="23" t="s">
        <v>18</v>
      </c>
      <c r="B2303" s="37">
        <v>10.563000000000001</v>
      </c>
      <c r="C2303" s="38">
        <v>60.328000000000003</v>
      </c>
      <c r="D2303" s="30">
        <v>10.317</v>
      </c>
      <c r="E2303" s="37">
        <v>59.314</v>
      </c>
      <c r="F2303" s="37">
        <f>D2303/E2303*G2303</f>
        <v>2.4565362477661257</v>
      </c>
      <c r="G2303" s="37">
        <v>14.122999999999999</v>
      </c>
      <c r="H2303" s="114" t="s">
        <v>19</v>
      </c>
    </row>
    <row r="2304" spans="1:8" ht="16.5" thickBot="1">
      <c r="A2304" s="23" t="s">
        <v>20</v>
      </c>
      <c r="B2304" s="37">
        <v>48.064</v>
      </c>
      <c r="C2304" s="38">
        <v>58.140999999999998</v>
      </c>
      <c r="D2304" s="30">
        <v>50.86</v>
      </c>
      <c r="E2304" s="37">
        <v>56.460999999999999</v>
      </c>
      <c r="F2304" s="37">
        <v>42.143999999999998</v>
      </c>
      <c r="G2304" s="37">
        <v>49.9</v>
      </c>
      <c r="H2304" s="114" t="s">
        <v>808</v>
      </c>
    </row>
    <row r="2305" spans="1:8" ht="16.5" thickBot="1">
      <c r="A2305" s="23" t="s">
        <v>21</v>
      </c>
      <c r="B2305" s="37">
        <v>2.1000000000000001E-2</v>
      </c>
      <c r="C2305" s="38">
        <v>2.8000000000000001E-2</v>
      </c>
      <c r="D2305" s="30">
        <v>0.182</v>
      </c>
      <c r="E2305" s="37">
        <v>0.44</v>
      </c>
      <c r="F2305" s="37">
        <v>0.193</v>
      </c>
      <c r="G2305" s="37">
        <v>0.184</v>
      </c>
      <c r="H2305" s="114" t="s">
        <v>811</v>
      </c>
    </row>
    <row r="2306" spans="1:8" ht="16.5" thickBot="1">
      <c r="A2306" s="23" t="s">
        <v>22</v>
      </c>
      <c r="B2306" s="37">
        <v>0.24299999999999999</v>
      </c>
      <c r="C2306" s="38">
        <v>8.7999999999999995E-2</v>
      </c>
      <c r="D2306" s="30">
        <v>0.53200000000000003</v>
      </c>
      <c r="E2306" s="37">
        <v>0.188</v>
      </c>
      <c r="F2306" s="37">
        <v>3.3820000000000001</v>
      </c>
      <c r="G2306" s="37">
        <v>0.64300000000000002</v>
      </c>
      <c r="H2306" s="114" t="s">
        <v>840</v>
      </c>
    </row>
    <row r="2307" spans="1:8" ht="16.5" thickBot="1">
      <c r="A2307" s="23" t="s">
        <v>23</v>
      </c>
      <c r="B2307" s="37">
        <v>39.773000000000003</v>
      </c>
      <c r="C2307" s="38">
        <v>198.03700000000001</v>
      </c>
      <c r="D2307" s="30">
        <v>37.840000000000003</v>
      </c>
      <c r="E2307" s="37">
        <v>183.601</v>
      </c>
      <c r="F2307" s="37">
        <v>13.195</v>
      </c>
      <c r="G2307" s="37">
        <v>56.984000000000002</v>
      </c>
      <c r="H2307" s="114" t="s">
        <v>805</v>
      </c>
    </row>
    <row r="2308" spans="1:8" ht="16.5" thickBot="1">
      <c r="A2308" s="23" t="s">
        <v>24</v>
      </c>
      <c r="B2308" s="37">
        <v>60.762</v>
      </c>
      <c r="C2308" s="38">
        <v>23.704999999999998</v>
      </c>
      <c r="D2308" s="30">
        <v>40.820999999999998</v>
      </c>
      <c r="E2308" s="37">
        <v>17.652999999999999</v>
      </c>
      <c r="F2308" s="37">
        <v>181.37899999999999</v>
      </c>
      <c r="G2308" s="37">
        <v>74.251000000000005</v>
      </c>
      <c r="H2308" s="114" t="s">
        <v>25</v>
      </c>
    </row>
    <row r="2309" spans="1:8" ht="16.5" thickBot="1">
      <c r="A2309" s="23" t="s">
        <v>26</v>
      </c>
      <c r="B2309" s="30">
        <v>21.978000000000002</v>
      </c>
      <c r="C2309" s="28">
        <v>17.466000000000001</v>
      </c>
      <c r="D2309" s="30">
        <v>16.963000000000001</v>
      </c>
      <c r="E2309" s="37">
        <v>13.343999999999999</v>
      </c>
      <c r="F2309" s="37">
        <v>24.186</v>
      </c>
      <c r="G2309" s="37">
        <v>21.323</v>
      </c>
      <c r="H2309" s="114" t="s">
        <v>812</v>
      </c>
    </row>
    <row r="2310" spans="1:8" ht="16.5" thickBot="1">
      <c r="A2310" s="23" t="s">
        <v>27</v>
      </c>
      <c r="B2310" s="37">
        <v>5.2649999999999997</v>
      </c>
      <c r="C2310" s="38">
        <v>12.231</v>
      </c>
      <c r="D2310" s="30">
        <v>0</v>
      </c>
      <c r="E2310" s="37">
        <v>0</v>
      </c>
      <c r="F2310" s="37">
        <v>0</v>
      </c>
      <c r="G2310" s="37">
        <v>20.233000000000001</v>
      </c>
      <c r="H2310" s="114" t="s">
        <v>836</v>
      </c>
    </row>
    <row r="2311" spans="1:8" ht="16.5" thickBot="1">
      <c r="A2311" s="23" t="s">
        <v>28</v>
      </c>
      <c r="B2311" s="37">
        <v>52.570999999999998</v>
      </c>
      <c r="C2311" s="38">
        <v>45.888999999999996</v>
      </c>
      <c r="D2311" s="37">
        <v>52.570999999999998</v>
      </c>
      <c r="E2311" s="38">
        <v>45.888999999999996</v>
      </c>
      <c r="F2311" s="37">
        <v>44.765000000000001</v>
      </c>
      <c r="G2311" s="37">
        <v>72.7</v>
      </c>
      <c r="H2311" s="114" t="s">
        <v>813</v>
      </c>
    </row>
    <row r="2312" spans="1:8" ht="16.5" thickBot="1">
      <c r="A2312" s="23" t="s">
        <v>29</v>
      </c>
      <c r="B2312" s="37">
        <v>52.100999999999999</v>
      </c>
      <c r="C2312" s="38">
        <v>78.186999999999998</v>
      </c>
      <c r="D2312" s="30">
        <v>57.325000000000003</v>
      </c>
      <c r="E2312" s="37">
        <v>80.206000000000003</v>
      </c>
      <c r="F2312" s="37">
        <v>71.545000000000002</v>
      </c>
      <c r="G2312" s="37">
        <v>151.03700000000001</v>
      </c>
      <c r="H2312" s="114" t="s">
        <v>814</v>
      </c>
    </row>
    <row r="2313" spans="1:8" ht="16.5" thickBot="1">
      <c r="A2313" s="23" t="s">
        <v>30</v>
      </c>
      <c r="B2313" s="37">
        <v>10.026999999999999</v>
      </c>
      <c r="C2313" s="38">
        <v>10.472</v>
      </c>
      <c r="D2313" s="30">
        <v>43.640999999999998</v>
      </c>
      <c r="E2313" s="37">
        <v>31.702000000000002</v>
      </c>
      <c r="F2313" s="37">
        <v>4.0149999999999997</v>
      </c>
      <c r="G2313" s="37">
        <v>4.1310000000000002</v>
      </c>
      <c r="H2313" s="114" t="s">
        <v>815</v>
      </c>
    </row>
    <row r="2314" spans="1:8" ht="16.5" thickBot="1">
      <c r="A2314" s="23" t="s">
        <v>31</v>
      </c>
      <c r="B2314" s="37">
        <v>3.4369999999999998</v>
      </c>
      <c r="C2314" s="38">
        <v>1.2190000000000001</v>
      </c>
      <c r="D2314" s="30">
        <v>0.39</v>
      </c>
      <c r="E2314" s="37">
        <v>0.24399999999999999</v>
      </c>
      <c r="F2314" s="37">
        <v>2.3929999999999998</v>
      </c>
      <c r="G2314" s="37">
        <v>0.99399999999999999</v>
      </c>
      <c r="H2314" s="114" t="s">
        <v>838</v>
      </c>
    </row>
    <row r="2315" spans="1:8" ht="16.5" thickBot="1">
      <c r="A2315" s="23" t="s">
        <v>32</v>
      </c>
      <c r="B2315" s="37">
        <v>3.0000000000000001E-3</v>
      </c>
      <c r="C2315" s="38">
        <v>1.7000000000000001E-2</v>
      </c>
      <c r="D2315" s="30">
        <v>1.7000000000000001E-2</v>
      </c>
      <c r="E2315" s="37">
        <v>3.4000000000000002E-2</v>
      </c>
      <c r="F2315" s="37">
        <f>D2315/E2315*G2315</f>
        <v>8.9999999999999993E-3</v>
      </c>
      <c r="G2315" s="37">
        <v>1.7999999999999999E-2</v>
      </c>
      <c r="H2315" s="114" t="s">
        <v>816</v>
      </c>
    </row>
    <row r="2316" spans="1:8" ht="16.5" thickBot="1">
      <c r="A2316" s="23" t="s">
        <v>33</v>
      </c>
      <c r="B2316" s="37">
        <v>0.60899999999999999</v>
      </c>
      <c r="C2316" s="38">
        <v>0.78600000000000003</v>
      </c>
      <c r="D2316" s="30">
        <v>0.66400000000000003</v>
      </c>
      <c r="E2316" s="37">
        <v>0.86</v>
      </c>
      <c r="F2316" s="37">
        <v>0.88600000000000001</v>
      </c>
      <c r="G2316" s="37">
        <v>1.218</v>
      </c>
      <c r="H2316" s="114" t="s">
        <v>818</v>
      </c>
    </row>
    <row r="2317" spans="1:8" ht="16.5" thickBot="1">
      <c r="A2317" s="23" t="s">
        <v>34</v>
      </c>
      <c r="B2317" s="39">
        <v>62.814999999999998</v>
      </c>
      <c r="C2317" s="40">
        <v>9.2240000000000002</v>
      </c>
      <c r="D2317" s="30">
        <v>76.176000000000002</v>
      </c>
      <c r="E2317" s="37">
        <v>17.440999999999999</v>
      </c>
      <c r="F2317" s="37">
        <v>87.548000000000002</v>
      </c>
      <c r="G2317" s="37">
        <v>23.724</v>
      </c>
      <c r="H2317" s="114" t="s">
        <v>817</v>
      </c>
    </row>
    <row r="2318" spans="1:8" ht="16.5" thickBot="1">
      <c r="A2318" s="23" t="s">
        <v>35</v>
      </c>
      <c r="B2318" s="39">
        <v>0.129</v>
      </c>
      <c r="C2318" s="40">
        <v>5.0999999999999997E-2</v>
      </c>
      <c r="D2318" s="30">
        <v>0.30199999999999999</v>
      </c>
      <c r="E2318" s="37">
        <v>0.155</v>
      </c>
      <c r="F2318" s="37">
        <v>0.28499999999999998</v>
      </c>
      <c r="G2318" s="37">
        <v>0.29599999999999999</v>
      </c>
      <c r="H2318" s="113" t="s">
        <v>36</v>
      </c>
    </row>
    <row r="2319" spans="1:8" ht="16.5" thickBot="1">
      <c r="A2319" s="95" t="s">
        <v>353</v>
      </c>
      <c r="B2319" s="97">
        <f t="shared" ref="B2319" si="397">SUM(B2297:B2318)</f>
        <v>741.66976200000011</v>
      </c>
      <c r="C2319" s="97">
        <f t="shared" ref="C2319" si="398">SUM(C2297:C2318)</f>
        <v>789.13305325000022</v>
      </c>
      <c r="D2319" s="97">
        <f t="shared" ref="D2319" si="399">SUM(D2297:D2318)</f>
        <v>735.13200000000018</v>
      </c>
      <c r="E2319" s="97">
        <f t="shared" ref="E2319:G2319" si="400">SUM(E2297:E2318)</f>
        <v>763.05600000000015</v>
      </c>
      <c r="F2319" s="97">
        <f t="shared" si="400"/>
        <v>810.76156624776604</v>
      </c>
      <c r="G2319" s="97">
        <f t="shared" si="400"/>
        <v>714.17600000000004</v>
      </c>
      <c r="H2319" s="112" t="s">
        <v>841</v>
      </c>
    </row>
    <row r="2320" spans="1:8" ht="16.5" thickBot="1">
      <c r="A2320" s="95" t="s">
        <v>350</v>
      </c>
      <c r="B2320" s="97">
        <v>7895.6422916310748</v>
      </c>
      <c r="C2320" s="97">
        <v>13022.290999999999</v>
      </c>
      <c r="D2320" s="97">
        <v>8531.3140000000003</v>
      </c>
      <c r="E2320" s="97">
        <v>13598.421</v>
      </c>
      <c r="F2320" s="140">
        <f>D2320/E2320*G2320</f>
        <v>9157.4534107021682</v>
      </c>
      <c r="G2320" s="140">
        <v>14596.450999999999</v>
      </c>
      <c r="H2320" s="119" t="s">
        <v>354</v>
      </c>
    </row>
    <row r="2321" spans="1:8">
      <c r="A2321" s="75"/>
      <c r="B2321" s="75"/>
      <c r="C2321" s="75"/>
      <c r="D2321" s="75"/>
      <c r="E2321" s="75"/>
      <c r="F2321" s="75"/>
      <c r="G2321" s="75"/>
      <c r="H2321" s="75"/>
    </row>
    <row r="2322" spans="1:8">
      <c r="A2322" s="77" t="s">
        <v>182</v>
      </c>
      <c r="B2322" s="75"/>
      <c r="C2322" s="75"/>
      <c r="D2322" s="75"/>
      <c r="E2322" s="75"/>
      <c r="F2322" s="75"/>
      <c r="G2322" s="75"/>
      <c r="H2322" s="79" t="s">
        <v>183</v>
      </c>
    </row>
    <row r="2323" spans="1:8" ht="19.5" customHeight="1">
      <c r="A2323" s="74" t="s">
        <v>546</v>
      </c>
      <c r="B2323" s="75"/>
      <c r="C2323" s="75"/>
      <c r="D2323" s="75"/>
      <c r="E2323" s="75"/>
      <c r="F2323" s="75"/>
      <c r="G2323" s="75"/>
      <c r="H2323" s="129" t="s">
        <v>547</v>
      </c>
    </row>
    <row r="2324" spans="1:8" ht="16.5" customHeight="1" thickBot="1">
      <c r="A2324" s="76" t="s">
        <v>39</v>
      </c>
      <c r="B2324" s="75"/>
      <c r="C2324" s="75"/>
      <c r="D2324" s="75"/>
      <c r="E2324" s="2"/>
      <c r="F2324" s="75"/>
      <c r="G2324" s="2" t="s">
        <v>40</v>
      </c>
      <c r="H2324" s="2" t="s">
        <v>2</v>
      </c>
    </row>
    <row r="2325" spans="1:8" ht="16.5" thickBot="1">
      <c r="A2325" s="66" t="s">
        <v>7</v>
      </c>
      <c r="B2325" s="203">
        <v>2016</v>
      </c>
      <c r="C2325" s="204"/>
      <c r="D2325" s="203">
        <v>2017</v>
      </c>
      <c r="E2325" s="204"/>
      <c r="F2325" s="203">
        <v>2018</v>
      </c>
      <c r="G2325" s="204"/>
      <c r="H2325" s="67" t="s">
        <v>3</v>
      </c>
    </row>
    <row r="2326" spans="1:8">
      <c r="A2326" s="68"/>
      <c r="B2326" s="20" t="s">
        <v>43</v>
      </c>
      <c r="C2326" s="111" t="s">
        <v>44</v>
      </c>
      <c r="D2326" s="111" t="s">
        <v>43</v>
      </c>
      <c r="E2326" s="16" t="s">
        <v>44</v>
      </c>
      <c r="F2326" s="20" t="s">
        <v>43</v>
      </c>
      <c r="G2326" s="9" t="s">
        <v>44</v>
      </c>
      <c r="H2326" s="69"/>
    </row>
    <row r="2327" spans="1:8" ht="16.5" thickBot="1">
      <c r="A2327" s="70"/>
      <c r="B2327" s="34" t="s">
        <v>45</v>
      </c>
      <c r="C2327" s="11" t="s">
        <v>46</v>
      </c>
      <c r="D2327" s="114" t="s">
        <v>45</v>
      </c>
      <c r="E2327" s="36" t="s">
        <v>46</v>
      </c>
      <c r="F2327" s="34" t="s">
        <v>45</v>
      </c>
      <c r="G2327" s="34" t="s">
        <v>46</v>
      </c>
      <c r="H2327" s="71"/>
    </row>
    <row r="2328" spans="1:8" ht="17.25" thickTop="1" thickBot="1">
      <c r="A2328" s="23" t="s">
        <v>12</v>
      </c>
      <c r="B2328" s="35">
        <v>13.313000000000001</v>
      </c>
      <c r="C2328" s="38">
        <v>14.028</v>
      </c>
      <c r="D2328" s="30">
        <v>9.3889999999999993</v>
      </c>
      <c r="E2328" s="37">
        <v>9.4909999999999997</v>
      </c>
      <c r="F2328" s="37">
        <v>7.6769999999999996</v>
      </c>
      <c r="G2328" s="37">
        <v>7.3970000000000002</v>
      </c>
      <c r="H2328" s="153" t="s">
        <v>809</v>
      </c>
    </row>
    <row r="2329" spans="1:8" ht="16.5" thickBot="1">
      <c r="A2329" s="23" t="s">
        <v>13</v>
      </c>
      <c r="B2329" s="37">
        <v>41.046999999999997</v>
      </c>
      <c r="C2329" s="38">
        <v>47.146999999999998</v>
      </c>
      <c r="D2329" s="30">
        <v>40.552999999999997</v>
      </c>
      <c r="E2329" s="37">
        <v>47.012999999999998</v>
      </c>
      <c r="F2329" s="37">
        <v>37.03</v>
      </c>
      <c r="G2329" s="37">
        <v>44.186</v>
      </c>
      <c r="H2329" s="153" t="s">
        <v>810</v>
      </c>
    </row>
    <row r="2330" spans="1:8" ht="16.5" thickBot="1">
      <c r="A2330" s="23" t="s">
        <v>14</v>
      </c>
      <c r="B2330" s="37">
        <v>3.45</v>
      </c>
      <c r="C2330" s="38">
        <v>5.4660000000000002</v>
      </c>
      <c r="D2330" s="30">
        <v>3.8759999999999999</v>
      </c>
      <c r="E2330" s="37">
        <v>5.9859999999999998</v>
      </c>
      <c r="F2330" s="37">
        <v>3.6659999999999999</v>
      </c>
      <c r="G2330" s="37">
        <v>5.3650000000000002</v>
      </c>
      <c r="H2330" s="153" t="s">
        <v>806</v>
      </c>
    </row>
    <row r="2331" spans="1:8" ht="16.5" thickBot="1">
      <c r="A2331" s="23" t="s">
        <v>15</v>
      </c>
      <c r="B2331" s="37">
        <v>0.78019100000000019</v>
      </c>
      <c r="C2331" s="38">
        <v>0.77115296999999994</v>
      </c>
      <c r="D2331" s="30">
        <v>1.0409999999999999</v>
      </c>
      <c r="E2331" s="37">
        <v>1.0509999999999999</v>
      </c>
      <c r="F2331" s="37">
        <v>1.333</v>
      </c>
      <c r="G2331" s="37">
        <v>1.4019999999999999</v>
      </c>
      <c r="H2331" s="153" t="s">
        <v>820</v>
      </c>
    </row>
    <row r="2332" spans="1:8" ht="16.5" thickBot="1">
      <c r="A2332" s="23" t="s">
        <v>16</v>
      </c>
      <c r="B2332" s="37">
        <v>29.107415</v>
      </c>
      <c r="C2332" s="38">
        <v>28.606757739999995</v>
      </c>
      <c r="D2332" s="30">
        <v>31.888235000000002</v>
      </c>
      <c r="E2332" s="37">
        <v>31.615589227529998</v>
      </c>
      <c r="F2332" s="37">
        <v>28.18</v>
      </c>
      <c r="G2332" s="37">
        <v>26.288</v>
      </c>
      <c r="H2332" s="153" t="s">
        <v>819</v>
      </c>
    </row>
    <row r="2333" spans="1:8" ht="16.5" thickBot="1">
      <c r="A2333" s="23" t="s">
        <v>17</v>
      </c>
      <c r="B2333" s="37">
        <v>0.189</v>
      </c>
      <c r="C2333" s="38">
        <v>8.0470000000000006</v>
      </c>
      <c r="D2333" s="30">
        <v>5.0000000000000001E-3</v>
      </c>
      <c r="E2333" s="37">
        <v>4.0000000000000001E-3</v>
      </c>
      <c r="F2333" s="37">
        <v>0.155</v>
      </c>
      <c r="G2333" s="37">
        <v>0.123</v>
      </c>
      <c r="H2333" s="153" t="s">
        <v>807</v>
      </c>
    </row>
    <row r="2334" spans="1:8" ht="16.5" thickBot="1">
      <c r="A2334" s="23" t="s">
        <v>18</v>
      </c>
      <c r="B2334" s="37">
        <v>0.29699999999999999</v>
      </c>
      <c r="C2334" s="38">
        <v>0.40200000000000002</v>
      </c>
      <c r="D2334" s="30">
        <v>0.40799999999999997</v>
      </c>
      <c r="E2334" s="37">
        <v>0.58899999999999997</v>
      </c>
      <c r="F2334" s="37">
        <v>0.32600000000000001</v>
      </c>
      <c r="G2334" s="37">
        <v>0.44500000000000001</v>
      </c>
      <c r="H2334" s="153" t="s">
        <v>19</v>
      </c>
    </row>
    <row r="2335" spans="1:8" ht="16.5" thickBot="1">
      <c r="A2335" s="23" t="s">
        <v>20</v>
      </c>
      <c r="B2335" s="37">
        <v>102.498</v>
      </c>
      <c r="C2335" s="38">
        <v>98.893000000000001</v>
      </c>
      <c r="D2335" s="30">
        <v>55.713000000000001</v>
      </c>
      <c r="E2335" s="37">
        <v>55.707000000000001</v>
      </c>
      <c r="F2335" s="37">
        <v>58.866</v>
      </c>
      <c r="G2335" s="37">
        <v>61.247</v>
      </c>
      <c r="H2335" s="153" t="s">
        <v>808</v>
      </c>
    </row>
    <row r="2336" spans="1:8" ht="16.5" thickBot="1">
      <c r="A2336" s="23" t="s">
        <v>21</v>
      </c>
      <c r="B2336" s="37">
        <v>1.784</v>
      </c>
      <c r="C2336" s="38">
        <v>1.8130000000000002</v>
      </c>
      <c r="D2336" s="30">
        <v>0.57599999999999996</v>
      </c>
      <c r="E2336" s="37">
        <v>0.746</v>
      </c>
      <c r="F2336" s="37">
        <v>5.5E-2</v>
      </c>
      <c r="G2336" s="37">
        <v>0.08</v>
      </c>
      <c r="H2336" s="153" t="s">
        <v>811</v>
      </c>
    </row>
    <row r="2337" spans="1:8" ht="16.5" thickBot="1">
      <c r="A2337" s="23" t="s">
        <v>22</v>
      </c>
      <c r="B2337" s="37">
        <v>0.88900000000000001</v>
      </c>
      <c r="C2337" s="38">
        <v>1.4430000000000001</v>
      </c>
      <c r="D2337" s="30">
        <v>0.70599999999999996</v>
      </c>
      <c r="E2337" s="37">
        <v>1.327</v>
      </c>
      <c r="F2337" s="37">
        <v>1.5580000000000001</v>
      </c>
      <c r="G2337" s="37">
        <v>2.4860000000000002</v>
      </c>
      <c r="H2337" s="153" t="s">
        <v>840</v>
      </c>
    </row>
    <row r="2338" spans="1:8" ht="16.5" thickBot="1">
      <c r="A2338" s="23" t="s">
        <v>23</v>
      </c>
      <c r="B2338" s="37">
        <v>3.3130000000000002</v>
      </c>
      <c r="C2338" s="38">
        <v>1.966</v>
      </c>
      <c r="D2338" s="30">
        <v>0.71199999999999997</v>
      </c>
      <c r="E2338" s="37">
        <v>0.621</v>
      </c>
      <c r="F2338" s="37">
        <v>0.91800000000000004</v>
      </c>
      <c r="G2338" s="37">
        <v>0.8</v>
      </c>
      <c r="H2338" s="153" t="s">
        <v>805</v>
      </c>
    </row>
    <row r="2339" spans="1:8" ht="16.5" thickBot="1">
      <c r="A2339" s="23" t="s">
        <v>24</v>
      </c>
      <c r="B2339" s="37">
        <v>21.533000000000001</v>
      </c>
      <c r="C2339" s="38">
        <v>25.847999999999999</v>
      </c>
      <c r="D2339" s="30">
        <v>31.259</v>
      </c>
      <c r="E2339" s="37">
        <v>34.485999999999997</v>
      </c>
      <c r="F2339" s="37">
        <v>45.639000000000003</v>
      </c>
      <c r="G2339" s="37">
        <v>39.505000000000003</v>
      </c>
      <c r="H2339" s="153" t="s">
        <v>25</v>
      </c>
    </row>
    <row r="2340" spans="1:8" ht="16.5" thickBot="1">
      <c r="A2340" s="23" t="s">
        <v>26</v>
      </c>
      <c r="B2340" s="30">
        <v>8.0549999999999997</v>
      </c>
      <c r="C2340" s="28">
        <v>14.746</v>
      </c>
      <c r="D2340" s="30">
        <v>8.7140000000000004</v>
      </c>
      <c r="E2340" s="37">
        <v>10.202999999999999</v>
      </c>
      <c r="F2340" s="37">
        <v>9.99</v>
      </c>
      <c r="G2340" s="37">
        <v>11.000999999999999</v>
      </c>
      <c r="H2340" s="153" t="s">
        <v>812</v>
      </c>
    </row>
    <row r="2341" spans="1:8" ht="16.5" thickBot="1">
      <c r="A2341" s="23" t="s">
        <v>27</v>
      </c>
      <c r="B2341" s="37">
        <v>7.1120000000000001</v>
      </c>
      <c r="C2341" s="38">
        <v>8.6110000000000007</v>
      </c>
      <c r="D2341" s="30">
        <v>2.1120000000000001</v>
      </c>
      <c r="E2341" s="37">
        <v>3.1869999999999998</v>
      </c>
      <c r="F2341" s="37">
        <f>D2341/E2341*G2341</f>
        <v>8.7309695638531544</v>
      </c>
      <c r="G2341" s="37">
        <v>13.175000000000001</v>
      </c>
      <c r="H2341" s="153" t="s">
        <v>836</v>
      </c>
    </row>
    <row r="2342" spans="1:8" ht="16.5" thickBot="1">
      <c r="A2342" s="23" t="s">
        <v>28</v>
      </c>
      <c r="B2342" s="37">
        <v>9.8610000000000007</v>
      </c>
      <c r="C2342" s="38">
        <v>14.028999999999998</v>
      </c>
      <c r="D2342" s="37">
        <v>9.8610000000000007</v>
      </c>
      <c r="E2342" s="38">
        <v>14.028999999999998</v>
      </c>
      <c r="F2342" s="37">
        <v>11.106999999999999</v>
      </c>
      <c r="G2342" s="37">
        <v>15.33</v>
      </c>
      <c r="H2342" s="153" t="s">
        <v>813</v>
      </c>
    </row>
    <row r="2343" spans="1:8" ht="16.5" thickBot="1">
      <c r="A2343" s="23" t="s">
        <v>29</v>
      </c>
      <c r="B2343" s="37">
        <v>10.519</v>
      </c>
      <c r="C2343" s="38">
        <v>16.779</v>
      </c>
      <c r="D2343" s="30">
        <v>13.323</v>
      </c>
      <c r="E2343" s="37">
        <v>21.023</v>
      </c>
      <c r="F2343" s="37">
        <v>12.106999999999999</v>
      </c>
      <c r="G2343" s="37">
        <v>19.062000000000001</v>
      </c>
      <c r="H2343" s="153" t="s">
        <v>814</v>
      </c>
    </row>
    <row r="2344" spans="1:8" ht="16.5" thickBot="1">
      <c r="A2344" s="23" t="s">
        <v>30</v>
      </c>
      <c r="B2344" s="37">
        <v>4.6870000000000003</v>
      </c>
      <c r="C2344" s="38">
        <v>7.0330000000000004</v>
      </c>
      <c r="D2344" s="30">
        <v>5.133</v>
      </c>
      <c r="E2344" s="37">
        <v>7.1360000000000001</v>
      </c>
      <c r="F2344" s="37">
        <v>5.7859999999999996</v>
      </c>
      <c r="G2344" s="37">
        <v>7.8179999999999996</v>
      </c>
      <c r="H2344" s="153" t="s">
        <v>815</v>
      </c>
    </row>
    <row r="2345" spans="1:8" ht="16.5" thickBot="1">
      <c r="A2345" s="23" t="s">
        <v>31</v>
      </c>
      <c r="B2345" s="37">
        <v>3.3090000000000002</v>
      </c>
      <c r="C2345" s="38">
        <v>5.048</v>
      </c>
      <c r="D2345" s="30">
        <v>1.9950000000000001</v>
      </c>
      <c r="E2345" s="37">
        <v>3.0030000000000001</v>
      </c>
      <c r="F2345" s="37">
        <v>6.3890000000000002</v>
      </c>
      <c r="G2345" s="37">
        <v>8.8650000000000002</v>
      </c>
      <c r="H2345" s="153" t="s">
        <v>838</v>
      </c>
    </row>
    <row r="2346" spans="1:8" ht="16.5" thickBot="1">
      <c r="A2346" s="23" t="s">
        <v>32</v>
      </c>
      <c r="B2346" s="37">
        <v>3.847</v>
      </c>
      <c r="C2346" s="38">
        <v>4.1719999999999997</v>
      </c>
      <c r="D2346" s="30">
        <v>2.3919999999999999</v>
      </c>
      <c r="E2346" s="37">
        <v>2.7149999999999999</v>
      </c>
      <c r="F2346" s="37">
        <v>8.2089999999999996</v>
      </c>
      <c r="G2346" s="37">
        <v>3.6869999999999998</v>
      </c>
      <c r="H2346" s="153" t="s">
        <v>816</v>
      </c>
    </row>
    <row r="2347" spans="1:8" ht="16.5" thickBot="1">
      <c r="A2347" s="23" t="s">
        <v>33</v>
      </c>
      <c r="B2347" s="37">
        <v>2.782</v>
      </c>
      <c r="C2347" s="38">
        <v>4.4930000000000003</v>
      </c>
      <c r="D2347" s="30">
        <v>2.0819999999999999</v>
      </c>
      <c r="E2347" s="37">
        <v>3.4329999999999998</v>
      </c>
      <c r="F2347" s="37">
        <v>2.3069999999999999</v>
      </c>
      <c r="G2347" s="37">
        <v>4.0410000000000004</v>
      </c>
      <c r="H2347" s="153" t="s">
        <v>818</v>
      </c>
    </row>
    <row r="2348" spans="1:8" ht="16.5" thickBot="1">
      <c r="A2348" s="23" t="s">
        <v>34</v>
      </c>
      <c r="B2348" s="39">
        <v>0.55400000000000005</v>
      </c>
      <c r="C2348" s="40">
        <v>9.5000000000000001E-2</v>
      </c>
      <c r="D2348" s="30">
        <v>0.41399999999999998</v>
      </c>
      <c r="E2348" s="37">
        <v>0.153</v>
      </c>
      <c r="F2348" s="37">
        <v>0.434</v>
      </c>
      <c r="G2348" s="37">
        <v>9.8000000000000004E-2</v>
      </c>
      <c r="H2348" s="153" t="s">
        <v>817</v>
      </c>
    </row>
    <row r="2349" spans="1:8" ht="16.5" thickBot="1">
      <c r="A2349" s="23" t="s">
        <v>35</v>
      </c>
      <c r="B2349" s="39">
        <v>1.2509999999999999</v>
      </c>
      <c r="C2349" s="40">
        <v>0.82699999999999996</v>
      </c>
      <c r="D2349" s="30">
        <v>1.339</v>
      </c>
      <c r="E2349" s="37">
        <v>1.4850000000000001</v>
      </c>
      <c r="F2349" s="37">
        <v>2.2970000000000002</v>
      </c>
      <c r="G2349" s="37">
        <v>1.302</v>
      </c>
      <c r="H2349" s="152" t="s">
        <v>36</v>
      </c>
    </row>
    <row r="2350" spans="1:8" ht="16.5" thickBot="1">
      <c r="A2350" s="95" t="s">
        <v>353</v>
      </c>
      <c r="B2350" s="97">
        <f t="shared" ref="B2350" si="401">SUM(B2328:B2349)</f>
        <v>270.17760599999991</v>
      </c>
      <c r="C2350" s="97">
        <f t="shared" ref="C2350" si="402">SUM(C2328:C2349)</f>
        <v>310.26391071000006</v>
      </c>
      <c r="D2350" s="97">
        <f t="shared" ref="D2350" si="403">SUM(D2328:D2349)</f>
        <v>223.49123499999993</v>
      </c>
      <c r="E2350" s="97">
        <f t="shared" ref="E2350" si="404">SUM(E2328:E2349)</f>
        <v>255.00358922753003</v>
      </c>
      <c r="F2350" s="140">
        <v>244.029</v>
      </c>
      <c r="G2350" s="140">
        <v>273.70299999999997</v>
      </c>
      <c r="H2350" s="151" t="s">
        <v>841</v>
      </c>
    </row>
    <row r="2351" spans="1:8" ht="16.5" thickBot="1">
      <c r="A2351" s="95" t="s">
        <v>350</v>
      </c>
      <c r="B2351" s="97">
        <v>6279.3136830994345</v>
      </c>
      <c r="C2351" s="97">
        <v>7055.8</v>
      </c>
      <c r="D2351" s="97">
        <v>6631.5219999999999</v>
      </c>
      <c r="E2351" s="97">
        <v>7212.9750000000004</v>
      </c>
      <c r="F2351" s="140">
        <f>D2351/E2351*G2351</f>
        <v>7125.3739732656768</v>
      </c>
      <c r="G2351" s="140">
        <v>7750.1279999999997</v>
      </c>
      <c r="H2351" s="119" t="s">
        <v>354</v>
      </c>
    </row>
    <row r="2352" spans="1:8">
      <c r="A2352" s="75"/>
      <c r="B2352" s="75"/>
      <c r="C2352" s="75"/>
      <c r="D2352" s="75"/>
      <c r="E2352" s="75"/>
      <c r="F2352" s="75"/>
      <c r="G2352" s="75"/>
      <c r="H2352" s="75"/>
    </row>
    <row r="2353" spans="1:8">
      <c r="A2353" s="77" t="s">
        <v>184</v>
      </c>
      <c r="B2353" s="75"/>
      <c r="C2353" s="75"/>
      <c r="D2353" s="75"/>
      <c r="E2353" s="75"/>
      <c r="F2353" s="75"/>
      <c r="G2353" s="75"/>
      <c r="H2353" s="79" t="s">
        <v>185</v>
      </c>
    </row>
    <row r="2354" spans="1:8">
      <c r="A2354" s="77" t="s">
        <v>549</v>
      </c>
      <c r="B2354" s="75"/>
      <c r="C2354" s="75"/>
      <c r="D2354" s="75"/>
      <c r="E2354" s="75"/>
      <c r="F2354" s="75"/>
      <c r="G2354" s="75"/>
      <c r="H2354" s="46" t="s">
        <v>548</v>
      </c>
    </row>
    <row r="2355" spans="1:8" ht="16.5" customHeight="1" thickBot="1">
      <c r="A2355" s="76" t="s">
        <v>39</v>
      </c>
      <c r="B2355" s="75"/>
      <c r="C2355" s="75"/>
      <c r="D2355" s="75"/>
      <c r="E2355" s="2"/>
      <c r="F2355" s="75"/>
      <c r="G2355" s="2" t="s">
        <v>40</v>
      </c>
      <c r="H2355" s="2" t="s">
        <v>2</v>
      </c>
    </row>
    <row r="2356" spans="1:8" ht="16.5" thickBot="1">
      <c r="A2356" s="66" t="s">
        <v>7</v>
      </c>
      <c r="B2356" s="203">
        <v>2016</v>
      </c>
      <c r="C2356" s="204"/>
      <c r="D2356" s="203">
        <v>2017</v>
      </c>
      <c r="E2356" s="204"/>
      <c r="F2356" s="203">
        <v>2018</v>
      </c>
      <c r="G2356" s="204"/>
      <c r="H2356" s="67" t="s">
        <v>3</v>
      </c>
    </row>
    <row r="2357" spans="1:8">
      <c r="A2357" s="68"/>
      <c r="B2357" s="20" t="s">
        <v>43</v>
      </c>
      <c r="C2357" s="111" t="s">
        <v>44</v>
      </c>
      <c r="D2357" s="111" t="s">
        <v>43</v>
      </c>
      <c r="E2357" s="16" t="s">
        <v>44</v>
      </c>
      <c r="F2357" s="20" t="s">
        <v>43</v>
      </c>
      <c r="G2357" s="9" t="s">
        <v>44</v>
      </c>
      <c r="H2357" s="69"/>
    </row>
    <row r="2358" spans="1:8" ht="16.5" thickBot="1">
      <c r="A2358" s="70"/>
      <c r="B2358" s="34" t="s">
        <v>45</v>
      </c>
      <c r="C2358" s="11" t="s">
        <v>46</v>
      </c>
      <c r="D2358" s="114" t="s">
        <v>45</v>
      </c>
      <c r="E2358" s="36" t="s">
        <v>46</v>
      </c>
      <c r="F2358" s="34" t="s">
        <v>45</v>
      </c>
      <c r="G2358" s="34" t="s">
        <v>46</v>
      </c>
      <c r="H2358" s="71"/>
    </row>
    <row r="2359" spans="1:8" ht="17.25" thickTop="1" thickBot="1">
      <c r="A2359" s="23" t="s">
        <v>12</v>
      </c>
      <c r="B2359" s="35">
        <v>0.74199999999999999</v>
      </c>
      <c r="C2359" s="38">
        <v>1.234</v>
      </c>
      <c r="D2359" s="30">
        <v>0.78400000000000003</v>
      </c>
      <c r="E2359" s="37">
        <v>1.1970000000000001</v>
      </c>
      <c r="F2359" s="37">
        <v>0.86599999999999999</v>
      </c>
      <c r="G2359" s="37">
        <v>1.2909999999999999</v>
      </c>
      <c r="H2359" s="114" t="s">
        <v>809</v>
      </c>
    </row>
    <row r="2360" spans="1:8" ht="16.5" thickBot="1">
      <c r="A2360" s="23" t="s">
        <v>13</v>
      </c>
      <c r="B2360" s="37">
        <v>2.766</v>
      </c>
      <c r="C2360" s="38">
        <v>6.4649999999999999</v>
      </c>
      <c r="D2360" s="30">
        <v>2.8140000000000001</v>
      </c>
      <c r="E2360" s="37">
        <v>6.2169999999999996</v>
      </c>
      <c r="F2360" s="37">
        <v>2.4239999999999999</v>
      </c>
      <c r="G2360" s="37">
        <v>6.6479999999999997</v>
      </c>
      <c r="H2360" s="114" t="s">
        <v>810</v>
      </c>
    </row>
    <row r="2361" spans="1:8" ht="16.5" thickBot="1">
      <c r="A2361" s="23" t="s">
        <v>14</v>
      </c>
      <c r="B2361" s="37">
        <v>0.30399999999999999</v>
      </c>
      <c r="C2361" s="38">
        <v>1.4430000000000001</v>
      </c>
      <c r="D2361" s="30">
        <v>0.27900000000000003</v>
      </c>
      <c r="E2361" s="37">
        <v>1.1990000000000001</v>
      </c>
      <c r="F2361" s="37">
        <v>0.34799999999999998</v>
      </c>
      <c r="G2361" s="37">
        <v>0.93500000000000005</v>
      </c>
      <c r="H2361" s="114" t="s">
        <v>806</v>
      </c>
    </row>
    <row r="2362" spans="1:8" ht="16.5" thickBot="1">
      <c r="A2362" s="23" t="s">
        <v>15</v>
      </c>
      <c r="B2362" s="37">
        <v>0.112</v>
      </c>
      <c r="C2362" s="38">
        <v>7.6999999999999999E-2</v>
      </c>
      <c r="D2362" s="30">
        <v>3.7999999999999999E-2</v>
      </c>
      <c r="E2362" s="37">
        <v>8.3000000000000004E-2</v>
      </c>
      <c r="F2362" s="37">
        <v>3.7999999999999999E-2</v>
      </c>
      <c r="G2362" s="37">
        <v>7.3999999999999996E-2</v>
      </c>
      <c r="H2362" s="114" t="s">
        <v>820</v>
      </c>
    </row>
    <row r="2363" spans="1:8" ht="16.5" thickBot="1">
      <c r="A2363" s="23" t="s">
        <v>16</v>
      </c>
      <c r="B2363" s="37">
        <v>0.77200000000000002</v>
      </c>
      <c r="C2363" s="38">
        <v>1.764</v>
      </c>
      <c r="D2363" s="30">
        <v>1.496</v>
      </c>
      <c r="E2363" s="37">
        <v>3.6259999999999999</v>
      </c>
      <c r="F2363" s="37">
        <v>0.42299999999999999</v>
      </c>
      <c r="G2363" s="37">
        <v>0.77100000000000002</v>
      </c>
      <c r="H2363" s="114" t="s">
        <v>819</v>
      </c>
    </row>
    <row r="2364" spans="1:8" ht="16.5" thickBot="1">
      <c r="A2364" s="23" t="s">
        <v>17</v>
      </c>
      <c r="B2364" s="37">
        <v>4.9000000000000002E-2</v>
      </c>
      <c r="C2364" s="38">
        <v>0.114</v>
      </c>
      <c r="D2364" s="30">
        <v>0</v>
      </c>
      <c r="E2364" s="37">
        <v>5.0000000000000001E-3</v>
      </c>
      <c r="F2364" s="37">
        <v>0.25900000000000001</v>
      </c>
      <c r="G2364" s="37">
        <v>6.0999999999999999E-2</v>
      </c>
      <c r="H2364" s="114" t="s">
        <v>807</v>
      </c>
    </row>
    <row r="2365" spans="1:8" ht="16.5" thickBot="1">
      <c r="A2365" s="23" t="s">
        <v>18</v>
      </c>
      <c r="B2365" s="37">
        <v>3.1E-2</v>
      </c>
      <c r="C2365" s="38">
        <v>0.41299999999999998</v>
      </c>
      <c r="D2365" s="30">
        <v>0.04</v>
      </c>
      <c r="E2365" s="37">
        <v>2.9000000000000001E-2</v>
      </c>
      <c r="F2365" s="37">
        <v>5.1999999999999998E-2</v>
      </c>
      <c r="G2365" s="37">
        <v>2.9000000000000001E-2</v>
      </c>
      <c r="H2365" s="114" t="s">
        <v>19</v>
      </c>
    </row>
    <row r="2366" spans="1:8" ht="16.5" thickBot="1">
      <c r="A2366" s="23" t="s">
        <v>20</v>
      </c>
      <c r="B2366" s="37">
        <v>2.9390000000000001</v>
      </c>
      <c r="C2366" s="38">
        <v>4.0910000000000002</v>
      </c>
      <c r="D2366" s="30">
        <v>3.0409999999999999</v>
      </c>
      <c r="E2366" s="37">
        <v>5.1150000000000002</v>
      </c>
      <c r="F2366" s="37">
        <v>2.5529999999999999</v>
      </c>
      <c r="G2366" s="37">
        <v>3.8450000000000002</v>
      </c>
      <c r="H2366" s="114" t="s">
        <v>808</v>
      </c>
    </row>
    <row r="2367" spans="1:8" ht="16.5" thickBot="1">
      <c r="A2367" s="23" t="s">
        <v>21</v>
      </c>
      <c r="B2367" s="37">
        <v>1.0999999999999999E-2</v>
      </c>
      <c r="C2367" s="38">
        <v>4.3999999999999997E-2</v>
      </c>
      <c r="D2367" s="30">
        <v>2.5999999999999999E-2</v>
      </c>
      <c r="E2367" s="37">
        <v>0.123</v>
      </c>
      <c r="F2367" s="37">
        <f>D2367/E2367*G2367</f>
        <v>2.1772357723577232E-2</v>
      </c>
      <c r="G2367" s="37">
        <v>0.10299999999999999</v>
      </c>
      <c r="H2367" s="114" t="s">
        <v>811</v>
      </c>
    </row>
    <row r="2368" spans="1:8" ht="16.5" thickBot="1">
      <c r="A2368" s="23" t="s">
        <v>22</v>
      </c>
      <c r="B2368" s="37">
        <v>0.39200000000000002</v>
      </c>
      <c r="C2368" s="38">
        <v>0.15</v>
      </c>
      <c r="D2368" s="30">
        <v>0.45</v>
      </c>
      <c r="E2368" s="37">
        <v>0.14699999999999999</v>
      </c>
      <c r="F2368" s="37">
        <v>6.0999999999999999E-2</v>
      </c>
      <c r="G2368" s="37">
        <v>0.184</v>
      </c>
      <c r="H2368" s="114" t="s">
        <v>840</v>
      </c>
    </row>
    <row r="2369" spans="1:8" ht="16.5" thickBot="1">
      <c r="A2369" s="23" t="s">
        <v>23</v>
      </c>
      <c r="B2369" s="37">
        <v>2.1999999999999999E-2</v>
      </c>
      <c r="C2369" s="38">
        <v>0.121</v>
      </c>
      <c r="D2369" s="30">
        <v>7.2999999999999995E-2</v>
      </c>
      <c r="E2369" s="37">
        <v>6.0999999999999999E-2</v>
      </c>
      <c r="F2369" s="37">
        <v>0.24</v>
      </c>
      <c r="G2369" s="37">
        <v>0.28399999999999997</v>
      </c>
      <c r="H2369" s="114" t="s">
        <v>805</v>
      </c>
    </row>
    <row r="2370" spans="1:8" ht="16.5" thickBot="1">
      <c r="A2370" s="23" t="s">
        <v>24</v>
      </c>
      <c r="B2370" s="37">
        <v>1.206</v>
      </c>
      <c r="C2370" s="38">
        <v>2.089</v>
      </c>
      <c r="D2370" s="30">
        <v>5.6989999999999998</v>
      </c>
      <c r="E2370" s="37">
        <v>4.577</v>
      </c>
      <c r="F2370" s="37">
        <v>7.7439999999999998</v>
      </c>
      <c r="G2370" s="37">
        <v>6.27</v>
      </c>
      <c r="H2370" s="114" t="s">
        <v>25</v>
      </c>
    </row>
    <row r="2371" spans="1:8" ht="16.5" thickBot="1">
      <c r="A2371" s="23" t="s">
        <v>26</v>
      </c>
      <c r="B2371" s="30">
        <v>0.22600000000000001</v>
      </c>
      <c r="C2371" s="28">
        <v>0.32100000000000001</v>
      </c>
      <c r="D2371" s="30">
        <v>0.63400000000000001</v>
      </c>
      <c r="E2371" s="37">
        <v>0.51800000000000002</v>
      </c>
      <c r="F2371" s="37">
        <v>0.55000000000000004</v>
      </c>
      <c r="G2371" s="37">
        <v>0.57599999999999996</v>
      </c>
      <c r="H2371" s="114" t="s">
        <v>812</v>
      </c>
    </row>
    <row r="2372" spans="1:8" ht="16.5" thickBot="1">
      <c r="A2372" s="23" t="s">
        <v>27</v>
      </c>
      <c r="B2372" s="37">
        <v>1.6819999999999999</v>
      </c>
      <c r="C2372" s="38">
        <v>4.7130000000000001</v>
      </c>
      <c r="D2372" s="30">
        <v>1.4999999999999999E-2</v>
      </c>
      <c r="E2372" s="37">
        <v>7.1999999999999995E-2</v>
      </c>
      <c r="F2372" s="37">
        <f>D2372/E2372*G2372</f>
        <v>1.1327083333333334</v>
      </c>
      <c r="G2372" s="37">
        <v>5.4370000000000003</v>
      </c>
      <c r="H2372" s="114" t="s">
        <v>836</v>
      </c>
    </row>
    <row r="2373" spans="1:8" ht="16.5" thickBot="1">
      <c r="A2373" s="23" t="s">
        <v>28</v>
      </c>
      <c r="B2373" s="37">
        <v>1.982</v>
      </c>
      <c r="C2373" s="38">
        <v>1.06</v>
      </c>
      <c r="D2373" s="37">
        <v>1.982</v>
      </c>
      <c r="E2373" s="38">
        <v>1.06</v>
      </c>
      <c r="F2373" s="37">
        <v>0.78400000000000003</v>
      </c>
      <c r="G2373" s="37">
        <v>0.58699999999999997</v>
      </c>
      <c r="H2373" s="114" t="s">
        <v>813</v>
      </c>
    </row>
    <row r="2374" spans="1:8" ht="16.5" thickBot="1">
      <c r="A2374" s="23" t="s">
        <v>29</v>
      </c>
      <c r="B2374" s="37">
        <v>0.51</v>
      </c>
      <c r="C2374" s="38">
        <v>1.29</v>
      </c>
      <c r="D2374" s="30">
        <v>0.71299999999999997</v>
      </c>
      <c r="E2374" s="37">
        <v>1.9570000000000001</v>
      </c>
      <c r="F2374" s="37">
        <v>0.74399999999999999</v>
      </c>
      <c r="G2374" s="37">
        <v>1.6970000000000001</v>
      </c>
      <c r="H2374" s="114" t="s">
        <v>814</v>
      </c>
    </row>
    <row r="2375" spans="1:8" ht="16.5" thickBot="1">
      <c r="A2375" s="23" t="s">
        <v>30</v>
      </c>
      <c r="B2375" s="37">
        <v>0.995</v>
      </c>
      <c r="C2375" s="38">
        <v>3.1909999999999998</v>
      </c>
      <c r="D2375" s="30">
        <v>1.095</v>
      </c>
      <c r="E2375" s="37">
        <v>3.2869999999999999</v>
      </c>
      <c r="F2375" s="37">
        <v>0.99099999999999999</v>
      </c>
      <c r="G2375" s="37">
        <v>2.88</v>
      </c>
      <c r="H2375" s="114" t="s">
        <v>815</v>
      </c>
    </row>
    <row r="2376" spans="1:8" ht="16.5" thickBot="1">
      <c r="A2376" s="23" t="s">
        <v>31</v>
      </c>
      <c r="B2376" s="37">
        <v>0.112</v>
      </c>
      <c r="C2376" s="38">
        <v>0.35499999999999998</v>
      </c>
      <c r="D2376" s="30">
        <v>3.4000000000000002E-2</v>
      </c>
      <c r="E2376" s="37">
        <v>0.105</v>
      </c>
      <c r="F2376" s="37">
        <v>6.7000000000000004E-2</v>
      </c>
      <c r="G2376" s="37">
        <v>0.27200000000000002</v>
      </c>
      <c r="H2376" s="114" t="s">
        <v>838</v>
      </c>
    </row>
    <row r="2377" spans="1:8" ht="16.5" thickBot="1">
      <c r="A2377" s="23" t="s">
        <v>32</v>
      </c>
      <c r="B2377" s="37">
        <v>0.47599999999999998</v>
      </c>
      <c r="C2377" s="38">
        <v>1.5580000000000001</v>
      </c>
      <c r="D2377" s="30">
        <v>0.39847560975609753</v>
      </c>
      <c r="E2377" s="37">
        <v>1.3069999999999999</v>
      </c>
      <c r="F2377" s="37">
        <v>1.6559999999999999</v>
      </c>
      <c r="G2377" s="37">
        <v>1.1259999999999999</v>
      </c>
      <c r="H2377" s="114" t="s">
        <v>816</v>
      </c>
    </row>
    <row r="2378" spans="1:8" ht="16.5" thickBot="1">
      <c r="A2378" s="23" t="s">
        <v>33</v>
      </c>
      <c r="B2378" s="37">
        <v>0.27800000000000002</v>
      </c>
      <c r="C2378" s="38">
        <v>1.4079999999999999</v>
      </c>
      <c r="D2378" s="30">
        <v>0.28499999999999998</v>
      </c>
      <c r="E2378" s="37">
        <v>1.63</v>
      </c>
      <c r="F2378" s="37">
        <v>0.36299999999999999</v>
      </c>
      <c r="G2378" s="37">
        <v>1.5149999999999999</v>
      </c>
      <c r="H2378" s="114" t="s">
        <v>818</v>
      </c>
    </row>
    <row r="2379" spans="1:8" ht="16.5" thickBot="1">
      <c r="A2379" s="23" t="s">
        <v>34</v>
      </c>
      <c r="B2379" s="39">
        <v>0.51</v>
      </c>
      <c r="C2379" s="40">
        <v>7.8E-2</v>
      </c>
      <c r="D2379" s="30">
        <v>0.42299999999999999</v>
      </c>
      <c r="E2379" s="37">
        <v>0.127</v>
      </c>
      <c r="F2379" s="37">
        <v>0.46100000000000002</v>
      </c>
      <c r="G2379" s="37">
        <v>0.13300000000000001</v>
      </c>
      <c r="H2379" s="114" t="s">
        <v>817</v>
      </c>
    </row>
    <row r="2380" spans="1:8" ht="16.5" thickBot="1">
      <c r="A2380" s="23" t="s">
        <v>35</v>
      </c>
      <c r="B2380" s="39">
        <v>2E-3</v>
      </c>
      <c r="C2380" s="40">
        <v>7.0000000000000001E-3</v>
      </c>
      <c r="D2380" s="30">
        <v>5.0000000000000001E-3</v>
      </c>
      <c r="E2380" s="37">
        <v>4.8000000000000001E-2</v>
      </c>
      <c r="F2380" s="37">
        <v>1.7999999999999999E-2</v>
      </c>
      <c r="G2380" s="37">
        <v>2.5000000000000001E-2</v>
      </c>
      <c r="H2380" s="113" t="s">
        <v>36</v>
      </c>
    </row>
    <row r="2381" spans="1:8" ht="16.5" thickBot="1">
      <c r="A2381" s="95" t="s">
        <v>353</v>
      </c>
      <c r="B2381" s="97">
        <f t="shared" ref="B2381" si="405">SUM(B2359:B2380)</f>
        <v>16.119</v>
      </c>
      <c r="C2381" s="97">
        <f t="shared" ref="C2381" si="406">SUM(C2359:C2380)</f>
        <v>31.986000000000001</v>
      </c>
      <c r="D2381" s="97">
        <f t="shared" ref="D2381" si="407">SUM(D2359:D2380)</f>
        <v>20.324475609756092</v>
      </c>
      <c r="E2381" s="97">
        <f t="shared" ref="E2381:G2381" si="408">SUM(E2359:E2380)</f>
        <v>32.49</v>
      </c>
      <c r="F2381" s="97">
        <f t="shared" si="408"/>
        <v>21.796480691056907</v>
      </c>
      <c r="G2381" s="97">
        <f t="shared" si="408"/>
        <v>34.743000000000002</v>
      </c>
      <c r="H2381" s="112" t="s">
        <v>841</v>
      </c>
    </row>
    <row r="2382" spans="1:8" ht="16.5" thickBot="1">
      <c r="A2382" s="95" t="s">
        <v>350</v>
      </c>
      <c r="B2382" s="97">
        <v>857.95600000000002</v>
      </c>
      <c r="C2382" s="97">
        <v>2822.902</v>
      </c>
      <c r="D2382" s="97">
        <v>889.43299999999999</v>
      </c>
      <c r="E2382" s="97">
        <v>3073.0120000000002</v>
      </c>
      <c r="F2382" s="140">
        <f>D2382/E2382*G2382</f>
        <v>940.29835452936732</v>
      </c>
      <c r="G2382" s="140">
        <v>3248.7530000000002</v>
      </c>
      <c r="H2382" s="119" t="s">
        <v>354</v>
      </c>
    </row>
    <row r="2383" spans="1:8">
      <c r="A2383" s="75"/>
      <c r="B2383" s="75"/>
      <c r="C2383" s="75"/>
      <c r="D2383" s="75"/>
      <c r="E2383" s="75"/>
      <c r="F2383" s="75"/>
      <c r="G2383" s="75"/>
      <c r="H2383" s="75"/>
    </row>
    <row r="2384" spans="1:8">
      <c r="A2384" s="77" t="s">
        <v>186</v>
      </c>
      <c r="B2384" s="75"/>
      <c r="C2384" s="75"/>
      <c r="D2384" s="75"/>
      <c r="E2384" s="75"/>
      <c r="F2384" s="75"/>
      <c r="G2384" s="75"/>
      <c r="H2384" s="79" t="s">
        <v>187</v>
      </c>
    </row>
    <row r="2385" spans="1:8">
      <c r="A2385" s="77" t="s">
        <v>551</v>
      </c>
      <c r="B2385" s="75"/>
      <c r="C2385" s="75"/>
      <c r="D2385" s="75"/>
      <c r="E2385" s="75"/>
      <c r="F2385" s="75"/>
      <c r="G2385" s="75"/>
      <c r="H2385" s="87" t="s">
        <v>552</v>
      </c>
    </row>
    <row r="2386" spans="1:8" ht="16.5" customHeight="1" thickBot="1">
      <c r="A2386" s="76" t="s">
        <v>39</v>
      </c>
      <c r="B2386" s="75"/>
      <c r="C2386" s="75"/>
      <c r="D2386" s="75"/>
      <c r="E2386" s="2"/>
      <c r="F2386" s="75"/>
      <c r="G2386" s="2" t="s">
        <v>40</v>
      </c>
      <c r="H2386" s="2" t="s">
        <v>2</v>
      </c>
    </row>
    <row r="2387" spans="1:8" ht="16.5" thickBot="1">
      <c r="A2387" s="66" t="s">
        <v>7</v>
      </c>
      <c r="B2387" s="203">
        <v>2016</v>
      </c>
      <c r="C2387" s="204"/>
      <c r="D2387" s="203">
        <v>2017</v>
      </c>
      <c r="E2387" s="204"/>
      <c r="F2387" s="208">
        <v>2018</v>
      </c>
      <c r="G2387" s="209"/>
      <c r="H2387" s="157" t="s">
        <v>3</v>
      </c>
    </row>
    <row r="2388" spans="1:8">
      <c r="A2388" s="68"/>
      <c r="B2388" s="20" t="s">
        <v>43</v>
      </c>
      <c r="C2388" s="111" t="s">
        <v>44</v>
      </c>
      <c r="D2388" s="111" t="s">
        <v>43</v>
      </c>
      <c r="E2388" s="16" t="s">
        <v>44</v>
      </c>
      <c r="F2388" s="158" t="s">
        <v>43</v>
      </c>
      <c r="G2388" s="159" t="s">
        <v>44</v>
      </c>
      <c r="H2388" s="160"/>
    </row>
    <row r="2389" spans="1:8" ht="16.5" thickBot="1">
      <c r="A2389" s="70"/>
      <c r="B2389" s="34" t="s">
        <v>45</v>
      </c>
      <c r="C2389" s="11" t="s">
        <v>46</v>
      </c>
      <c r="D2389" s="114" t="s">
        <v>45</v>
      </c>
      <c r="E2389" s="36" t="s">
        <v>46</v>
      </c>
      <c r="F2389" s="161" t="s">
        <v>45</v>
      </c>
      <c r="G2389" s="161" t="s">
        <v>46</v>
      </c>
      <c r="H2389" s="162"/>
    </row>
    <row r="2390" spans="1:8" ht="17.25" thickTop="1" thickBot="1">
      <c r="A2390" s="23" t="s">
        <v>12</v>
      </c>
      <c r="B2390" s="37">
        <f t="shared" ref="B2390:G2411" si="409">B2421+B2452+B2643+B2675+B2706+B2737+B2769+B2801+B2832+B2864+B2896+B2929+B2962+B2994+B3028+B3059+B3091+B3122+B3154+B3185+B3217</f>
        <v>194.58897600000009</v>
      </c>
      <c r="C2390" s="37">
        <f t="shared" si="409"/>
        <v>299.72161720800005</v>
      </c>
      <c r="D2390" s="37">
        <f t="shared" si="409"/>
        <v>175.921322</v>
      </c>
      <c r="E2390" s="37">
        <f t="shared" si="409"/>
        <v>206.85328566999999</v>
      </c>
      <c r="F2390" s="170">
        <f t="shared" si="409"/>
        <v>154.995</v>
      </c>
      <c r="G2390" s="170">
        <f t="shared" si="409"/>
        <v>185.34200000000001</v>
      </c>
      <c r="H2390" s="164" t="s">
        <v>809</v>
      </c>
    </row>
    <row r="2391" spans="1:8" ht="16.5" thickBot="1">
      <c r="A2391" s="23" t="s">
        <v>13</v>
      </c>
      <c r="B2391" s="37">
        <f t="shared" si="409"/>
        <v>1671.1010000000003</v>
      </c>
      <c r="C2391" s="37">
        <f t="shared" si="409"/>
        <v>1987.3369999999998</v>
      </c>
      <c r="D2391" s="37">
        <f t="shared" si="409"/>
        <v>1515.124</v>
      </c>
      <c r="E2391" s="37">
        <f t="shared" si="409"/>
        <v>1676.4519999999998</v>
      </c>
      <c r="F2391" s="170">
        <f t="shared" ref="F2391:G2391" si="410">F2422+F2453+F2644+F2676+F2707+F2738+F2770+F2802+F2833+F2865+F2897+F2930+F2963+F2995+F3029+F3060+F3092+F3123+F3155+F3186+F3218</f>
        <v>1371.0870000000002</v>
      </c>
      <c r="G2391" s="170">
        <f t="shared" si="410"/>
        <v>1435.5439999999996</v>
      </c>
      <c r="H2391" s="164" t="s">
        <v>810</v>
      </c>
    </row>
    <row r="2392" spans="1:8" ht="16.5" thickBot="1">
      <c r="A2392" s="23" t="s">
        <v>14</v>
      </c>
      <c r="B2392" s="37">
        <f t="shared" si="409"/>
        <v>124.76999999999998</v>
      </c>
      <c r="C2392" s="37">
        <f t="shared" si="409"/>
        <v>148.86499999999998</v>
      </c>
      <c r="D2392" s="37">
        <f t="shared" si="409"/>
        <v>123.56500000000001</v>
      </c>
      <c r="E2392" s="37">
        <f t="shared" si="409"/>
        <v>150.44700000000003</v>
      </c>
      <c r="F2392" s="170">
        <f t="shared" ref="F2392:G2392" si="411">F2423+F2454+F2645+F2677+F2708+F2739+F2771+F2803+F2834+F2866+F2898+F2931+F2964+F2996+F3030+F3061+F3093+F3124+F3156+F3187+F3219</f>
        <v>119.12800000000001</v>
      </c>
      <c r="G2392" s="170">
        <f t="shared" si="411"/>
        <v>143.98699999999997</v>
      </c>
      <c r="H2392" s="164" t="s">
        <v>806</v>
      </c>
    </row>
    <row r="2393" spans="1:8" ht="16.5" thickBot="1">
      <c r="A2393" s="23" t="s">
        <v>15</v>
      </c>
      <c r="B2393" s="37">
        <f t="shared" si="409"/>
        <v>84.574100999999999</v>
      </c>
      <c r="C2393" s="37">
        <f t="shared" si="409"/>
        <v>30.892751659999998</v>
      </c>
      <c r="D2393" s="37">
        <f t="shared" si="409"/>
        <v>63.43099999999999</v>
      </c>
      <c r="E2393" s="37">
        <f t="shared" si="409"/>
        <v>25.831999999999997</v>
      </c>
      <c r="F2393" s="170">
        <f t="shared" ref="F2393:G2393" si="412">F2424+F2455+F2646+F2678+F2709+F2740+F2772+F2804+F2835+F2867+F2899+F2932+F2965+F2997+F3031+F3062+F3094+F3125+F3157+F3188+F3220</f>
        <v>59.370999999999988</v>
      </c>
      <c r="G2393" s="170">
        <f t="shared" si="412"/>
        <v>37.522999999999989</v>
      </c>
      <c r="H2393" s="164" t="s">
        <v>820</v>
      </c>
    </row>
    <row r="2394" spans="1:8" ht="16.5" thickBot="1">
      <c r="A2394" s="23" t="s">
        <v>16</v>
      </c>
      <c r="B2394" s="37">
        <f t="shared" si="409"/>
        <v>296.0207769999999</v>
      </c>
      <c r="C2394" s="37">
        <f t="shared" si="409"/>
        <v>310.21982740659996</v>
      </c>
      <c r="D2394" s="37">
        <f t="shared" si="409"/>
        <v>117.81025399999999</v>
      </c>
      <c r="E2394" s="37">
        <f t="shared" si="409"/>
        <v>118.63925898154999</v>
      </c>
      <c r="F2394" s="170">
        <f t="shared" ref="F2394:G2394" si="413">F2425+F2456+F2647+F2679+F2710+F2741+F2773+F2805+F2836+F2868+F2900+F2933+F2966+F2998+F3032+F3063+F3095+F3126+F3158+F3189+F3221</f>
        <v>82.487000000000023</v>
      </c>
      <c r="G2394" s="170">
        <f t="shared" si="413"/>
        <v>72.158000000000001</v>
      </c>
      <c r="H2394" s="164" t="s">
        <v>819</v>
      </c>
    </row>
    <row r="2395" spans="1:8" ht="16.5" thickBot="1">
      <c r="A2395" s="23" t="s">
        <v>17</v>
      </c>
      <c r="B2395" s="37">
        <f t="shared" si="409"/>
        <v>0.57900000000000007</v>
      </c>
      <c r="C2395" s="37">
        <f t="shared" si="409"/>
        <v>0.59000000000000008</v>
      </c>
      <c r="D2395" s="37">
        <f t="shared" si="409"/>
        <v>0.20700000000000002</v>
      </c>
      <c r="E2395" s="37">
        <f t="shared" si="409"/>
        <v>0.56400000000000006</v>
      </c>
      <c r="F2395" s="170">
        <f>F2426+F2457+F2648+F2680+F2711+F2742+F2774+F2806+F2837+F2869+F2901+F2934+F2967+F2999+F3033+F3064+F3096+F3127+F3159+F3190+F3222</f>
        <v>46.574743000000005</v>
      </c>
      <c r="G2395" s="170">
        <f t="shared" ref="G2395" si="414">G2426+G2457+G2648+G2680+G2711+G2742+G2774+G2806+G2837+G2869+G2901+G2934+G2967+G2999+G3033+G3064+G3096+G3127+G3159+G3190+G3222</f>
        <v>0.32500000000000001</v>
      </c>
      <c r="H2395" s="164" t="s">
        <v>807</v>
      </c>
    </row>
    <row r="2396" spans="1:8" ht="16.5" thickBot="1">
      <c r="A2396" s="23" t="s">
        <v>18</v>
      </c>
      <c r="B2396" s="37">
        <f t="shared" si="409"/>
        <v>22.111999999999998</v>
      </c>
      <c r="C2396" s="37">
        <f t="shared" si="409"/>
        <v>12.799999999999999</v>
      </c>
      <c r="D2396" s="37">
        <f t="shared" si="409"/>
        <v>23.985000000000003</v>
      </c>
      <c r="E2396" s="37">
        <f t="shared" si="409"/>
        <v>14.987999999999998</v>
      </c>
      <c r="F2396" s="170">
        <f t="shared" ref="F2396:G2396" si="415">F2427+F2458+F2649+F2681+F2712+F2743+F2775+F2807+F2838+F2870+F2902+F2935+F2968+F3000+F3034+F3065+F3097+F3128+F3160+F3191+F3223</f>
        <v>26.20219708029197</v>
      </c>
      <c r="G2396" s="170">
        <f t="shared" si="415"/>
        <v>14.649000000000001</v>
      </c>
      <c r="H2396" s="164" t="s">
        <v>19</v>
      </c>
    </row>
    <row r="2397" spans="1:8" ht="16.5" thickBot="1">
      <c r="A2397" s="23" t="s">
        <v>20</v>
      </c>
      <c r="B2397" s="37">
        <f t="shared" si="409"/>
        <v>1696.2819999999995</v>
      </c>
      <c r="C2397" s="37">
        <f t="shared" si="409"/>
        <v>1468.4579999999996</v>
      </c>
      <c r="D2397" s="37">
        <f t="shared" si="409"/>
        <v>1665.4450000000004</v>
      </c>
      <c r="E2397" s="37">
        <f t="shared" si="409"/>
        <v>1322.7600000000002</v>
      </c>
      <c r="F2397" s="170">
        <f t="shared" ref="F2397:G2397" si="416">F2428+F2459+F2650+F2682+F2713+F2744+F2776+F2808+F2839+F2871+F2903+F2936+F2969+F3001+F3035+F3066+F3098+F3129+F3161+F3192+F3224</f>
        <v>1534.8600000000001</v>
      </c>
      <c r="G2397" s="170">
        <f t="shared" si="416"/>
        <v>1310.721</v>
      </c>
      <c r="H2397" s="164" t="s">
        <v>808</v>
      </c>
    </row>
    <row r="2398" spans="1:8" ht="16.5" thickBot="1">
      <c r="A2398" s="23" t="s">
        <v>21</v>
      </c>
      <c r="B2398" s="37">
        <f t="shared" si="409"/>
        <v>37.972709999999992</v>
      </c>
      <c r="C2398" s="37">
        <f t="shared" si="409"/>
        <v>36.594617229999997</v>
      </c>
      <c r="D2398" s="37">
        <f t="shared" si="409"/>
        <v>25.113682991985755</v>
      </c>
      <c r="E2398" s="37">
        <f t="shared" si="409"/>
        <v>21.904000000000007</v>
      </c>
      <c r="F2398" s="170">
        <f t="shared" ref="F2398:G2398" si="417">F2429+F2460+F2651+F2683+F2714+F2745+F2777+F2809+F2840+F2872+F2904+F2937+F2970+F3002+F3036+F3067+F3099+F3130+F3162+F3193+F3225</f>
        <v>2.9359999999999999</v>
      </c>
      <c r="G2398" s="170">
        <f t="shared" si="417"/>
        <v>2.8460000000000001</v>
      </c>
      <c r="H2398" s="164" t="s">
        <v>811</v>
      </c>
    </row>
    <row r="2399" spans="1:8" ht="16.5" thickBot="1">
      <c r="A2399" s="23" t="s">
        <v>22</v>
      </c>
      <c r="B2399" s="37">
        <f t="shared" si="409"/>
        <v>72.753999999999976</v>
      </c>
      <c r="C2399" s="37">
        <f t="shared" si="409"/>
        <v>41.065999999999988</v>
      </c>
      <c r="D2399" s="37">
        <f t="shared" si="409"/>
        <v>68.359000000000009</v>
      </c>
      <c r="E2399" s="37">
        <f t="shared" si="409"/>
        <v>37.631</v>
      </c>
      <c r="F2399" s="170">
        <f t="shared" ref="F2399:G2399" si="418">F2430+F2461+F2652+F2684+F2715+F2746+F2778+F2810+F2841+F2873+F2905+F2938+F2971+F3003+F3037+F3068+F3100+F3131+F3163+F3194+F3226</f>
        <v>141.64200000000005</v>
      </c>
      <c r="G2399" s="170">
        <f t="shared" si="418"/>
        <v>57.073000000000015</v>
      </c>
      <c r="H2399" s="164" t="s">
        <v>840</v>
      </c>
    </row>
    <row r="2400" spans="1:8" ht="16.5" thickBot="1">
      <c r="A2400" s="23" t="s">
        <v>23</v>
      </c>
      <c r="B2400" s="37">
        <f t="shared" si="409"/>
        <v>28.222000000000001</v>
      </c>
      <c r="C2400" s="37">
        <f t="shared" si="409"/>
        <v>19.307000000000002</v>
      </c>
      <c r="D2400" s="37">
        <f t="shared" si="409"/>
        <v>25.889999999999997</v>
      </c>
      <c r="E2400" s="37">
        <f t="shared" si="409"/>
        <v>22.637</v>
      </c>
      <c r="F2400" s="170">
        <f t="shared" ref="F2400:G2400" si="419">F2431+F2462+F2653+F2685+F2716+F2747+F2779+F2811+F2842+F2874+F2906+F2939+F2972+F3004+F3038+F3069+F3101+F3132+F3164+F3195+F3227</f>
        <v>31.176000000000002</v>
      </c>
      <c r="G2400" s="170">
        <f t="shared" si="419"/>
        <v>25.020000000000003</v>
      </c>
      <c r="H2400" s="164" t="s">
        <v>805</v>
      </c>
    </row>
    <row r="2401" spans="1:8" ht="16.5" thickBot="1">
      <c r="A2401" s="23" t="s">
        <v>24</v>
      </c>
      <c r="B2401" s="37">
        <f t="shared" si="409"/>
        <v>1197.652</v>
      </c>
      <c r="C2401" s="37">
        <f t="shared" si="409"/>
        <v>656.29700000000014</v>
      </c>
      <c r="D2401" s="37">
        <f t="shared" si="409"/>
        <v>1568.3439999999998</v>
      </c>
      <c r="E2401" s="37">
        <f t="shared" si="409"/>
        <v>673.80700000000013</v>
      </c>
      <c r="F2401" s="170">
        <f t="shared" ref="F2401:G2401" si="420">F2432+F2463+F2654+F2686+F2717+F2748+F2780+F2812+F2843+F2875+F2907+F2940+F2973+F3005+F3039+F3070+F3102+F3133+F3165+F3196+F3228</f>
        <v>1849.4640000000004</v>
      </c>
      <c r="G2401" s="170">
        <f t="shared" si="420"/>
        <v>752.94799999999987</v>
      </c>
      <c r="H2401" s="164" t="s">
        <v>25</v>
      </c>
    </row>
    <row r="2402" spans="1:8" ht="16.5" thickBot="1">
      <c r="A2402" s="23" t="s">
        <v>26</v>
      </c>
      <c r="B2402" s="37">
        <f t="shared" si="409"/>
        <v>241.02068800000001</v>
      </c>
      <c r="C2402" s="37">
        <f t="shared" si="409"/>
        <v>174.36027987</v>
      </c>
      <c r="D2402" s="37">
        <f t="shared" si="409"/>
        <v>244.73674199999991</v>
      </c>
      <c r="E2402" s="37">
        <f t="shared" si="409"/>
        <v>210.66657839999993</v>
      </c>
      <c r="F2402" s="170">
        <f t="shared" ref="F2402:G2402" si="421">F2433+F2464+F2655+F2687+F2718+F2749+F2781+F2813+F2844+F2876+F2908+F2941+F2974+F3006+F3040+F3071+F3103+F3134+F3166+F3197+F3229</f>
        <v>285.39100000000002</v>
      </c>
      <c r="G2402" s="170">
        <f t="shared" si="421"/>
        <v>239.04599999999996</v>
      </c>
      <c r="H2402" s="164" t="s">
        <v>812</v>
      </c>
    </row>
    <row r="2403" spans="1:8" ht="16.5" thickBot="1">
      <c r="A2403" s="23" t="s">
        <v>27</v>
      </c>
      <c r="B2403" s="37">
        <f t="shared" si="409"/>
        <v>94.43502621749839</v>
      </c>
      <c r="C2403" s="37">
        <f t="shared" si="409"/>
        <v>136.16299999999998</v>
      </c>
      <c r="D2403" s="37">
        <f t="shared" si="409"/>
        <v>41.371680762952984</v>
      </c>
      <c r="E2403" s="37">
        <f t="shared" si="409"/>
        <v>68.897999999999996</v>
      </c>
      <c r="F2403" s="170">
        <f t="shared" ref="F2403:G2403" si="422">F2434+F2465+F2656+F2688+F2719+F2750+F2782+F2814+F2845+F2877+F2909+F2942+F2975+F3007+F3041+F3072+F3104+F3135+F3167+F3198+F3230</f>
        <v>75.396340698826663</v>
      </c>
      <c r="G2403" s="170">
        <f t="shared" si="422"/>
        <v>113.08899999999998</v>
      </c>
      <c r="H2403" s="164" t="s">
        <v>836</v>
      </c>
    </row>
    <row r="2404" spans="1:8" ht="16.5" thickBot="1">
      <c r="A2404" s="23" t="s">
        <v>28</v>
      </c>
      <c r="B2404" s="37">
        <f t="shared" si="409"/>
        <v>185.15899999999993</v>
      </c>
      <c r="C2404" s="37">
        <f t="shared" si="409"/>
        <v>218.298</v>
      </c>
      <c r="D2404" s="37">
        <f t="shared" si="409"/>
        <v>181.20099999999994</v>
      </c>
      <c r="E2404" s="37">
        <f t="shared" si="409"/>
        <v>205.64399999999998</v>
      </c>
      <c r="F2404" s="170">
        <f t="shared" ref="F2404:G2404" si="423">F2435+F2466+F2657+F2689+F2720+F2751+F2783+F2815+F2846+F2878+F2910+F2943+F2976+F3008+F3042+F3073+F3105+F3136+F3168+F3199+F3231</f>
        <v>189.32608534850641</v>
      </c>
      <c r="G2404" s="170">
        <f t="shared" si="423"/>
        <v>249.68700000000001</v>
      </c>
      <c r="H2404" s="164" t="s">
        <v>813</v>
      </c>
    </row>
    <row r="2405" spans="1:8" ht="16.5" thickBot="1">
      <c r="A2405" s="23" t="s">
        <v>29</v>
      </c>
      <c r="B2405" s="37">
        <f t="shared" si="409"/>
        <v>418.58500000000009</v>
      </c>
      <c r="C2405" s="37">
        <f t="shared" si="409"/>
        <v>451.57500000000016</v>
      </c>
      <c r="D2405" s="37">
        <f t="shared" si="409"/>
        <v>373.33799999999991</v>
      </c>
      <c r="E2405" s="37">
        <f t="shared" si="409"/>
        <v>399.64699999999999</v>
      </c>
      <c r="F2405" s="170">
        <f t="shared" ref="F2405:G2405" si="424">F2436+F2467+F2658+F2690+F2721+F2752+F2784+F2816+F2847+F2879+F2911+F2944+F2977+F3009+F3043+F3074+F3106+F3137+F3169+F3200+F3232</f>
        <v>355.84100000000001</v>
      </c>
      <c r="G2405" s="170">
        <f t="shared" si="424"/>
        <v>433.41300000000001</v>
      </c>
      <c r="H2405" s="164" t="s">
        <v>814</v>
      </c>
    </row>
    <row r="2406" spans="1:8" ht="16.5" thickBot="1">
      <c r="A2406" s="23" t="s">
        <v>30</v>
      </c>
      <c r="B2406" s="37">
        <f t="shared" si="409"/>
        <v>60.218999999999994</v>
      </c>
      <c r="C2406" s="37">
        <f t="shared" si="409"/>
        <v>148.93699999999995</v>
      </c>
      <c r="D2406" s="37">
        <f t="shared" si="409"/>
        <v>51.544000000000011</v>
      </c>
      <c r="E2406" s="37">
        <f t="shared" si="409"/>
        <v>90.14800000000001</v>
      </c>
      <c r="F2406" s="170">
        <f t="shared" ref="F2406:G2406" si="425">F2437+F2468+F2659+F2691+F2722+F2753+F2785+F2817+F2848+F2880+F2912+F2945+F2978+F3010+F3044+F3075+F3107+F3138+F3170+F3201+F3233</f>
        <v>53.706999999999994</v>
      </c>
      <c r="G2406" s="170">
        <f t="shared" si="425"/>
        <v>99.504999999999995</v>
      </c>
      <c r="H2406" s="164" t="s">
        <v>815</v>
      </c>
    </row>
    <row r="2407" spans="1:8" ht="16.5" thickBot="1">
      <c r="A2407" s="23" t="s">
        <v>31</v>
      </c>
      <c r="B2407" s="37">
        <f t="shared" si="409"/>
        <v>67.06790500000001</v>
      </c>
      <c r="C2407" s="37">
        <f t="shared" si="409"/>
        <v>63.710730000000005</v>
      </c>
      <c r="D2407" s="37">
        <f t="shared" si="409"/>
        <v>47.182000000000002</v>
      </c>
      <c r="E2407" s="37">
        <f t="shared" si="409"/>
        <v>32.83400000000001</v>
      </c>
      <c r="F2407" s="170">
        <f t="shared" ref="F2407:G2407" si="426">F2438+F2469+F2660+F2692+F2723+F2754+F2786+F2818+F2849+F2881+F2913+F2946+F2979+F3011+F3045+F3076+F3108+F3139+F3171+F3202+F3234</f>
        <v>54.475000000000001</v>
      </c>
      <c r="G2407" s="170">
        <f t="shared" si="426"/>
        <v>38.834000000000003</v>
      </c>
      <c r="H2407" s="164" t="s">
        <v>838</v>
      </c>
    </row>
    <row r="2408" spans="1:8" ht="16.5" thickBot="1">
      <c r="A2408" s="23" t="s">
        <v>32</v>
      </c>
      <c r="B2408" s="37">
        <f t="shared" si="409"/>
        <v>466.36966012436852</v>
      </c>
      <c r="C2408" s="37">
        <f t="shared" si="409"/>
        <v>549.69054193872421</v>
      </c>
      <c r="D2408" s="37">
        <f t="shared" si="409"/>
        <v>355.33086620209059</v>
      </c>
      <c r="E2408" s="37">
        <f t="shared" si="409"/>
        <v>296.58568044425698</v>
      </c>
      <c r="F2408" s="170">
        <f t="shared" ref="F2408:G2408" si="427">F2439+F2470+F2661+F2693+F2724+F2755+F2787+F2819+F2850+F2882+F2914+F2947+F2980+F3012+F3046+F3077+F3109+F3140+F3172+F3203+F3235</f>
        <v>558.32300000000009</v>
      </c>
      <c r="G2408" s="170">
        <f t="shared" si="427"/>
        <v>371.61900000000003</v>
      </c>
      <c r="H2408" s="164" t="s">
        <v>816</v>
      </c>
    </row>
    <row r="2409" spans="1:8" ht="16.5" thickBot="1">
      <c r="A2409" s="23" t="s">
        <v>33</v>
      </c>
      <c r="B2409" s="37">
        <f t="shared" si="409"/>
        <v>139.42600000000002</v>
      </c>
      <c r="C2409" s="37">
        <f t="shared" si="409"/>
        <v>162.23199999999997</v>
      </c>
      <c r="D2409" s="37">
        <f t="shared" si="409"/>
        <v>154.37900000000002</v>
      </c>
      <c r="E2409" s="37">
        <f t="shared" si="409"/>
        <v>185.66300000000004</v>
      </c>
      <c r="F2409" s="170">
        <f>F2440+F2471+F2662+F2694+F2725+F2756+F2788+F2820+F2851+F2883+F2915+F2948+F2981+F3013+F3047+F3078+F3110+F3141+F3173+F3204+F3236</f>
        <v>220.76100000000002</v>
      </c>
      <c r="G2409" s="170">
        <f t="shared" ref="G2409" si="428">G2440+G2471+G2662+G2694+G2725+G2756+G2788+G2820+G2851+G2883+G2915+G2948+G2981+G3013+G3047+G3078+G3110+G3141+G3173+G3204+G3236</f>
        <v>271.08200000000005</v>
      </c>
      <c r="H2409" s="164" t="s">
        <v>818</v>
      </c>
    </row>
    <row r="2410" spans="1:8" ht="16.5" thickBot="1">
      <c r="A2410" s="23" t="s">
        <v>34</v>
      </c>
      <c r="B2410" s="37">
        <f t="shared" si="409"/>
        <v>20.813000000000002</v>
      </c>
      <c r="C2410" s="37">
        <f t="shared" si="409"/>
        <v>6.13</v>
      </c>
      <c r="D2410" s="37">
        <f t="shared" si="409"/>
        <v>21.516999999999996</v>
      </c>
      <c r="E2410" s="37">
        <f t="shared" si="409"/>
        <v>9.0320000000000018</v>
      </c>
      <c r="F2410" s="170">
        <f>F2441+F2472+F2663+F2695+F2726+F2757+F2789+F2821+F2852+F2884+F2916+F2949+F2982+F3014+F3048+F3079+F3111+F3142+F3174+F3205+F3237</f>
        <v>19.224</v>
      </c>
      <c r="G2410" s="170">
        <f t="shared" ref="G2410" si="429">G2441+G2472+G2663+G2695+G2726+G2757+G2789+G2821+G2852+G2884+G2916+G2949+G2982+G3014+G3048+G3079+G3111+G3142+G3174+G3205+G3237</f>
        <v>8.8119999999999994</v>
      </c>
      <c r="H2410" s="164" t="s">
        <v>817</v>
      </c>
    </row>
    <row r="2411" spans="1:8" ht="16.5" thickBot="1">
      <c r="A2411" s="23" t="s">
        <v>35</v>
      </c>
      <c r="B2411" s="37">
        <f t="shared" si="409"/>
        <v>47.944999999999993</v>
      </c>
      <c r="C2411" s="37">
        <f t="shared" si="409"/>
        <v>38.535999999999994</v>
      </c>
      <c r="D2411" s="37">
        <f t="shared" si="409"/>
        <v>47.16</v>
      </c>
      <c r="E2411" s="37">
        <f t="shared" si="409"/>
        <v>33.202000000000005</v>
      </c>
      <c r="F2411" s="170">
        <f>F2442+F2473+F2664+F2696+F2727+F2758+F2790+F2822+F2853+F2885+F2917+F2950+F2983+F3015+F3049+F3080+F3112+F3143+F3175+F3206+F3238</f>
        <v>104.75500000000001</v>
      </c>
      <c r="G2411" s="170">
        <f t="shared" ref="G2411" si="430">G2442+G2473+G2664+G2696+G2727+G2758+G2790+G2822+G2853+G2885+G2917+G2950+G2983+G3015+G3049+G3080+G3112+G3143+G3175+G3206+G3238</f>
        <v>71.579000000000008</v>
      </c>
      <c r="H2411" s="165" t="s">
        <v>36</v>
      </c>
    </row>
    <row r="2412" spans="1:8" ht="16.5" thickBot="1">
      <c r="A2412" s="95" t="s">
        <v>353</v>
      </c>
      <c r="B2412" s="97">
        <f t="shared" ref="B2412" si="431">SUM(B2390:B2411)</f>
        <v>7167.6688433418658</v>
      </c>
      <c r="C2412" s="97">
        <f t="shared" ref="C2412" si="432">SUM(C2390:C2411)</f>
        <v>6961.7813653133226</v>
      </c>
      <c r="D2412" s="97">
        <f t="shared" ref="D2412" si="433">SUM(D2390:D2411)</f>
        <v>6890.9555479570281</v>
      </c>
      <c r="E2412" s="97">
        <f t="shared" ref="E2412" si="434">SUM(E2390:E2411)</f>
        <v>5804.834803495808</v>
      </c>
      <c r="F2412" s="171">
        <f t="shared" ref="F2412:G2412" si="435">F2443+F2474+F2665+F2697+F2728+F2759+F2791+F2823+F2854+F2886+F2918+F2951+F2984+F3016+F3050+F3081+F3113+F3144+F3176+F3207+F3239</f>
        <v>7337.1223661276254</v>
      </c>
      <c r="G2412" s="171">
        <f t="shared" si="435"/>
        <v>5934.8019999999997</v>
      </c>
      <c r="H2412" s="166" t="s">
        <v>841</v>
      </c>
    </row>
    <row r="2413" spans="1:8" ht="16.5" thickBot="1">
      <c r="A2413" s="95" t="s">
        <v>350</v>
      </c>
      <c r="B2413" s="97">
        <f>B2444+B2475+B2666+B2698+B2729+B2760+B2792+B2824+B2855+B2887+B2919+B2952+B2985+B3017+B3051+B3082+B3114+B3145+B3177+B3208+B3240</f>
        <v>80479.152372208657</v>
      </c>
      <c r="C2413" s="97">
        <f>C2444+C2475+C2666+C2698+C2729+C2760+C2792+C2824+C2855+C2887+C2919+C2952+C2985+C3017+C3051+C3082+C3114+C3145+C3177+C3208+C3240</f>
        <v>96571.986999999994</v>
      </c>
      <c r="D2413" s="97">
        <f>D2444+D2475+D2666+D2698+D2729+D2760+D2792+D2824+D2855+D2887+D2919+D2952+D2985+D3017+D3051+D3082+D3114+D3145+D3177+D3208+D3240</f>
        <v>84881.970304730377</v>
      </c>
      <c r="E2413" s="97">
        <f>E2444+E2475+E2666+E2698+E2729+E2760+E2792+E2824+E2855+E2887+E2919+E2952+E2985+E3017+E3051+E3082+E3114+E3145+E3177+E3208+E3240</f>
        <v>105885.92900000002</v>
      </c>
      <c r="F2413" s="171">
        <f t="shared" ref="F2413:G2413" si="436">F2444+F2475+F2666+F2698+F2729+F2760+F2792+F2824+F2855+F2887+F2919+F2952+F2985+F3017+F3051+F3082+F3114+F3145+F3177+F3208+F3240</f>
        <v>87945.643572849876</v>
      </c>
      <c r="G2413" s="171">
        <f t="shared" si="436"/>
        <v>112083.71699999999</v>
      </c>
      <c r="H2413" s="156" t="s">
        <v>354</v>
      </c>
    </row>
    <row r="2414" spans="1:8">
      <c r="A2414" s="75"/>
      <c r="B2414" s="75"/>
      <c r="C2414" s="75"/>
      <c r="D2414" s="75"/>
      <c r="E2414" s="75"/>
      <c r="F2414" s="75"/>
      <c r="G2414" s="75"/>
      <c r="H2414" s="75"/>
    </row>
    <row r="2415" spans="1:8">
      <c r="A2415" s="77" t="s">
        <v>188</v>
      </c>
      <c r="B2415" s="75"/>
      <c r="C2415" s="75"/>
      <c r="D2415" s="75"/>
      <c r="E2415" s="75"/>
      <c r="F2415" s="75"/>
      <c r="G2415" s="75"/>
      <c r="H2415" s="79" t="s">
        <v>189</v>
      </c>
    </row>
    <row r="2416" spans="1:8">
      <c r="A2416" s="77" t="s">
        <v>554</v>
      </c>
      <c r="B2416" s="75"/>
      <c r="C2416" s="75"/>
      <c r="D2416" s="75"/>
      <c r="E2416" s="75"/>
      <c r="F2416" s="75"/>
      <c r="G2416" s="75"/>
      <c r="H2416" s="13" t="s">
        <v>553</v>
      </c>
    </row>
    <row r="2417" spans="1:8" ht="16.5" customHeight="1" thickBot="1">
      <c r="A2417" s="76" t="s">
        <v>39</v>
      </c>
      <c r="B2417" s="75"/>
      <c r="C2417" s="75"/>
      <c r="D2417" s="75"/>
      <c r="E2417" s="2"/>
      <c r="F2417" s="75"/>
      <c r="G2417" s="2" t="s">
        <v>40</v>
      </c>
      <c r="H2417" s="2" t="s">
        <v>2</v>
      </c>
    </row>
    <row r="2418" spans="1:8" ht="16.5" thickBot="1">
      <c r="A2418" s="66" t="s">
        <v>7</v>
      </c>
      <c r="B2418" s="203">
        <v>2016</v>
      </c>
      <c r="C2418" s="204"/>
      <c r="D2418" s="203">
        <v>2017</v>
      </c>
      <c r="E2418" s="204"/>
      <c r="F2418" s="203">
        <v>2018</v>
      </c>
      <c r="G2418" s="204"/>
      <c r="H2418" s="67" t="s">
        <v>3</v>
      </c>
    </row>
    <row r="2419" spans="1:8">
      <c r="A2419" s="68"/>
      <c r="B2419" s="20" t="s">
        <v>43</v>
      </c>
      <c r="C2419" s="111" t="s">
        <v>44</v>
      </c>
      <c r="D2419" s="111" t="s">
        <v>43</v>
      </c>
      <c r="E2419" s="16" t="s">
        <v>44</v>
      </c>
      <c r="F2419" s="20" t="s">
        <v>43</v>
      </c>
      <c r="G2419" s="9" t="s">
        <v>44</v>
      </c>
      <c r="H2419" s="69"/>
    </row>
    <row r="2420" spans="1:8" ht="16.5" thickBot="1">
      <c r="A2420" s="70"/>
      <c r="B2420" s="34" t="s">
        <v>45</v>
      </c>
      <c r="C2420" s="11" t="s">
        <v>46</v>
      </c>
      <c r="D2420" s="114" t="s">
        <v>45</v>
      </c>
      <c r="E2420" s="36" t="s">
        <v>46</v>
      </c>
      <c r="F2420" s="34" t="s">
        <v>45</v>
      </c>
      <c r="G2420" s="34" t="s">
        <v>46</v>
      </c>
      <c r="H2420" s="71"/>
    </row>
    <row r="2421" spans="1:8" ht="17.25" thickTop="1" thickBot="1">
      <c r="A2421" s="23" t="s">
        <v>12</v>
      </c>
      <c r="B2421" s="35">
        <v>13.948</v>
      </c>
      <c r="C2421" s="38">
        <v>21.103000000000002</v>
      </c>
      <c r="D2421" s="30">
        <v>14.87</v>
      </c>
      <c r="E2421" s="37">
        <v>21.724</v>
      </c>
      <c r="F2421" s="37">
        <v>13.631</v>
      </c>
      <c r="G2421" s="37">
        <v>19.481000000000002</v>
      </c>
      <c r="H2421" s="114" t="s">
        <v>809</v>
      </c>
    </row>
    <row r="2422" spans="1:8" ht="16.5" thickBot="1">
      <c r="A2422" s="23" t="s">
        <v>13</v>
      </c>
      <c r="B2422" s="37">
        <v>213.821</v>
      </c>
      <c r="C2422" s="38">
        <v>118.83199999999999</v>
      </c>
      <c r="D2422" s="30">
        <v>163.75200000000001</v>
      </c>
      <c r="E2422" s="37">
        <v>152.82499999999999</v>
      </c>
      <c r="F2422" s="37">
        <v>150.09800000000001</v>
      </c>
      <c r="G2422" s="37">
        <v>107.19499999999999</v>
      </c>
      <c r="H2422" s="114" t="s">
        <v>810</v>
      </c>
    </row>
    <row r="2423" spans="1:8" ht="16.5" thickBot="1">
      <c r="A2423" s="23" t="s">
        <v>14</v>
      </c>
      <c r="B2423" s="37">
        <v>2.8170000000000002</v>
      </c>
      <c r="C2423" s="38">
        <v>3.056</v>
      </c>
      <c r="D2423" s="30">
        <v>3.5249999999999999</v>
      </c>
      <c r="E2423" s="37">
        <v>4.3109999999999999</v>
      </c>
      <c r="F2423" s="37">
        <v>4.3639999999999999</v>
      </c>
      <c r="G2423" s="37">
        <v>5.2569999999999997</v>
      </c>
      <c r="H2423" s="114" t="s">
        <v>806</v>
      </c>
    </row>
    <row r="2424" spans="1:8" ht="16.5" thickBot="1">
      <c r="A2424" s="23" t="s">
        <v>15</v>
      </c>
      <c r="B2424" s="37">
        <v>0.684859</v>
      </c>
      <c r="C2424" s="38">
        <v>1.7736713100000001</v>
      </c>
      <c r="D2424" s="30">
        <v>0.42599999999999999</v>
      </c>
      <c r="E2424" s="37">
        <v>1.246</v>
      </c>
      <c r="F2424" s="37">
        <v>0.72599999999999998</v>
      </c>
      <c r="G2424" s="37">
        <v>2.1160000000000001</v>
      </c>
      <c r="H2424" s="114" t="s">
        <v>820</v>
      </c>
    </row>
    <row r="2425" spans="1:8" ht="16.5" thickBot="1">
      <c r="A2425" s="23" t="s">
        <v>16</v>
      </c>
      <c r="B2425" s="37">
        <v>7.0000000000000001E-3</v>
      </c>
      <c r="C2425" s="38">
        <v>5.0000000000000001E-3</v>
      </c>
      <c r="D2425" s="30">
        <v>0</v>
      </c>
      <c r="E2425" s="37">
        <v>1E-3</v>
      </c>
      <c r="F2425" s="37">
        <v>2.2250000000000001</v>
      </c>
      <c r="G2425" s="37">
        <v>1.4750000000000001</v>
      </c>
      <c r="H2425" s="114" t="s">
        <v>819</v>
      </c>
    </row>
    <row r="2426" spans="1:8" ht="16.5" thickBot="1">
      <c r="A2426" s="23" t="s">
        <v>17</v>
      </c>
      <c r="B2426" s="37">
        <v>0.22900000000000001</v>
      </c>
      <c r="C2426" s="38">
        <v>0.39500000000000002</v>
      </c>
      <c r="D2426" s="30">
        <v>0.10299999999999999</v>
      </c>
      <c r="E2426" s="37">
        <v>0.5</v>
      </c>
      <c r="F2426" s="37">
        <v>0.201964</v>
      </c>
      <c r="G2426" s="37">
        <v>0.17299999999999999</v>
      </c>
      <c r="H2426" s="114" t="s">
        <v>807</v>
      </c>
    </row>
    <row r="2427" spans="1:8" ht="16.5" thickBot="1">
      <c r="A2427" s="23" t="s">
        <v>18</v>
      </c>
      <c r="B2427" s="37">
        <v>2.5609999999999999</v>
      </c>
      <c r="C2427" s="38">
        <v>2.016</v>
      </c>
      <c r="D2427" s="30">
        <v>2.3090000000000002</v>
      </c>
      <c r="E2427" s="37">
        <v>2.0779999999999998</v>
      </c>
      <c r="F2427" s="37">
        <v>2.371</v>
      </c>
      <c r="G2427" s="37">
        <v>2.484</v>
      </c>
      <c r="H2427" s="114" t="s">
        <v>19</v>
      </c>
    </row>
    <row r="2428" spans="1:8" ht="16.5" thickBot="1">
      <c r="A2428" s="23" t="s">
        <v>20</v>
      </c>
      <c r="B2428" s="37">
        <v>0.505</v>
      </c>
      <c r="C2428" s="38">
        <v>0.71299999999999997</v>
      </c>
      <c r="D2428" s="30">
        <v>0.75600000000000001</v>
      </c>
      <c r="E2428" s="37">
        <v>1.038</v>
      </c>
      <c r="F2428" s="37">
        <v>0.54900000000000004</v>
      </c>
      <c r="G2428" s="37">
        <v>1.2849999999999999</v>
      </c>
      <c r="H2428" s="114" t="s">
        <v>808</v>
      </c>
    </row>
    <row r="2429" spans="1:8" ht="16.5" thickBot="1">
      <c r="A2429" s="23" t="s">
        <v>21</v>
      </c>
      <c r="B2429" s="37">
        <v>1.1997500000000001</v>
      </c>
      <c r="C2429" s="38">
        <v>1.4397</v>
      </c>
      <c r="D2429" s="30">
        <v>0.19700000000000001</v>
      </c>
      <c r="E2429" s="37">
        <v>0.51500000000000001</v>
      </c>
      <c r="F2429" s="37">
        <v>0.17100000000000001</v>
      </c>
      <c r="G2429" s="37">
        <v>0.26300000000000001</v>
      </c>
      <c r="H2429" s="114" t="s">
        <v>811</v>
      </c>
    </row>
    <row r="2430" spans="1:8" ht="16.5" thickBot="1">
      <c r="A2430" s="23" t="s">
        <v>22</v>
      </c>
      <c r="B2430" s="37">
        <v>8.5</v>
      </c>
      <c r="C2430" s="38">
        <v>6.7169999999999996</v>
      </c>
      <c r="D2430" s="30">
        <v>7.2279999999999998</v>
      </c>
      <c r="E2430" s="37">
        <v>5.9829999999999997</v>
      </c>
      <c r="F2430" s="37">
        <v>12.992000000000001</v>
      </c>
      <c r="G2430" s="37">
        <v>10.52</v>
      </c>
      <c r="H2430" s="114" t="s">
        <v>840</v>
      </c>
    </row>
    <row r="2431" spans="1:8" ht="16.5" thickBot="1">
      <c r="A2431" s="23" t="s">
        <v>23</v>
      </c>
      <c r="B2431" s="37">
        <v>14.824999999999999</v>
      </c>
      <c r="C2431" s="38">
        <v>12.355</v>
      </c>
      <c r="D2431" s="30">
        <v>14.792999999999999</v>
      </c>
      <c r="E2431" s="37">
        <v>16.556000000000001</v>
      </c>
      <c r="F2431" s="37">
        <v>20.318000000000001</v>
      </c>
      <c r="G2431" s="37">
        <v>19.286999999999999</v>
      </c>
      <c r="H2431" s="114" t="s">
        <v>805</v>
      </c>
    </row>
    <row r="2432" spans="1:8" ht="16.5" thickBot="1">
      <c r="A2432" s="23" t="s">
        <v>24</v>
      </c>
      <c r="B2432" s="37">
        <v>13.528</v>
      </c>
      <c r="C2432" s="38">
        <v>15.090999999999999</v>
      </c>
      <c r="D2432" s="30">
        <v>14.15</v>
      </c>
      <c r="E2432" s="37">
        <v>18.603999999999999</v>
      </c>
      <c r="F2432" s="37">
        <v>21.925999999999998</v>
      </c>
      <c r="G2432" s="37">
        <v>28.12</v>
      </c>
      <c r="H2432" s="114" t="s">
        <v>25</v>
      </c>
    </row>
    <row r="2433" spans="1:8" ht="16.5" thickBot="1">
      <c r="A2433" s="23" t="s">
        <v>26</v>
      </c>
      <c r="B2433" s="30">
        <v>10.557194000000001</v>
      </c>
      <c r="C2433" s="28">
        <v>11.2928192</v>
      </c>
      <c r="D2433" s="30">
        <v>11.000242999999999</v>
      </c>
      <c r="E2433" s="37">
        <v>13.835159000000001</v>
      </c>
      <c r="F2433" s="37">
        <v>17.423999999999999</v>
      </c>
      <c r="G2433" s="37">
        <v>22.045000000000002</v>
      </c>
      <c r="H2433" s="114" t="s">
        <v>812</v>
      </c>
    </row>
    <row r="2434" spans="1:8" ht="16.5" thickBot="1">
      <c r="A2434" s="23" t="s">
        <v>27</v>
      </c>
      <c r="B2434" s="37">
        <v>6.7350000000000003</v>
      </c>
      <c r="C2434" s="38">
        <v>15.395</v>
      </c>
      <c r="D2434" s="30">
        <v>0.34699999999999998</v>
      </c>
      <c r="E2434" s="37">
        <v>0.39400000000000002</v>
      </c>
      <c r="F2434" s="37">
        <f>D2434/E2434*G2434</f>
        <v>20.524961928934008</v>
      </c>
      <c r="G2434" s="37">
        <v>23.305</v>
      </c>
      <c r="H2434" s="114" t="s">
        <v>836</v>
      </c>
    </row>
    <row r="2435" spans="1:8" ht="16.5" thickBot="1">
      <c r="A2435" s="23" t="s">
        <v>28</v>
      </c>
      <c r="B2435" s="37">
        <v>6.4210000000000003</v>
      </c>
      <c r="C2435" s="38">
        <v>16.995999999999999</v>
      </c>
      <c r="D2435" s="30">
        <v>6.4210000000000003</v>
      </c>
      <c r="E2435" s="37">
        <v>16.995999999999999</v>
      </c>
      <c r="F2435" s="37">
        <v>9.9619999999999997</v>
      </c>
      <c r="G2435" s="37">
        <v>26.361000000000001</v>
      </c>
      <c r="H2435" s="114" t="s">
        <v>813</v>
      </c>
    </row>
    <row r="2436" spans="1:8" ht="16.5" thickBot="1">
      <c r="A2436" s="23" t="s">
        <v>29</v>
      </c>
      <c r="B2436" s="37">
        <v>11.239000000000001</v>
      </c>
      <c r="C2436" s="38">
        <v>16.315999999999999</v>
      </c>
      <c r="D2436" s="30">
        <v>13.791</v>
      </c>
      <c r="E2436" s="37">
        <v>20.762</v>
      </c>
      <c r="F2436" s="37">
        <v>18.73</v>
      </c>
      <c r="G2436" s="37">
        <v>29.231999999999999</v>
      </c>
      <c r="H2436" s="114" t="s">
        <v>814</v>
      </c>
    </row>
    <row r="2437" spans="1:8" ht="16.5" thickBot="1">
      <c r="A2437" s="23" t="s">
        <v>30</v>
      </c>
      <c r="B2437" s="37">
        <v>10.191000000000001</v>
      </c>
      <c r="C2437" s="38">
        <v>14.260999999999999</v>
      </c>
      <c r="D2437" s="30">
        <v>12.191000000000001</v>
      </c>
      <c r="E2437" s="37">
        <v>18.864999999999998</v>
      </c>
      <c r="F2437" s="37">
        <v>10.596</v>
      </c>
      <c r="G2437" s="37">
        <v>18.100999999999999</v>
      </c>
      <c r="H2437" s="114" t="s">
        <v>815</v>
      </c>
    </row>
    <row r="2438" spans="1:8" ht="16.5" thickBot="1">
      <c r="A2438" s="23" t="s">
        <v>31</v>
      </c>
      <c r="B2438" s="37">
        <v>2.4820000000000002</v>
      </c>
      <c r="C2438" s="38">
        <v>1.4990000000000001</v>
      </c>
      <c r="D2438" s="30">
        <v>3.0609999999999999</v>
      </c>
      <c r="E2438" s="37">
        <v>1.2370000000000001</v>
      </c>
      <c r="F2438" s="37">
        <v>2.294</v>
      </c>
      <c r="G2438" s="37">
        <v>0.997</v>
      </c>
      <c r="H2438" s="114" t="s">
        <v>838</v>
      </c>
    </row>
    <row r="2439" spans="1:8" ht="16.5" thickBot="1">
      <c r="A2439" s="23" t="s">
        <v>32</v>
      </c>
      <c r="B2439" s="37">
        <v>3.5510000000000002</v>
      </c>
      <c r="C2439" s="38">
        <v>4.2082370668006028</v>
      </c>
      <c r="D2439" s="30">
        <v>1.429</v>
      </c>
      <c r="E2439" s="37">
        <v>2.1382257837761847</v>
      </c>
      <c r="F2439" s="37">
        <v>8.5619999999999994</v>
      </c>
      <c r="G2439" s="37">
        <v>6.2</v>
      </c>
      <c r="H2439" s="114" t="s">
        <v>816</v>
      </c>
    </row>
    <row r="2440" spans="1:8" ht="16.5" thickBot="1">
      <c r="A2440" s="23" t="s">
        <v>33</v>
      </c>
      <c r="B2440" s="37">
        <v>69.323999999999998</v>
      </c>
      <c r="C2440" s="38">
        <v>96.17</v>
      </c>
      <c r="D2440" s="30">
        <v>70.055000000000007</v>
      </c>
      <c r="E2440" s="37">
        <v>115.54300000000001</v>
      </c>
      <c r="F2440" s="37">
        <v>97.436000000000007</v>
      </c>
      <c r="G2440" s="37">
        <v>170.72900000000001</v>
      </c>
      <c r="H2440" s="114" t="s">
        <v>818</v>
      </c>
    </row>
    <row r="2441" spans="1:8" ht="16.5" thickBot="1">
      <c r="A2441" s="23" t="s">
        <v>34</v>
      </c>
      <c r="B2441" s="39">
        <v>4.6029999999999998</v>
      </c>
      <c r="C2441" s="40">
        <v>2.5680000000000001</v>
      </c>
      <c r="D2441" s="30">
        <v>4.3600000000000003</v>
      </c>
      <c r="E2441" s="37">
        <v>3.8359999999999999</v>
      </c>
      <c r="F2441" s="37">
        <v>5.742</v>
      </c>
      <c r="G2441" s="37">
        <v>4.4779999999999998</v>
      </c>
      <c r="H2441" s="114" t="s">
        <v>817</v>
      </c>
    </row>
    <row r="2442" spans="1:8" ht="16.5" thickBot="1">
      <c r="A2442" s="23" t="s">
        <v>35</v>
      </c>
      <c r="B2442" s="39">
        <v>19.702000000000002</v>
      </c>
      <c r="C2442" s="40">
        <v>11.9</v>
      </c>
      <c r="D2442" s="30">
        <v>18.382000000000001</v>
      </c>
      <c r="E2442" s="37">
        <v>11.61</v>
      </c>
      <c r="F2442" s="37">
        <v>44.03</v>
      </c>
      <c r="G2442" s="37">
        <v>23.023</v>
      </c>
      <c r="H2442" s="113" t="s">
        <v>36</v>
      </c>
    </row>
    <row r="2443" spans="1:8" ht="16.5" thickBot="1">
      <c r="A2443" s="95" t="s">
        <v>353</v>
      </c>
      <c r="B2443" s="97">
        <f t="shared" ref="B2443" si="437">SUM(B2421:B2442)</f>
        <v>417.43080300000003</v>
      </c>
      <c r="C2443" s="97">
        <f t="shared" ref="C2443" si="438">SUM(C2421:C2442)</f>
        <v>374.10242757680066</v>
      </c>
      <c r="D2443" s="97">
        <f t="shared" ref="D2443" si="439">SUM(D2421:D2442)</f>
        <v>363.14624300000003</v>
      </c>
      <c r="E2443" s="97">
        <f t="shared" ref="E2443:G2443" si="440">SUM(E2421:E2442)</f>
        <v>430.59738478377631</v>
      </c>
      <c r="F2443" s="97">
        <f t="shared" si="440"/>
        <v>464.87392592893411</v>
      </c>
      <c r="G2443" s="97">
        <f t="shared" si="440"/>
        <v>522.12700000000007</v>
      </c>
      <c r="H2443" s="112" t="s">
        <v>841</v>
      </c>
    </row>
    <row r="2444" spans="1:8" ht="16.5" thickBot="1">
      <c r="A2444" s="95" t="s">
        <v>350</v>
      </c>
      <c r="B2444" s="97">
        <v>1184.5909999999999</v>
      </c>
      <c r="C2444" s="97">
        <v>1296.0550000000001</v>
      </c>
      <c r="D2444" s="97">
        <v>1241.095</v>
      </c>
      <c r="E2444" s="97">
        <v>1532.837</v>
      </c>
      <c r="F2444" s="140">
        <f>D2444/E2444*G2444</f>
        <v>1427.4426001949325</v>
      </c>
      <c r="G2444" s="140">
        <v>1762.989</v>
      </c>
      <c r="H2444" s="119" t="s">
        <v>354</v>
      </c>
    </row>
    <row r="2445" spans="1:8">
      <c r="A2445" s="75"/>
      <c r="B2445" s="75"/>
      <c r="C2445" s="75"/>
      <c r="D2445" s="75"/>
      <c r="E2445" s="75"/>
      <c r="F2445" s="75"/>
      <c r="G2445" s="75"/>
      <c r="H2445" s="75"/>
    </row>
    <row r="2446" spans="1:8">
      <c r="A2446" s="77" t="s">
        <v>190</v>
      </c>
      <c r="B2446" s="75"/>
      <c r="C2446" s="75"/>
      <c r="D2446" s="75"/>
      <c r="E2446" s="75"/>
      <c r="F2446" s="75"/>
      <c r="G2446" s="75"/>
      <c r="H2446" s="79" t="s">
        <v>191</v>
      </c>
    </row>
    <row r="2447" spans="1:8">
      <c r="A2447" s="77" t="s">
        <v>555</v>
      </c>
      <c r="B2447" s="75"/>
      <c r="C2447" s="75"/>
      <c r="D2447" s="75"/>
      <c r="E2447" s="75"/>
      <c r="F2447" s="75"/>
      <c r="G2447" s="75"/>
      <c r="H2447" s="13" t="s">
        <v>556</v>
      </c>
    </row>
    <row r="2448" spans="1:8" ht="16.5" customHeight="1" thickBot="1">
      <c r="A2448" s="76" t="s">
        <v>39</v>
      </c>
      <c r="B2448" s="75"/>
      <c r="C2448" s="75"/>
      <c r="D2448" s="75"/>
      <c r="E2448" s="2"/>
      <c r="F2448" s="75"/>
      <c r="G2448" s="2" t="s">
        <v>40</v>
      </c>
      <c r="H2448" s="2" t="s">
        <v>2</v>
      </c>
    </row>
    <row r="2449" spans="1:8" ht="16.5" thickBot="1">
      <c r="A2449" s="66" t="s">
        <v>7</v>
      </c>
      <c r="B2449" s="203">
        <v>2016</v>
      </c>
      <c r="C2449" s="204"/>
      <c r="D2449" s="203">
        <v>2017</v>
      </c>
      <c r="E2449" s="204"/>
      <c r="F2449" s="203">
        <v>2018</v>
      </c>
      <c r="G2449" s="204"/>
      <c r="H2449" s="67" t="s">
        <v>3</v>
      </c>
    </row>
    <row r="2450" spans="1:8">
      <c r="A2450" s="68"/>
      <c r="B2450" s="20" t="s">
        <v>43</v>
      </c>
      <c r="C2450" s="111" t="s">
        <v>44</v>
      </c>
      <c r="D2450" s="111" t="s">
        <v>43</v>
      </c>
      <c r="E2450" s="16" t="s">
        <v>44</v>
      </c>
      <c r="F2450" s="20" t="s">
        <v>43</v>
      </c>
      <c r="G2450" s="9" t="s">
        <v>44</v>
      </c>
      <c r="H2450" s="69"/>
    </row>
    <row r="2451" spans="1:8" ht="16.5" thickBot="1">
      <c r="A2451" s="70"/>
      <c r="B2451" s="34" t="s">
        <v>45</v>
      </c>
      <c r="C2451" s="11" t="s">
        <v>46</v>
      </c>
      <c r="D2451" s="114" t="s">
        <v>45</v>
      </c>
      <c r="E2451" s="36" t="s">
        <v>46</v>
      </c>
      <c r="F2451" s="34" t="s">
        <v>45</v>
      </c>
      <c r="G2451" s="34" t="s">
        <v>46</v>
      </c>
      <c r="H2451" s="71"/>
    </row>
    <row r="2452" spans="1:8" ht="17.25" thickTop="1" thickBot="1">
      <c r="A2452" s="23" t="s">
        <v>12</v>
      </c>
      <c r="B2452" s="37">
        <f t="shared" ref="B2452:G2473" si="441">B2484+B2515+B2547+B2579+B2611</f>
        <v>44.309581999999999</v>
      </c>
      <c r="C2452" s="37">
        <f t="shared" si="441"/>
        <v>37.681188892000002</v>
      </c>
      <c r="D2452" s="37">
        <f t="shared" si="441"/>
        <v>48.418999999999997</v>
      </c>
      <c r="E2452" s="37">
        <f t="shared" si="441"/>
        <v>42.933428540000001</v>
      </c>
      <c r="F2452" s="37">
        <f t="shared" si="441"/>
        <v>49.030999999999999</v>
      </c>
      <c r="G2452" s="37">
        <f t="shared" si="441"/>
        <v>40.572000000000003</v>
      </c>
      <c r="H2452" s="164" t="s">
        <v>809</v>
      </c>
    </row>
    <row r="2453" spans="1:8" ht="16.5" thickBot="1">
      <c r="A2453" s="23" t="s">
        <v>13</v>
      </c>
      <c r="B2453" s="37">
        <f t="shared" si="441"/>
        <v>458.27</v>
      </c>
      <c r="C2453" s="37">
        <f t="shared" si="441"/>
        <v>320.803</v>
      </c>
      <c r="D2453" s="37">
        <f t="shared" si="441"/>
        <v>447.32200000000006</v>
      </c>
      <c r="E2453" s="37">
        <f t="shared" si="441"/>
        <v>319.13099999999997</v>
      </c>
      <c r="F2453" s="37">
        <f t="shared" ref="F2453:G2453" si="442">F2485+F2516+F2548+F2580+F2612</f>
        <v>398.13</v>
      </c>
      <c r="G2453" s="37">
        <f t="shared" si="442"/>
        <v>247.84100000000001</v>
      </c>
      <c r="H2453" s="164" t="s">
        <v>810</v>
      </c>
    </row>
    <row r="2454" spans="1:8" ht="16.5" thickBot="1">
      <c r="A2454" s="23" t="s">
        <v>14</v>
      </c>
      <c r="B2454" s="37">
        <f t="shared" si="441"/>
        <v>39.493999999999993</v>
      </c>
      <c r="C2454" s="37">
        <f t="shared" si="441"/>
        <v>25.928000000000001</v>
      </c>
      <c r="D2454" s="37">
        <f t="shared" si="441"/>
        <v>41.242000000000004</v>
      </c>
      <c r="E2454" s="37">
        <f t="shared" si="441"/>
        <v>29.493999999999996</v>
      </c>
      <c r="F2454" s="37">
        <f t="shared" ref="F2454:G2454" si="443">F2486+F2517+F2549+F2581+F2613</f>
        <v>38.400000000000006</v>
      </c>
      <c r="G2454" s="37">
        <f t="shared" si="443"/>
        <v>26.132999999999999</v>
      </c>
      <c r="H2454" s="164" t="s">
        <v>806</v>
      </c>
    </row>
    <row r="2455" spans="1:8" ht="16.5" thickBot="1">
      <c r="A2455" s="23" t="s">
        <v>15</v>
      </c>
      <c r="B2455" s="37">
        <f t="shared" si="441"/>
        <v>3.2000000000000001E-2</v>
      </c>
      <c r="C2455" s="37">
        <f t="shared" si="441"/>
        <v>0.04</v>
      </c>
      <c r="D2455" s="37">
        <f t="shared" si="441"/>
        <v>4.8000000000000001E-2</v>
      </c>
      <c r="E2455" s="37">
        <f t="shared" si="441"/>
        <v>4.4999999999999998E-2</v>
      </c>
      <c r="F2455" s="37">
        <f t="shared" ref="F2455:G2455" si="444">F2487+F2518+F2550+F2582+F2614</f>
        <v>0</v>
      </c>
      <c r="G2455" s="37">
        <f t="shared" si="444"/>
        <v>0</v>
      </c>
      <c r="H2455" s="164" t="s">
        <v>820</v>
      </c>
    </row>
    <row r="2456" spans="1:8" ht="16.5" thickBot="1">
      <c r="A2456" s="23" t="s">
        <v>16</v>
      </c>
      <c r="B2456" s="37">
        <f t="shared" si="441"/>
        <v>6.1513349999999996</v>
      </c>
      <c r="C2456" s="37">
        <f t="shared" si="441"/>
        <v>5.6239666999999995</v>
      </c>
      <c r="D2456" s="37">
        <f t="shared" si="441"/>
        <v>0</v>
      </c>
      <c r="E2456" s="37">
        <f t="shared" si="441"/>
        <v>0</v>
      </c>
      <c r="F2456" s="37">
        <f t="shared" ref="F2456:G2456" si="445">F2488+F2519+F2551+F2583+F2615</f>
        <v>7.6999999999999999E-2</v>
      </c>
      <c r="G2456" s="37">
        <f t="shared" si="445"/>
        <v>0</v>
      </c>
      <c r="H2456" s="164" t="s">
        <v>819</v>
      </c>
    </row>
    <row r="2457" spans="1:8" ht="16.5" thickBot="1">
      <c r="A2457" s="23" t="s">
        <v>17</v>
      </c>
      <c r="B2457" s="37">
        <f t="shared" si="441"/>
        <v>1.6E-2</v>
      </c>
      <c r="C2457" s="37">
        <f t="shared" si="441"/>
        <v>2.5999999999999999E-2</v>
      </c>
      <c r="D2457" s="37">
        <f t="shared" si="441"/>
        <v>1.7999999999999999E-2</v>
      </c>
      <c r="E2457" s="37">
        <f t="shared" si="441"/>
        <v>4.0000000000000001E-3</v>
      </c>
      <c r="F2457" s="37">
        <f t="shared" ref="F2457:G2457" si="446">F2489+F2520+F2552+F2584+F2616</f>
        <v>1.4950000000000001</v>
      </c>
      <c r="G2457" s="37">
        <f t="shared" si="446"/>
        <v>1E-3</v>
      </c>
      <c r="H2457" s="164" t="s">
        <v>807</v>
      </c>
    </row>
    <row r="2458" spans="1:8" ht="16.5" thickBot="1">
      <c r="A2458" s="23" t="s">
        <v>18</v>
      </c>
      <c r="B2458" s="37">
        <f t="shared" si="441"/>
        <v>5.5869999999999997</v>
      </c>
      <c r="C2458" s="37">
        <f t="shared" si="441"/>
        <v>2.8219999999999996</v>
      </c>
      <c r="D2458" s="37">
        <f t="shared" si="441"/>
        <v>5.8250000000000002</v>
      </c>
      <c r="E2458" s="37">
        <f t="shared" si="441"/>
        <v>3.129</v>
      </c>
      <c r="F2458" s="37">
        <f t="shared" ref="F2458:G2458" si="447">F2490+F2521+F2553+F2585+F2617</f>
        <v>7.5120000000000005</v>
      </c>
      <c r="G2458" s="37">
        <f t="shared" si="447"/>
        <v>3.2360000000000002</v>
      </c>
      <c r="H2458" s="164" t="s">
        <v>19</v>
      </c>
    </row>
    <row r="2459" spans="1:8" ht="16.5" thickBot="1">
      <c r="A2459" s="23" t="s">
        <v>20</v>
      </c>
      <c r="B2459" s="37">
        <f t="shared" si="441"/>
        <v>669.23399999999992</v>
      </c>
      <c r="C2459" s="37">
        <f t="shared" si="441"/>
        <v>349.83299999999997</v>
      </c>
      <c r="D2459" s="37">
        <f t="shared" si="441"/>
        <v>631.6450000000001</v>
      </c>
      <c r="E2459" s="37">
        <f t="shared" si="441"/>
        <v>328.81299999999999</v>
      </c>
      <c r="F2459" s="37">
        <f t="shared" ref="F2459:G2459" si="448">F2491+F2522+F2554+F2586+F2618</f>
        <v>565.05900000000008</v>
      </c>
      <c r="G2459" s="37">
        <f t="shared" si="448"/>
        <v>304.46500000000003</v>
      </c>
      <c r="H2459" s="164" t="s">
        <v>808</v>
      </c>
    </row>
    <row r="2460" spans="1:8" ht="16.5" thickBot="1">
      <c r="A2460" s="23" t="s">
        <v>21</v>
      </c>
      <c r="B2460" s="37">
        <f t="shared" si="441"/>
        <v>16.079339999999998</v>
      </c>
      <c r="C2460" s="37">
        <f t="shared" si="441"/>
        <v>10.896004799999998</v>
      </c>
      <c r="D2460" s="37">
        <f t="shared" si="441"/>
        <v>8.6390000000000011</v>
      </c>
      <c r="E2460" s="37">
        <f t="shared" si="441"/>
        <v>2.6739999999999999</v>
      </c>
      <c r="F2460" s="37">
        <f t="shared" ref="F2460:G2460" si="449">F2492+F2523+F2555+F2587+F2619</f>
        <v>0.13200000000000001</v>
      </c>
      <c r="G2460" s="37">
        <f t="shared" si="449"/>
        <v>7.3000000000000009E-2</v>
      </c>
      <c r="H2460" s="164" t="s">
        <v>811</v>
      </c>
    </row>
    <row r="2461" spans="1:8" ht="16.5" thickBot="1">
      <c r="A2461" s="23" t="s">
        <v>22</v>
      </c>
      <c r="B2461" s="37">
        <f t="shared" si="441"/>
        <v>1.6559999999999999</v>
      </c>
      <c r="C2461" s="37">
        <f t="shared" si="441"/>
        <v>0.65900000000000003</v>
      </c>
      <c r="D2461" s="37">
        <f t="shared" si="441"/>
        <v>1.35</v>
      </c>
      <c r="E2461" s="37">
        <f t="shared" si="441"/>
        <v>0.497</v>
      </c>
      <c r="F2461" s="37">
        <f t="shared" ref="F2461:G2461" si="450">F2493+F2524+F2556+F2588+F2620</f>
        <v>19.076000000000001</v>
      </c>
      <c r="G2461" s="37">
        <f t="shared" si="450"/>
        <v>3.5150000000000001</v>
      </c>
      <c r="H2461" s="164" t="s">
        <v>840</v>
      </c>
    </row>
    <row r="2462" spans="1:8" ht="16.5" thickBot="1">
      <c r="A2462" s="23" t="s">
        <v>23</v>
      </c>
      <c r="B2462" s="37">
        <f t="shared" si="441"/>
        <v>0.15600000000000003</v>
      </c>
      <c r="C2462" s="37">
        <f t="shared" si="441"/>
        <v>0.186</v>
      </c>
      <c r="D2462" s="37">
        <f t="shared" si="441"/>
        <v>0.28200000000000003</v>
      </c>
      <c r="E2462" s="37">
        <f t="shared" si="441"/>
        <v>0.22200000000000003</v>
      </c>
      <c r="F2462" s="37">
        <f t="shared" ref="F2462:G2462" si="451">F2494+F2525+F2557+F2589+F2621</f>
        <v>0.53500000000000003</v>
      </c>
      <c r="G2462" s="37">
        <f t="shared" si="451"/>
        <v>0.26400000000000001</v>
      </c>
      <c r="H2462" s="164" t="s">
        <v>805</v>
      </c>
    </row>
    <row r="2463" spans="1:8" ht="16.5" thickBot="1">
      <c r="A2463" s="23" t="s">
        <v>24</v>
      </c>
      <c r="B2463" s="37">
        <f t="shared" si="441"/>
        <v>507.91499999999996</v>
      </c>
      <c r="C2463" s="37">
        <f t="shared" si="441"/>
        <v>219.67000000000002</v>
      </c>
      <c r="D2463" s="37">
        <f t="shared" si="441"/>
        <v>491.68199999999996</v>
      </c>
      <c r="E2463" s="37">
        <f t="shared" si="441"/>
        <v>193.85300000000004</v>
      </c>
      <c r="F2463" s="37">
        <f t="shared" ref="F2463:G2463" si="452">F2495+F2526+F2558+F2590+F2622</f>
        <v>719.54399999999998</v>
      </c>
      <c r="G2463" s="37">
        <f t="shared" si="452"/>
        <v>253.83199999999999</v>
      </c>
      <c r="H2463" s="164" t="s">
        <v>25</v>
      </c>
    </row>
    <row r="2464" spans="1:8" ht="16.5" thickBot="1">
      <c r="A2464" s="23" t="s">
        <v>26</v>
      </c>
      <c r="B2464" s="37">
        <f t="shared" si="441"/>
        <v>66.339549999999988</v>
      </c>
      <c r="C2464" s="37">
        <f t="shared" si="441"/>
        <v>33.660684200000006</v>
      </c>
      <c r="D2464" s="37">
        <f t="shared" si="441"/>
        <v>66.894325000000009</v>
      </c>
      <c r="E2464" s="37">
        <f t="shared" si="441"/>
        <v>44.928956199999995</v>
      </c>
      <c r="F2464" s="37">
        <f t="shared" ref="F2464:G2464" si="453">F2496+F2527+F2559+F2591+F2623</f>
        <v>88.31</v>
      </c>
      <c r="G2464" s="37">
        <f t="shared" si="453"/>
        <v>51.374000000000002</v>
      </c>
      <c r="H2464" s="164" t="s">
        <v>812</v>
      </c>
    </row>
    <row r="2465" spans="1:8" ht="16.5" thickBot="1">
      <c r="A2465" s="23" t="s">
        <v>27</v>
      </c>
      <c r="B2465" s="37">
        <f t="shared" si="441"/>
        <v>12.999000000000001</v>
      </c>
      <c r="C2465" s="37">
        <f t="shared" si="441"/>
        <v>12.564</v>
      </c>
      <c r="D2465" s="37">
        <f t="shared" si="441"/>
        <v>0.04</v>
      </c>
      <c r="E2465" s="37">
        <f t="shared" si="441"/>
        <v>2.3E-2</v>
      </c>
      <c r="F2465" s="37">
        <f t="shared" ref="F2465:G2465" si="454">F2497+F2528+F2560+F2592+F2624</f>
        <v>2.9965217391304351</v>
      </c>
      <c r="G2465" s="37">
        <f t="shared" si="454"/>
        <v>5.5259999999999998</v>
      </c>
      <c r="H2465" s="164" t="s">
        <v>836</v>
      </c>
    </row>
    <row r="2466" spans="1:8" ht="16.5" thickBot="1">
      <c r="A2466" s="23" t="s">
        <v>28</v>
      </c>
      <c r="B2466" s="37">
        <f t="shared" si="441"/>
        <v>60.019000000000005</v>
      </c>
      <c r="C2466" s="37">
        <f t="shared" si="441"/>
        <v>41.216999999999999</v>
      </c>
      <c r="D2466" s="37">
        <f t="shared" si="441"/>
        <v>60.017000000000003</v>
      </c>
      <c r="E2466" s="37">
        <f t="shared" si="441"/>
        <v>41.210999999999999</v>
      </c>
      <c r="F2466" s="37">
        <f t="shared" ref="F2466:G2466" si="455">F2498+F2529+F2561+F2593+F2625</f>
        <v>51.714999999999989</v>
      </c>
      <c r="G2466" s="37">
        <f t="shared" si="455"/>
        <v>37.715000000000003</v>
      </c>
      <c r="H2466" s="164" t="s">
        <v>813</v>
      </c>
    </row>
    <row r="2467" spans="1:8" ht="16.5" thickBot="1">
      <c r="A2467" s="23" t="s">
        <v>29</v>
      </c>
      <c r="B2467" s="37">
        <f t="shared" si="441"/>
        <v>143.02499999999998</v>
      </c>
      <c r="C2467" s="37">
        <f t="shared" si="441"/>
        <v>88.762</v>
      </c>
      <c r="D2467" s="37">
        <f t="shared" si="441"/>
        <v>132.708</v>
      </c>
      <c r="E2467" s="37">
        <f t="shared" si="441"/>
        <v>89.74499999999999</v>
      </c>
      <c r="F2467" s="37">
        <f t="shared" ref="F2467:G2467" si="456">F2499+F2530+F2562+F2594+F2626</f>
        <v>141.423</v>
      </c>
      <c r="G2467" s="37">
        <f t="shared" si="456"/>
        <v>87.312999999999988</v>
      </c>
      <c r="H2467" s="164" t="s">
        <v>814</v>
      </c>
    </row>
    <row r="2468" spans="1:8" ht="16.5" thickBot="1">
      <c r="A2468" s="23" t="s">
        <v>30</v>
      </c>
      <c r="B2468" s="37">
        <f t="shared" si="441"/>
        <v>0.125</v>
      </c>
      <c r="C2468" s="37">
        <f t="shared" si="441"/>
        <v>0.16200000000000001</v>
      </c>
      <c r="D2468" s="37">
        <f t="shared" si="441"/>
        <v>0.39900000000000002</v>
      </c>
      <c r="E2468" s="37">
        <f t="shared" si="441"/>
        <v>0.28900000000000003</v>
      </c>
      <c r="F2468" s="37">
        <f t="shared" ref="F2468:G2468" si="457">F2500+F2531+F2563+F2595+F2627</f>
        <v>0.1</v>
      </c>
      <c r="G2468" s="37">
        <f t="shared" si="457"/>
        <v>0.374</v>
      </c>
      <c r="H2468" s="164" t="s">
        <v>815</v>
      </c>
    </row>
    <row r="2469" spans="1:8" ht="16.5" thickBot="1">
      <c r="A2469" s="23" t="s">
        <v>31</v>
      </c>
      <c r="B2469" s="37">
        <f t="shared" si="441"/>
        <v>2.044</v>
      </c>
      <c r="C2469" s="37">
        <f t="shared" si="441"/>
        <v>1.081</v>
      </c>
      <c r="D2469" s="37">
        <f t="shared" si="441"/>
        <v>0.52200000000000002</v>
      </c>
      <c r="E2469" s="37">
        <f t="shared" si="441"/>
        <v>0.193</v>
      </c>
      <c r="F2469" s="37">
        <f t="shared" ref="F2469:G2469" si="458">F2501+F2532+F2564+F2596+F2628</f>
        <v>0.46699999999999997</v>
      </c>
      <c r="G2469" s="37">
        <f t="shared" si="458"/>
        <v>0.20099999999999998</v>
      </c>
      <c r="H2469" s="164" t="s">
        <v>838</v>
      </c>
    </row>
    <row r="2470" spans="1:8" ht="16.5" thickBot="1">
      <c r="A2470" s="23" t="s">
        <v>32</v>
      </c>
      <c r="B2470" s="37">
        <f t="shared" si="441"/>
        <v>0.44200000000000006</v>
      </c>
      <c r="C2470" s="37">
        <f t="shared" si="441"/>
        <v>0.19186338523355095</v>
      </c>
      <c r="D2470" s="37">
        <f t="shared" si="441"/>
        <v>4.4999999999999998E-2</v>
      </c>
      <c r="E2470" s="37">
        <f t="shared" si="441"/>
        <v>3.0738506959088991E-2</v>
      </c>
      <c r="F2470" s="37">
        <f t="shared" ref="F2470:G2470" si="459">F2502+F2533+F2565+F2597+F2629</f>
        <v>0.17399999999999999</v>
      </c>
      <c r="G2470" s="37">
        <f t="shared" si="459"/>
        <v>0.157</v>
      </c>
      <c r="H2470" s="164" t="s">
        <v>816</v>
      </c>
    </row>
    <row r="2471" spans="1:8" ht="16.5" thickBot="1">
      <c r="A2471" s="23" t="s">
        <v>33</v>
      </c>
      <c r="B2471" s="37">
        <f t="shared" si="441"/>
        <v>0.113</v>
      </c>
      <c r="C2471" s="37">
        <f t="shared" si="441"/>
        <v>8.2000000000000003E-2</v>
      </c>
      <c r="D2471" s="37">
        <f t="shared" si="441"/>
        <v>0.33300000000000002</v>
      </c>
      <c r="E2471" s="37">
        <f t="shared" si="441"/>
        <v>0.14900000000000002</v>
      </c>
      <c r="F2471" s="37">
        <f t="shared" ref="F2471:G2471" si="460">F2503+F2534+F2566+F2598+F2630</f>
        <v>0.33599999999999997</v>
      </c>
      <c r="G2471" s="37">
        <f t="shared" si="460"/>
        <v>0.124</v>
      </c>
      <c r="H2471" s="164" t="s">
        <v>818</v>
      </c>
    </row>
    <row r="2472" spans="1:8" ht="16.5" thickBot="1">
      <c r="A2472" s="23" t="s">
        <v>34</v>
      </c>
      <c r="B2472" s="37">
        <f t="shared" si="441"/>
        <v>4.8600000000000003</v>
      </c>
      <c r="C2472" s="37">
        <f t="shared" si="441"/>
        <v>0.64400000000000002</v>
      </c>
      <c r="D2472" s="37">
        <f t="shared" si="441"/>
        <v>3.2429999999999999</v>
      </c>
      <c r="E2472" s="37">
        <f t="shared" si="441"/>
        <v>0.67300000000000004</v>
      </c>
      <c r="F2472" s="37">
        <f t="shared" ref="F2472:G2472" si="461">F2504+F2535+F2567+F2599+F2631</f>
        <v>0.94</v>
      </c>
      <c r="G2472" s="37">
        <f t="shared" si="461"/>
        <v>0.113</v>
      </c>
      <c r="H2472" s="164" t="s">
        <v>817</v>
      </c>
    </row>
    <row r="2473" spans="1:8" ht="16.5" thickBot="1">
      <c r="A2473" s="23" t="s">
        <v>35</v>
      </c>
      <c r="B2473" s="37">
        <f t="shared" si="441"/>
        <v>5.8579999999999997</v>
      </c>
      <c r="C2473" s="37">
        <f t="shared" si="441"/>
        <v>2.371</v>
      </c>
      <c r="D2473" s="37">
        <f t="shared" si="441"/>
        <v>6.1019999999999994</v>
      </c>
      <c r="E2473" s="37">
        <f t="shared" si="441"/>
        <v>2.4449999999999998</v>
      </c>
      <c r="F2473" s="37">
        <f t="shared" ref="F2473:G2473" si="462">F2505+F2536+F2568+F2600+F2632</f>
        <v>21.350999999999999</v>
      </c>
      <c r="G2473" s="37">
        <f t="shared" si="462"/>
        <v>11.568000000000001</v>
      </c>
      <c r="H2473" s="165" t="s">
        <v>36</v>
      </c>
    </row>
    <row r="2474" spans="1:8" ht="16.5" thickBot="1">
      <c r="A2474" s="95" t="s">
        <v>353</v>
      </c>
      <c r="B2474" s="97">
        <f t="shared" ref="B2474" si="463">SUM(B2452:B2473)</f>
        <v>2044.7248069999996</v>
      </c>
      <c r="C2474" s="97">
        <f t="shared" ref="C2474" si="464">SUM(C2452:C2473)</f>
        <v>1154.9037079772338</v>
      </c>
      <c r="D2474" s="97">
        <f t="shared" ref="D2474" si="465">SUM(D2452:D2473)</f>
        <v>1946.7753250000001</v>
      </c>
      <c r="E2474" s="97">
        <f t="shared" ref="E2474" si="466">SUM(E2452:E2473)</f>
        <v>1100.4831232469589</v>
      </c>
      <c r="F2474" s="97">
        <f t="shared" ref="F2474:G2474" si="467">F2506+F2537+F2569+F2601+F2633</f>
        <v>2106.8035217391312</v>
      </c>
      <c r="G2474" s="97">
        <f t="shared" si="467"/>
        <v>1074.3969999999999</v>
      </c>
      <c r="H2474" s="166" t="s">
        <v>841</v>
      </c>
    </row>
    <row r="2475" spans="1:8" ht="16.5" thickBot="1">
      <c r="A2475" s="95" t="s">
        <v>350</v>
      </c>
      <c r="B2475" s="97">
        <f>B2507+B2538+B2570+B2602+B2634</f>
        <v>15928.052000000001</v>
      </c>
      <c r="C2475" s="97">
        <f>C2507+C2538+C2570+C2602+C2634</f>
        <v>14359.624</v>
      </c>
      <c r="D2475" s="97">
        <f>D2507+D2538+D2570+D2602+D2634</f>
        <v>16065.337</v>
      </c>
      <c r="E2475" s="97">
        <f>E2507+E2538+E2570+E2602+E2634</f>
        <v>14878.948000000002</v>
      </c>
      <c r="F2475" s="97">
        <f t="shared" ref="F2475:G2475" si="468">F2507+F2538+F2570+F2602+F2634</f>
        <v>16776.956407209655</v>
      </c>
      <c r="G2475" s="97">
        <f t="shared" si="468"/>
        <v>15758.444</v>
      </c>
      <c r="H2475" s="156" t="s">
        <v>354</v>
      </c>
    </row>
    <row r="2476" spans="1:8">
      <c r="A2476" s="75"/>
      <c r="B2476" s="75"/>
      <c r="C2476" s="75"/>
      <c r="D2476" s="75"/>
      <c r="E2476" s="75"/>
      <c r="F2476" s="75"/>
      <c r="G2476" s="75"/>
      <c r="H2476" s="75"/>
    </row>
    <row r="2477" spans="1:8">
      <c r="A2477" s="75"/>
      <c r="B2477" s="75"/>
      <c r="C2477" s="75"/>
      <c r="D2477" s="75"/>
      <c r="E2477" s="75"/>
      <c r="F2477" s="75"/>
      <c r="G2477" s="75"/>
      <c r="H2477" s="75"/>
    </row>
    <row r="2478" spans="1:8">
      <c r="A2478" s="77" t="s">
        <v>192</v>
      </c>
      <c r="B2478" s="75"/>
      <c r="C2478" s="75"/>
      <c r="D2478" s="75"/>
      <c r="E2478" s="75"/>
      <c r="F2478" s="75"/>
      <c r="G2478" s="75"/>
      <c r="H2478" s="79" t="s">
        <v>193</v>
      </c>
    </row>
    <row r="2479" spans="1:8">
      <c r="A2479" s="77" t="s">
        <v>559</v>
      </c>
      <c r="B2479" s="75"/>
      <c r="C2479" s="75"/>
      <c r="D2479" s="75"/>
      <c r="E2479" s="75"/>
      <c r="F2479" s="75"/>
      <c r="G2479" s="75"/>
      <c r="H2479" s="44" t="s">
        <v>560</v>
      </c>
    </row>
    <row r="2480" spans="1:8" ht="16.5" customHeight="1" thickBot="1">
      <c r="A2480" s="76" t="s">
        <v>39</v>
      </c>
      <c r="B2480" s="75"/>
      <c r="C2480" s="75"/>
      <c r="D2480" s="75"/>
      <c r="E2480" s="2"/>
      <c r="F2480" s="75"/>
      <c r="G2480" s="2" t="s">
        <v>40</v>
      </c>
      <c r="H2480" s="2" t="s">
        <v>2</v>
      </c>
    </row>
    <row r="2481" spans="1:8" ht="16.5" thickBot="1">
      <c r="A2481" s="66" t="s">
        <v>7</v>
      </c>
      <c r="B2481" s="203">
        <v>2016</v>
      </c>
      <c r="C2481" s="204"/>
      <c r="D2481" s="203">
        <v>2017</v>
      </c>
      <c r="E2481" s="204"/>
      <c r="F2481" s="203">
        <v>2018</v>
      </c>
      <c r="G2481" s="204"/>
      <c r="H2481" s="67" t="s">
        <v>3</v>
      </c>
    </row>
    <row r="2482" spans="1:8">
      <c r="A2482" s="68"/>
      <c r="B2482" s="20" t="s">
        <v>43</v>
      </c>
      <c r="C2482" s="111" t="s">
        <v>44</v>
      </c>
      <c r="D2482" s="111" t="s">
        <v>43</v>
      </c>
      <c r="E2482" s="16" t="s">
        <v>44</v>
      </c>
      <c r="F2482" s="20" t="s">
        <v>43</v>
      </c>
      <c r="G2482" s="9" t="s">
        <v>44</v>
      </c>
      <c r="H2482" s="69"/>
    </row>
    <row r="2483" spans="1:8" ht="16.5" thickBot="1">
      <c r="A2483" s="70"/>
      <c r="B2483" s="34" t="s">
        <v>45</v>
      </c>
      <c r="C2483" s="11" t="s">
        <v>46</v>
      </c>
      <c r="D2483" s="114" t="s">
        <v>45</v>
      </c>
      <c r="E2483" s="36" t="s">
        <v>46</v>
      </c>
      <c r="F2483" s="34" t="s">
        <v>45</v>
      </c>
      <c r="G2483" s="34" t="s">
        <v>46</v>
      </c>
      <c r="H2483" s="71"/>
    </row>
    <row r="2484" spans="1:8" ht="17.25" thickTop="1" thickBot="1">
      <c r="A2484" s="23" t="s">
        <v>12</v>
      </c>
      <c r="B2484" s="35">
        <v>26.981705999999999</v>
      </c>
      <c r="C2484" s="38">
        <v>18.350000000000001</v>
      </c>
      <c r="D2484" s="30">
        <v>27.36</v>
      </c>
      <c r="E2484" s="37">
        <v>19.428571399999999</v>
      </c>
      <c r="F2484" s="30">
        <v>29.933</v>
      </c>
      <c r="G2484" s="30">
        <v>20.872</v>
      </c>
      <c r="H2484" s="114" t="s">
        <v>809</v>
      </c>
    </row>
    <row r="2485" spans="1:8" ht="16.5" thickBot="1">
      <c r="A2485" s="23" t="s">
        <v>13</v>
      </c>
      <c r="B2485" s="37">
        <v>237.79599999999999</v>
      </c>
      <c r="C2485" s="38">
        <v>141.39699999999999</v>
      </c>
      <c r="D2485" s="30">
        <v>215.24199999999999</v>
      </c>
      <c r="E2485" s="37">
        <v>133.971</v>
      </c>
      <c r="F2485" s="30">
        <v>199.839</v>
      </c>
      <c r="G2485" s="30">
        <v>107.961</v>
      </c>
      <c r="H2485" s="114" t="s">
        <v>810</v>
      </c>
    </row>
    <row r="2486" spans="1:8" ht="16.5" thickBot="1">
      <c r="A2486" s="23" t="s">
        <v>14</v>
      </c>
      <c r="B2486" s="37">
        <v>21.096</v>
      </c>
      <c r="C2486" s="38">
        <v>12.007999999999999</v>
      </c>
      <c r="D2486" s="30">
        <v>23.952999999999999</v>
      </c>
      <c r="E2486" s="37">
        <v>15.661</v>
      </c>
      <c r="F2486" s="30">
        <v>19.538</v>
      </c>
      <c r="G2486" s="30">
        <v>11.175000000000001</v>
      </c>
      <c r="H2486" s="114" t="s">
        <v>806</v>
      </c>
    </row>
    <row r="2487" spans="1:8" ht="16.5" thickBot="1">
      <c r="A2487" s="23" t="s">
        <v>15</v>
      </c>
      <c r="B2487" s="37">
        <v>0</v>
      </c>
      <c r="C2487" s="38">
        <v>0</v>
      </c>
      <c r="D2487" s="30">
        <v>4.7E-2</v>
      </c>
      <c r="E2487" s="37">
        <v>4.3999999999999997E-2</v>
      </c>
      <c r="F2487" s="30">
        <v>0</v>
      </c>
      <c r="G2487" s="30">
        <v>0</v>
      </c>
      <c r="H2487" s="114" t="s">
        <v>820</v>
      </c>
    </row>
    <row r="2488" spans="1:8" ht="16.5" thickBot="1">
      <c r="A2488" s="23" t="s">
        <v>16</v>
      </c>
      <c r="B2488" s="37">
        <v>6.0838349999999997</v>
      </c>
      <c r="C2488" s="38">
        <v>5.5366897499999999</v>
      </c>
      <c r="D2488" s="30">
        <v>0</v>
      </c>
      <c r="E2488" s="37">
        <v>0</v>
      </c>
      <c r="F2488" s="30">
        <v>0</v>
      </c>
      <c r="G2488" s="30">
        <v>0</v>
      </c>
      <c r="H2488" s="114" t="s">
        <v>819</v>
      </c>
    </row>
    <row r="2489" spans="1:8" ht="16.5" thickBot="1">
      <c r="A2489" s="23" t="s">
        <v>17</v>
      </c>
      <c r="B2489" s="37">
        <v>7.0000000000000001E-3</v>
      </c>
      <c r="C2489" s="38">
        <v>2.3E-2</v>
      </c>
      <c r="D2489" s="30">
        <v>0</v>
      </c>
      <c r="E2489" s="37">
        <v>0</v>
      </c>
      <c r="F2489" s="30">
        <v>1.4950000000000001</v>
      </c>
      <c r="G2489" s="30">
        <v>1E-3</v>
      </c>
      <c r="H2489" s="114" t="s">
        <v>807</v>
      </c>
    </row>
    <row r="2490" spans="1:8" ht="16.5" thickBot="1">
      <c r="A2490" s="23" t="s">
        <v>18</v>
      </c>
      <c r="B2490" s="37">
        <v>4.0369999999999999</v>
      </c>
      <c r="C2490" s="38">
        <v>2.31</v>
      </c>
      <c r="D2490" s="30">
        <v>4.3159999999999998</v>
      </c>
      <c r="E2490" s="37">
        <v>2.6240000000000001</v>
      </c>
      <c r="F2490" s="30">
        <v>5.8460000000000001</v>
      </c>
      <c r="G2490" s="30">
        <v>2.617</v>
      </c>
      <c r="H2490" s="114" t="s">
        <v>19</v>
      </c>
    </row>
    <row r="2491" spans="1:8" ht="16.5" thickBot="1">
      <c r="A2491" s="23" t="s">
        <v>20</v>
      </c>
      <c r="B2491" s="37">
        <v>416.81799999999998</v>
      </c>
      <c r="C2491" s="38">
        <v>197.29599999999999</v>
      </c>
      <c r="D2491" s="30">
        <v>386.42</v>
      </c>
      <c r="E2491" s="37">
        <v>194.18899999999999</v>
      </c>
      <c r="F2491" s="30">
        <v>402.79700000000003</v>
      </c>
      <c r="G2491" s="30">
        <v>212.934</v>
      </c>
      <c r="H2491" s="114" t="s">
        <v>808</v>
      </c>
    </row>
    <row r="2492" spans="1:8" ht="16.5" thickBot="1">
      <c r="A2492" s="23" t="s">
        <v>21</v>
      </c>
      <c r="B2492" s="37">
        <v>11.771000000000001</v>
      </c>
      <c r="C2492" s="38">
        <v>7.7939999999999996</v>
      </c>
      <c r="D2492" s="30">
        <v>8.6170000000000009</v>
      </c>
      <c r="E2492" s="37">
        <v>2.6459999999999999</v>
      </c>
      <c r="F2492" s="30">
        <v>5.6000000000000001E-2</v>
      </c>
      <c r="G2492" s="30">
        <v>5.8000000000000003E-2</v>
      </c>
      <c r="H2492" s="114" t="s">
        <v>811</v>
      </c>
    </row>
    <row r="2493" spans="1:8" ht="16.5" thickBot="1">
      <c r="A2493" s="23" t="s">
        <v>22</v>
      </c>
      <c r="B2493" s="37">
        <v>0.85</v>
      </c>
      <c r="C2493" s="38">
        <v>0.309</v>
      </c>
      <c r="D2493" s="30">
        <v>0.28499999999999998</v>
      </c>
      <c r="E2493" s="37">
        <v>0.112</v>
      </c>
      <c r="F2493" s="30">
        <v>1.9379999999999999</v>
      </c>
      <c r="G2493" s="30">
        <v>0.34899999999999998</v>
      </c>
      <c r="H2493" s="114" t="s">
        <v>840</v>
      </c>
    </row>
    <row r="2494" spans="1:8" ht="16.5" thickBot="1">
      <c r="A2494" s="23" t="s">
        <v>23</v>
      </c>
      <c r="B2494" s="37">
        <v>0.128</v>
      </c>
      <c r="C2494" s="38">
        <v>0.121</v>
      </c>
      <c r="D2494" s="30">
        <v>0.24399999999999999</v>
      </c>
      <c r="E2494" s="37">
        <v>0.193</v>
      </c>
      <c r="F2494" s="30">
        <v>0.39500000000000002</v>
      </c>
      <c r="G2494" s="30">
        <v>0.19500000000000001</v>
      </c>
      <c r="H2494" s="114" t="s">
        <v>805</v>
      </c>
    </row>
    <row r="2495" spans="1:8" ht="16.5" thickBot="1">
      <c r="A2495" s="23" t="s">
        <v>24</v>
      </c>
      <c r="B2495" s="37">
        <v>214.26599999999999</v>
      </c>
      <c r="C2495" s="38">
        <v>87.569000000000003</v>
      </c>
      <c r="D2495" s="30">
        <v>203.899</v>
      </c>
      <c r="E2495" s="37">
        <v>80.06</v>
      </c>
      <c r="F2495" s="30">
        <v>313.18799999999999</v>
      </c>
      <c r="G2495" s="30">
        <v>111.952</v>
      </c>
      <c r="H2495" s="114" t="s">
        <v>25</v>
      </c>
    </row>
    <row r="2496" spans="1:8" ht="16.5" thickBot="1">
      <c r="A2496" s="23" t="s">
        <v>26</v>
      </c>
      <c r="B2496" s="30">
        <v>43.494284999999998</v>
      </c>
      <c r="C2496" s="28">
        <v>20.766886400000001</v>
      </c>
      <c r="D2496" s="30">
        <v>44.402524999999997</v>
      </c>
      <c r="E2496" s="37">
        <v>30.436653</v>
      </c>
      <c r="F2496" s="30">
        <v>52.23</v>
      </c>
      <c r="G2496" s="30">
        <v>27.295000000000002</v>
      </c>
      <c r="H2496" s="114" t="s">
        <v>812</v>
      </c>
    </row>
    <row r="2497" spans="1:8" ht="16.5" thickBot="1">
      <c r="A2497" s="23" t="s">
        <v>27</v>
      </c>
      <c r="B2497" s="37">
        <v>5.0419999999999998</v>
      </c>
      <c r="C2497" s="38">
        <v>4.1079999999999997</v>
      </c>
      <c r="D2497" s="30">
        <v>0</v>
      </c>
      <c r="E2497" s="37">
        <v>0</v>
      </c>
      <c r="F2497" s="30">
        <v>0</v>
      </c>
      <c r="G2497" s="30">
        <v>2.847</v>
      </c>
      <c r="H2497" s="114" t="s">
        <v>836</v>
      </c>
    </row>
    <row r="2498" spans="1:8" ht="16.5" thickBot="1">
      <c r="A2498" s="23" t="s">
        <v>28</v>
      </c>
      <c r="B2498" s="37">
        <v>33.993000000000002</v>
      </c>
      <c r="C2498" s="38">
        <v>18.196000000000002</v>
      </c>
      <c r="D2498" s="30">
        <v>33.993000000000002</v>
      </c>
      <c r="E2498" s="37">
        <v>18.196000000000002</v>
      </c>
      <c r="F2498" s="30">
        <v>34.814999999999998</v>
      </c>
      <c r="G2498" s="30">
        <v>23.908999999999999</v>
      </c>
      <c r="H2498" s="114" t="s">
        <v>813</v>
      </c>
    </row>
    <row r="2499" spans="1:8" ht="16.5" thickBot="1">
      <c r="A2499" s="23" t="s">
        <v>29</v>
      </c>
      <c r="B2499" s="37">
        <v>81.313999999999993</v>
      </c>
      <c r="C2499" s="38">
        <v>44.521999999999998</v>
      </c>
      <c r="D2499" s="30">
        <v>67.539000000000001</v>
      </c>
      <c r="E2499" s="37">
        <v>43.682000000000002</v>
      </c>
      <c r="F2499" s="30">
        <v>80.122</v>
      </c>
      <c r="G2499" s="30">
        <v>46.476999999999997</v>
      </c>
      <c r="H2499" s="114" t="s">
        <v>814</v>
      </c>
    </row>
    <row r="2500" spans="1:8" ht="16.5" thickBot="1">
      <c r="A2500" s="23" t="s">
        <v>30</v>
      </c>
      <c r="B2500" s="37">
        <v>3.0000000000000001E-3</v>
      </c>
      <c r="C2500" s="38">
        <v>6.0000000000000001E-3</v>
      </c>
      <c r="D2500" s="30">
        <v>0.03</v>
      </c>
      <c r="E2500" s="37">
        <v>1.9E-2</v>
      </c>
      <c r="F2500" s="30">
        <v>0</v>
      </c>
      <c r="G2500" s="30">
        <v>0</v>
      </c>
      <c r="H2500" s="114" t="s">
        <v>815</v>
      </c>
    </row>
    <row r="2501" spans="1:8" ht="16.5" thickBot="1">
      <c r="A2501" s="23" t="s">
        <v>31</v>
      </c>
      <c r="B2501" s="37">
        <v>0.29199999999999998</v>
      </c>
      <c r="C2501" s="38">
        <v>0.153</v>
      </c>
      <c r="D2501" s="30">
        <v>0.433</v>
      </c>
      <c r="E2501" s="37">
        <v>0.156</v>
      </c>
      <c r="F2501" s="30">
        <v>0.11600000000000001</v>
      </c>
      <c r="G2501" s="30">
        <v>5.3999999999999999E-2</v>
      </c>
      <c r="H2501" s="114" t="s">
        <v>838</v>
      </c>
    </row>
    <row r="2502" spans="1:8" ht="16.5" thickBot="1">
      <c r="A2502" s="23" t="s">
        <v>32</v>
      </c>
      <c r="B2502" s="37">
        <v>4.2000000000000003E-2</v>
      </c>
      <c r="C2502" s="38">
        <v>3.11401305876444E-2</v>
      </c>
      <c r="D2502" s="30">
        <v>0.03</v>
      </c>
      <c r="E2502" s="37">
        <v>1.9738506959088992E-2</v>
      </c>
      <c r="F2502" s="30">
        <v>0.14199999999999999</v>
      </c>
      <c r="G2502" s="30">
        <v>4.8000000000000001E-2</v>
      </c>
      <c r="H2502" s="114" t="s">
        <v>816</v>
      </c>
    </row>
    <row r="2503" spans="1:8" ht="16.5" thickBot="1">
      <c r="A2503" s="23" t="s">
        <v>33</v>
      </c>
      <c r="B2503" s="37">
        <v>1E-3</v>
      </c>
      <c r="C2503" s="38">
        <v>1E-3</v>
      </c>
      <c r="D2503" s="30">
        <v>2.3E-2</v>
      </c>
      <c r="E2503" s="37">
        <v>0.01</v>
      </c>
      <c r="F2503" s="30">
        <v>2.5999999999999999E-2</v>
      </c>
      <c r="G2503" s="30">
        <v>1.2E-2</v>
      </c>
      <c r="H2503" s="114" t="s">
        <v>818</v>
      </c>
    </row>
    <row r="2504" spans="1:8" ht="16.5" thickBot="1">
      <c r="A2504" s="23" t="s">
        <v>34</v>
      </c>
      <c r="B2504" s="39">
        <v>0.11</v>
      </c>
      <c r="C2504" s="40">
        <v>1.7999999999999999E-2</v>
      </c>
      <c r="D2504" s="30">
        <v>4.4999999999999998E-2</v>
      </c>
      <c r="E2504" s="37">
        <v>1.0999999999999999E-2</v>
      </c>
      <c r="F2504" s="30">
        <v>0</v>
      </c>
      <c r="G2504" s="30">
        <v>0</v>
      </c>
      <c r="H2504" s="114" t="s">
        <v>817</v>
      </c>
    </row>
    <row r="2505" spans="1:8" ht="16.5" thickBot="1">
      <c r="A2505" s="23" t="s">
        <v>35</v>
      </c>
      <c r="B2505" s="39">
        <v>5.242</v>
      </c>
      <c r="C2505" s="40">
        <v>2.109</v>
      </c>
      <c r="D2505" s="30">
        <v>3.8119999999999998</v>
      </c>
      <c r="E2505" s="37">
        <v>1.617</v>
      </c>
      <c r="F2505" s="30">
        <v>19.228999999999999</v>
      </c>
      <c r="G2505" s="30">
        <v>10.513</v>
      </c>
      <c r="H2505" s="113" t="s">
        <v>36</v>
      </c>
    </row>
    <row r="2506" spans="1:8" ht="16.5" thickBot="1">
      <c r="A2506" s="95" t="s">
        <v>353</v>
      </c>
      <c r="B2506" s="97">
        <f t="shared" ref="B2506" si="469">SUM(B2484:B2505)</f>
        <v>1109.3678259999997</v>
      </c>
      <c r="C2506" s="97">
        <f t="shared" ref="C2506" si="470">SUM(C2484:C2505)</f>
        <v>562.62471628058768</v>
      </c>
      <c r="D2506" s="97">
        <f t="shared" ref="D2506" si="471">SUM(D2484:D2505)</f>
        <v>1020.6905249999999</v>
      </c>
      <c r="E2506" s="97">
        <f t="shared" ref="E2506:G2506" si="472">SUM(E2484:E2505)</f>
        <v>543.07596290695903</v>
      </c>
      <c r="F2506" s="97">
        <f t="shared" si="472"/>
        <v>1161.7050000000004</v>
      </c>
      <c r="G2506" s="97">
        <f t="shared" si="472"/>
        <v>579.26899999999989</v>
      </c>
      <c r="H2506" s="112" t="s">
        <v>841</v>
      </c>
    </row>
    <row r="2507" spans="1:8" ht="16.5" thickBot="1">
      <c r="A2507" s="95" t="s">
        <v>350</v>
      </c>
      <c r="B2507" s="97">
        <v>7075.1540000000005</v>
      </c>
      <c r="C2507" s="97">
        <v>5153.183</v>
      </c>
      <c r="D2507" s="97">
        <v>7073.7539999999999</v>
      </c>
      <c r="E2507" s="97">
        <v>5598.1040000000003</v>
      </c>
      <c r="F2507" s="142">
        <f>D2507/E2507*G2507</f>
        <v>7552.699407209655</v>
      </c>
      <c r="G2507" s="142">
        <v>5977.1369999999997</v>
      </c>
      <c r="H2507" s="119" t="s">
        <v>354</v>
      </c>
    </row>
    <row r="2508" spans="1:8">
      <c r="A2508" s="75"/>
      <c r="B2508" s="75"/>
      <c r="C2508" s="75"/>
      <c r="D2508" s="75"/>
      <c r="E2508" s="75"/>
      <c r="F2508" s="75"/>
      <c r="G2508" s="75"/>
      <c r="H2508" s="75"/>
    </row>
    <row r="2509" spans="1:8">
      <c r="A2509" s="77" t="s">
        <v>194</v>
      </c>
      <c r="B2509" s="75"/>
      <c r="C2509" s="75"/>
      <c r="D2509" s="75"/>
      <c r="E2509" s="75"/>
      <c r="F2509" s="75"/>
      <c r="G2509" s="75"/>
      <c r="H2509" s="79" t="s">
        <v>195</v>
      </c>
    </row>
    <row r="2510" spans="1:8">
      <c r="A2510" s="77" t="s">
        <v>564</v>
      </c>
      <c r="B2510" s="75"/>
      <c r="C2510" s="75"/>
      <c r="D2510" s="75"/>
      <c r="E2510" s="75"/>
      <c r="F2510" s="75"/>
      <c r="G2510" s="75"/>
      <c r="H2510" s="120" t="s">
        <v>563</v>
      </c>
    </row>
    <row r="2511" spans="1:8" ht="16.5" customHeight="1" thickBot="1">
      <c r="A2511" s="76" t="s">
        <v>39</v>
      </c>
      <c r="B2511" s="75"/>
      <c r="C2511" s="75"/>
      <c r="D2511" s="75"/>
      <c r="E2511" s="2"/>
      <c r="F2511" s="75"/>
      <c r="G2511" s="2" t="s">
        <v>40</v>
      </c>
      <c r="H2511" s="2" t="s">
        <v>2</v>
      </c>
    </row>
    <row r="2512" spans="1:8" ht="16.5" thickBot="1">
      <c r="A2512" s="66" t="s">
        <v>7</v>
      </c>
      <c r="B2512" s="203">
        <v>2016</v>
      </c>
      <c r="C2512" s="204"/>
      <c r="D2512" s="203">
        <v>2017</v>
      </c>
      <c r="E2512" s="204"/>
      <c r="F2512" s="203">
        <v>2018</v>
      </c>
      <c r="G2512" s="204"/>
      <c r="H2512" s="67" t="s">
        <v>3</v>
      </c>
    </row>
    <row r="2513" spans="1:8">
      <c r="A2513" s="68"/>
      <c r="B2513" s="20" t="s">
        <v>43</v>
      </c>
      <c r="C2513" s="111" t="s">
        <v>44</v>
      </c>
      <c r="D2513" s="111" t="s">
        <v>43</v>
      </c>
      <c r="E2513" s="16" t="s">
        <v>44</v>
      </c>
      <c r="F2513" s="20" t="s">
        <v>43</v>
      </c>
      <c r="G2513" s="9" t="s">
        <v>44</v>
      </c>
      <c r="H2513" s="69"/>
    </row>
    <row r="2514" spans="1:8" ht="16.5" thickBot="1">
      <c r="A2514" s="70"/>
      <c r="B2514" s="34" t="s">
        <v>45</v>
      </c>
      <c r="C2514" s="11" t="s">
        <v>46</v>
      </c>
      <c r="D2514" s="114" t="s">
        <v>45</v>
      </c>
      <c r="E2514" s="36" t="s">
        <v>46</v>
      </c>
      <c r="F2514" s="34" t="s">
        <v>45</v>
      </c>
      <c r="G2514" s="34" t="s">
        <v>46</v>
      </c>
      <c r="H2514" s="71"/>
    </row>
    <row r="2515" spans="1:8" ht="17.25" thickTop="1" thickBot="1">
      <c r="A2515" s="23" t="s">
        <v>12</v>
      </c>
      <c r="B2515" s="35">
        <v>2.7633459999999999</v>
      </c>
      <c r="C2515" s="38">
        <v>2.5479709439999998</v>
      </c>
      <c r="D2515" s="30">
        <v>3.7149999999999999</v>
      </c>
      <c r="E2515" s="37">
        <v>3.3328571400000002</v>
      </c>
      <c r="F2515" s="37">
        <v>5.0030000000000001</v>
      </c>
      <c r="G2515" s="37">
        <v>4.1890000000000001</v>
      </c>
      <c r="H2515" s="114" t="s">
        <v>809</v>
      </c>
    </row>
    <row r="2516" spans="1:8" ht="16.5" thickBot="1">
      <c r="A2516" s="23" t="s">
        <v>13</v>
      </c>
      <c r="B2516" s="37">
        <v>87.064999999999998</v>
      </c>
      <c r="C2516" s="38">
        <v>57.034999999999997</v>
      </c>
      <c r="D2516" s="30">
        <v>65.641999999999996</v>
      </c>
      <c r="E2516" s="37">
        <v>39.554000000000002</v>
      </c>
      <c r="F2516" s="37">
        <v>63.276000000000003</v>
      </c>
      <c r="G2516" s="37">
        <v>37.106000000000002</v>
      </c>
      <c r="H2516" s="114" t="s">
        <v>810</v>
      </c>
    </row>
    <row r="2517" spans="1:8" ht="16.5" thickBot="1">
      <c r="A2517" s="23" t="s">
        <v>14</v>
      </c>
      <c r="B2517" s="37">
        <v>7.7130000000000001</v>
      </c>
      <c r="C2517" s="38">
        <v>5.1379999999999999</v>
      </c>
      <c r="D2517" s="30">
        <v>4.9690000000000003</v>
      </c>
      <c r="E2517" s="37">
        <v>3.46</v>
      </c>
      <c r="F2517" s="37">
        <v>6.7030000000000003</v>
      </c>
      <c r="G2517" s="37">
        <v>4.9160000000000004</v>
      </c>
      <c r="H2517" s="114" t="s">
        <v>806</v>
      </c>
    </row>
    <row r="2518" spans="1:8" ht="16.5" thickBot="1">
      <c r="A2518" s="23" t="s">
        <v>15</v>
      </c>
      <c r="B2518" s="37">
        <v>0</v>
      </c>
      <c r="C2518" s="38">
        <v>0</v>
      </c>
      <c r="D2518" s="30">
        <v>0</v>
      </c>
      <c r="E2518" s="37">
        <v>0</v>
      </c>
      <c r="F2518" s="37">
        <v>0</v>
      </c>
      <c r="G2518" s="37">
        <v>0</v>
      </c>
      <c r="H2518" s="114" t="s">
        <v>820</v>
      </c>
    </row>
    <row r="2519" spans="1:8" ht="16.5" thickBot="1">
      <c r="A2519" s="23" t="s">
        <v>16</v>
      </c>
      <c r="B2519" s="37">
        <v>0</v>
      </c>
      <c r="C2519" s="37">
        <v>0</v>
      </c>
      <c r="D2519" s="37">
        <v>0</v>
      </c>
      <c r="E2519" s="37">
        <v>0</v>
      </c>
      <c r="F2519" s="37">
        <v>0</v>
      </c>
      <c r="G2519" s="37">
        <v>0</v>
      </c>
      <c r="H2519" s="114" t="s">
        <v>819</v>
      </c>
    </row>
    <row r="2520" spans="1:8" ht="16.5" thickBot="1">
      <c r="A2520" s="23" t="s">
        <v>17</v>
      </c>
      <c r="B2520" s="37">
        <v>0</v>
      </c>
      <c r="C2520" s="38">
        <v>0</v>
      </c>
      <c r="D2520" s="30">
        <v>0</v>
      </c>
      <c r="E2520" s="37">
        <v>0</v>
      </c>
      <c r="F2520" s="37">
        <v>0</v>
      </c>
      <c r="G2520" s="37">
        <v>0</v>
      </c>
      <c r="H2520" s="114" t="s">
        <v>807</v>
      </c>
    </row>
    <row r="2521" spans="1:8" ht="16.5" thickBot="1">
      <c r="A2521" s="23" t="s">
        <v>18</v>
      </c>
      <c r="B2521" s="37">
        <v>0.34300000000000003</v>
      </c>
      <c r="C2521" s="38">
        <v>0.248</v>
      </c>
      <c r="D2521" s="30">
        <v>0.29499999999999998</v>
      </c>
      <c r="E2521" s="37">
        <v>0.23400000000000001</v>
      </c>
      <c r="F2521" s="37">
        <v>0.27800000000000002</v>
      </c>
      <c r="G2521" s="37">
        <v>0.245</v>
      </c>
      <c r="H2521" s="114" t="s">
        <v>19</v>
      </c>
    </row>
    <row r="2522" spans="1:8" ht="16.5" thickBot="1">
      <c r="A2522" s="23" t="s">
        <v>20</v>
      </c>
      <c r="B2522" s="37">
        <v>91.885999999999996</v>
      </c>
      <c r="C2522" s="38">
        <v>54.337000000000003</v>
      </c>
      <c r="D2522" s="30">
        <v>76.488</v>
      </c>
      <c r="E2522" s="37">
        <v>41.279000000000003</v>
      </c>
      <c r="F2522" s="37">
        <v>0</v>
      </c>
      <c r="G2522" s="37">
        <v>0</v>
      </c>
      <c r="H2522" s="114" t="s">
        <v>808</v>
      </c>
    </row>
    <row r="2523" spans="1:8" ht="16.5" thickBot="1">
      <c r="A2523" s="23" t="s">
        <v>21</v>
      </c>
      <c r="B2523" s="37">
        <v>4.2506000000000004</v>
      </c>
      <c r="C2523" s="38">
        <v>3.0604319999999996</v>
      </c>
      <c r="D2523" s="30">
        <v>0</v>
      </c>
      <c r="E2523" s="37">
        <v>0</v>
      </c>
      <c r="F2523" s="37">
        <v>0</v>
      </c>
      <c r="G2523" s="37">
        <v>0</v>
      </c>
      <c r="H2523" s="114" t="s">
        <v>811</v>
      </c>
    </row>
    <row r="2524" spans="1:8" ht="16.5" thickBot="1">
      <c r="A2524" s="23" t="s">
        <v>22</v>
      </c>
      <c r="B2524" s="37">
        <v>0.64</v>
      </c>
      <c r="C2524" s="38">
        <v>0.28899999999999998</v>
      </c>
      <c r="D2524" s="30">
        <v>0.19400000000000001</v>
      </c>
      <c r="E2524" s="37">
        <v>4.5999999999999999E-2</v>
      </c>
      <c r="F2524" s="37">
        <v>4.1219999999999999</v>
      </c>
      <c r="G2524" s="37">
        <v>0.72199999999999998</v>
      </c>
      <c r="H2524" s="114" t="s">
        <v>840</v>
      </c>
    </row>
    <row r="2525" spans="1:8" ht="16.5" thickBot="1">
      <c r="A2525" s="23" t="s">
        <v>23</v>
      </c>
      <c r="B2525" s="37">
        <v>1.4E-2</v>
      </c>
      <c r="C2525" s="38">
        <v>4.9000000000000002E-2</v>
      </c>
      <c r="D2525" s="30">
        <v>0</v>
      </c>
      <c r="E2525" s="37">
        <v>0</v>
      </c>
      <c r="F2525" s="37">
        <v>0</v>
      </c>
      <c r="G2525" s="37">
        <v>0</v>
      </c>
      <c r="H2525" s="114" t="s">
        <v>805</v>
      </c>
    </row>
    <row r="2526" spans="1:8" ht="16.5" thickBot="1">
      <c r="A2526" s="23" t="s">
        <v>24</v>
      </c>
      <c r="B2526" s="37">
        <v>202.352</v>
      </c>
      <c r="C2526" s="38">
        <v>84.462000000000003</v>
      </c>
      <c r="D2526" s="30">
        <v>127.88500000000001</v>
      </c>
      <c r="E2526" s="37">
        <v>46.155999999999999</v>
      </c>
      <c r="F2526" s="37">
        <v>188.08600000000001</v>
      </c>
      <c r="G2526" s="37">
        <v>48.084000000000003</v>
      </c>
      <c r="H2526" s="114" t="s">
        <v>25</v>
      </c>
    </row>
    <row r="2527" spans="1:8" ht="16.5" thickBot="1">
      <c r="A2527" s="23" t="s">
        <v>26</v>
      </c>
      <c r="B2527" s="30">
        <v>12.279793</v>
      </c>
      <c r="C2527" s="28">
        <v>5.7473650000000003</v>
      </c>
      <c r="D2527" s="30">
        <v>9.9912189999999992</v>
      </c>
      <c r="E2527" s="37">
        <v>4.6561762</v>
      </c>
      <c r="F2527" s="37">
        <v>16.497</v>
      </c>
      <c r="G2527" s="37">
        <v>9.14</v>
      </c>
      <c r="H2527" s="114" t="s">
        <v>812</v>
      </c>
    </row>
    <row r="2528" spans="1:8" ht="16.5" thickBot="1">
      <c r="A2528" s="23" t="s">
        <v>27</v>
      </c>
      <c r="B2528" s="37">
        <v>5.3220000000000001</v>
      </c>
      <c r="C2528" s="38">
        <v>5.5990000000000002</v>
      </c>
      <c r="D2528" s="30">
        <v>0</v>
      </c>
      <c r="E2528" s="37">
        <v>0</v>
      </c>
      <c r="F2528" s="37">
        <v>0</v>
      </c>
      <c r="G2528" s="37">
        <v>0</v>
      </c>
      <c r="H2528" s="114" t="s">
        <v>836</v>
      </c>
    </row>
    <row r="2529" spans="1:8" ht="16.5" thickBot="1">
      <c r="A2529" s="23" t="s">
        <v>28</v>
      </c>
      <c r="B2529" s="37">
        <v>9.8719999999999999</v>
      </c>
      <c r="C2529" s="38">
        <v>6.6150000000000002</v>
      </c>
      <c r="D2529" s="30">
        <v>9.8719999999999999</v>
      </c>
      <c r="E2529" s="37">
        <v>6.6150000000000002</v>
      </c>
      <c r="F2529" s="37">
        <v>0</v>
      </c>
      <c r="G2529" s="37">
        <v>0</v>
      </c>
      <c r="H2529" s="114" t="s">
        <v>813</v>
      </c>
    </row>
    <row r="2530" spans="1:8" ht="16.5" thickBot="1">
      <c r="A2530" s="23" t="s">
        <v>29</v>
      </c>
      <c r="B2530" s="37">
        <v>27.760999999999999</v>
      </c>
      <c r="C2530" s="38">
        <v>17.771000000000001</v>
      </c>
      <c r="D2530" s="30">
        <v>19.963999999999999</v>
      </c>
      <c r="E2530" s="37">
        <v>12.925000000000001</v>
      </c>
      <c r="F2530" s="37">
        <v>16.643000000000001</v>
      </c>
      <c r="G2530" s="37">
        <v>9.9580000000000002</v>
      </c>
      <c r="H2530" s="114" t="s">
        <v>814</v>
      </c>
    </row>
    <row r="2531" spans="1:8" ht="16.5" thickBot="1">
      <c r="A2531" s="23" t="s">
        <v>30</v>
      </c>
      <c r="B2531" s="37">
        <v>0</v>
      </c>
      <c r="C2531" s="38">
        <v>0</v>
      </c>
      <c r="D2531" s="30">
        <v>0</v>
      </c>
      <c r="E2531" s="37">
        <v>0</v>
      </c>
      <c r="F2531" s="37">
        <v>4.0000000000000001E-3</v>
      </c>
      <c r="G2531" s="37">
        <v>4.0000000000000001E-3</v>
      </c>
      <c r="H2531" s="114" t="s">
        <v>815</v>
      </c>
    </row>
    <row r="2532" spans="1:8" ht="16.5" thickBot="1">
      <c r="A2532" s="23" t="s">
        <v>31</v>
      </c>
      <c r="B2532" s="37">
        <v>1E-3</v>
      </c>
      <c r="C2532" s="38">
        <v>1E-3</v>
      </c>
      <c r="D2532" s="30">
        <v>0</v>
      </c>
      <c r="E2532" s="37">
        <v>0</v>
      </c>
      <c r="F2532" s="37">
        <v>0</v>
      </c>
      <c r="G2532" s="37">
        <v>0</v>
      </c>
      <c r="H2532" s="114" t="s">
        <v>838</v>
      </c>
    </row>
    <row r="2533" spans="1:8" ht="16.5" thickBot="1">
      <c r="A2533" s="23" t="s">
        <v>32</v>
      </c>
      <c r="B2533" s="37">
        <v>0</v>
      </c>
      <c r="C2533" s="38">
        <v>0</v>
      </c>
      <c r="D2533" s="37">
        <v>1.4999999999999999E-2</v>
      </c>
      <c r="E2533" s="38">
        <v>1.0999999999999999E-2</v>
      </c>
      <c r="F2533" s="37">
        <v>0</v>
      </c>
      <c r="G2533" s="37">
        <v>0</v>
      </c>
      <c r="H2533" s="114" t="s">
        <v>816</v>
      </c>
    </row>
    <row r="2534" spans="1:8" ht="16.5" thickBot="1">
      <c r="A2534" s="23" t="s">
        <v>33</v>
      </c>
      <c r="B2534" s="37">
        <v>9.5000000000000001E-2</v>
      </c>
      <c r="C2534" s="38">
        <v>6.7000000000000004E-2</v>
      </c>
      <c r="D2534" s="30">
        <v>5.8999999999999997E-2</v>
      </c>
      <c r="E2534" s="37">
        <v>8.9999999999999993E-3</v>
      </c>
      <c r="F2534" s="37">
        <v>0</v>
      </c>
      <c r="G2534" s="37">
        <v>0</v>
      </c>
      <c r="H2534" s="114" t="s">
        <v>818</v>
      </c>
    </row>
    <row r="2535" spans="1:8" ht="16.5" thickBot="1">
      <c r="A2535" s="23" t="s">
        <v>34</v>
      </c>
      <c r="B2535" s="39">
        <v>4.75</v>
      </c>
      <c r="C2535" s="40">
        <v>0.626</v>
      </c>
      <c r="D2535" s="30">
        <v>3.194</v>
      </c>
      <c r="E2535" s="37">
        <v>0.65900000000000003</v>
      </c>
      <c r="F2535" s="37">
        <v>0</v>
      </c>
      <c r="G2535" s="37">
        <v>0</v>
      </c>
      <c r="H2535" s="114" t="s">
        <v>817</v>
      </c>
    </row>
    <row r="2536" spans="1:8" ht="16.5" thickBot="1">
      <c r="A2536" s="23" t="s">
        <v>35</v>
      </c>
      <c r="B2536" s="39">
        <v>0</v>
      </c>
      <c r="C2536" s="40">
        <v>0</v>
      </c>
      <c r="D2536" s="30">
        <v>0</v>
      </c>
      <c r="E2536" s="37">
        <v>0</v>
      </c>
      <c r="F2536" s="37">
        <v>0.23499999999999999</v>
      </c>
      <c r="G2536" s="37">
        <v>0.23899999999999999</v>
      </c>
      <c r="H2536" s="113" t="s">
        <v>36</v>
      </c>
    </row>
    <row r="2537" spans="1:8" ht="16.5" thickBot="1">
      <c r="A2537" s="95" t="s">
        <v>353</v>
      </c>
      <c r="B2537" s="97">
        <f t="shared" ref="B2537" si="473">SUM(B2515:B2536)</f>
        <v>457.10773899999998</v>
      </c>
      <c r="C2537" s="97">
        <f t="shared" ref="C2537" si="474">SUM(C2515:C2536)</f>
        <v>243.59276794400006</v>
      </c>
      <c r="D2537" s="97">
        <f t="shared" ref="D2537" si="475">SUM(D2515:D2536)</f>
        <v>322.28321900000003</v>
      </c>
      <c r="E2537" s="97">
        <f t="shared" ref="E2537:G2537" si="476">SUM(E2515:E2536)</f>
        <v>158.93703334</v>
      </c>
      <c r="F2537" s="97">
        <f t="shared" si="476"/>
        <v>300.84700000000009</v>
      </c>
      <c r="G2537" s="97">
        <f t="shared" si="476"/>
        <v>114.60300000000001</v>
      </c>
      <c r="H2537" s="112" t="s">
        <v>841</v>
      </c>
    </row>
    <row r="2538" spans="1:8" ht="16.5" thickBot="1">
      <c r="A2538" s="95" t="s">
        <v>350</v>
      </c>
      <c r="B2538" s="97">
        <v>4706.2820000000002</v>
      </c>
      <c r="C2538" s="97">
        <v>4446.0820000000003</v>
      </c>
      <c r="D2538" s="97">
        <v>2359.4</v>
      </c>
      <c r="E2538" s="97">
        <v>2247.7359999999999</v>
      </c>
      <c r="F2538" s="140">
        <v>2397.5309999999999</v>
      </c>
      <c r="G2538" s="140">
        <v>2376.4989999999998</v>
      </c>
      <c r="H2538" s="119" t="s">
        <v>354</v>
      </c>
    </row>
    <row r="2539" spans="1:8">
      <c r="A2539" s="75"/>
      <c r="B2539" s="75"/>
      <c r="C2539" s="75"/>
      <c r="D2539" s="75"/>
      <c r="E2539" s="75"/>
      <c r="F2539" s="75"/>
      <c r="G2539" s="75"/>
      <c r="H2539" s="75"/>
    </row>
    <row r="2540" spans="1:8">
      <c r="A2540" s="75"/>
      <c r="B2540" s="75"/>
      <c r="C2540" s="75"/>
      <c r="D2540" s="75"/>
      <c r="E2540" s="75"/>
      <c r="F2540" s="75"/>
      <c r="G2540" s="75"/>
      <c r="H2540" s="75"/>
    </row>
    <row r="2541" spans="1:8">
      <c r="A2541" s="77" t="s">
        <v>196</v>
      </c>
      <c r="B2541" s="75"/>
      <c r="C2541" s="75"/>
      <c r="D2541" s="75"/>
      <c r="E2541" s="75"/>
      <c r="F2541" s="75"/>
      <c r="G2541" s="75"/>
      <c r="H2541" s="79" t="s">
        <v>197</v>
      </c>
    </row>
    <row r="2542" spans="1:8">
      <c r="A2542" s="77" t="s">
        <v>568</v>
      </c>
      <c r="B2542" s="75"/>
      <c r="C2542" s="75"/>
      <c r="D2542" s="75"/>
      <c r="E2542" s="75"/>
      <c r="F2542" s="75"/>
      <c r="G2542" s="75"/>
      <c r="H2542" s="46" t="s">
        <v>567</v>
      </c>
    </row>
    <row r="2543" spans="1:8" ht="16.5" customHeight="1" thickBot="1">
      <c r="A2543" s="76" t="s">
        <v>39</v>
      </c>
      <c r="B2543" s="75"/>
      <c r="C2543" s="75"/>
      <c r="D2543" s="75"/>
      <c r="E2543" s="2"/>
      <c r="F2543" s="75"/>
      <c r="G2543" s="2" t="s">
        <v>40</v>
      </c>
      <c r="H2543" s="2" t="s">
        <v>2</v>
      </c>
    </row>
    <row r="2544" spans="1:8" ht="16.5" thickBot="1">
      <c r="A2544" s="66" t="s">
        <v>7</v>
      </c>
      <c r="B2544" s="203">
        <v>2016</v>
      </c>
      <c r="C2544" s="204"/>
      <c r="D2544" s="203">
        <v>2017</v>
      </c>
      <c r="E2544" s="204"/>
      <c r="F2544" s="203">
        <v>2018</v>
      </c>
      <c r="G2544" s="204"/>
      <c r="H2544" s="67" t="s">
        <v>3</v>
      </c>
    </row>
    <row r="2545" spans="1:8">
      <c r="A2545" s="68"/>
      <c r="B2545" s="20" t="s">
        <v>43</v>
      </c>
      <c r="C2545" s="111" t="s">
        <v>44</v>
      </c>
      <c r="D2545" s="111" t="s">
        <v>43</v>
      </c>
      <c r="E2545" s="16" t="s">
        <v>44</v>
      </c>
      <c r="F2545" s="20" t="s">
        <v>43</v>
      </c>
      <c r="G2545" s="9" t="s">
        <v>44</v>
      </c>
      <c r="H2545" s="69"/>
    </row>
    <row r="2546" spans="1:8" ht="16.5" thickBot="1">
      <c r="A2546" s="70"/>
      <c r="B2546" s="34" t="s">
        <v>45</v>
      </c>
      <c r="C2546" s="11" t="s">
        <v>46</v>
      </c>
      <c r="D2546" s="114" t="s">
        <v>45</v>
      </c>
      <c r="E2546" s="36" t="s">
        <v>46</v>
      </c>
      <c r="F2546" s="34" t="s">
        <v>45</v>
      </c>
      <c r="G2546" s="34" t="s">
        <v>46</v>
      </c>
      <c r="H2546" s="71"/>
    </row>
    <row r="2547" spans="1:8" ht="17.25" thickTop="1" thickBot="1">
      <c r="A2547" s="23" t="s">
        <v>12</v>
      </c>
      <c r="B2547" s="37">
        <v>0.36099999999999999</v>
      </c>
      <c r="C2547" s="37">
        <v>0.189</v>
      </c>
      <c r="D2547" s="37">
        <v>0.48099999999999998</v>
      </c>
      <c r="E2547" s="37">
        <v>0.28799999999999998</v>
      </c>
      <c r="F2547" s="30">
        <v>0.55600000000000005</v>
      </c>
      <c r="G2547" s="30">
        <v>0.155</v>
      </c>
      <c r="H2547" s="114" t="s">
        <v>809</v>
      </c>
    </row>
    <row r="2548" spans="1:8" ht="16.5" thickBot="1">
      <c r="A2548" s="23" t="s">
        <v>13</v>
      </c>
      <c r="B2548" s="37">
        <v>10.792</v>
      </c>
      <c r="C2548" s="37">
        <v>8.2759999999999998</v>
      </c>
      <c r="D2548" s="37">
        <v>10.535</v>
      </c>
      <c r="E2548" s="37">
        <v>8.7330000000000005</v>
      </c>
      <c r="F2548" s="30">
        <v>9.7379999999999995</v>
      </c>
      <c r="G2548" s="30">
        <v>6.3330000000000002</v>
      </c>
      <c r="H2548" s="114" t="s">
        <v>810</v>
      </c>
    </row>
    <row r="2549" spans="1:8" ht="16.5" thickBot="1">
      <c r="A2549" s="23" t="s">
        <v>14</v>
      </c>
      <c r="B2549" s="37">
        <v>0.59799999999999998</v>
      </c>
      <c r="C2549" s="37">
        <v>0.34599999999999997</v>
      </c>
      <c r="D2549" s="37">
        <v>0.56799999999999995</v>
      </c>
      <c r="E2549" s="37">
        <v>0.43099999999999999</v>
      </c>
      <c r="F2549" s="30">
        <v>0.55300000000000005</v>
      </c>
      <c r="G2549" s="30">
        <v>0.45300000000000001</v>
      </c>
      <c r="H2549" s="114" t="s">
        <v>806</v>
      </c>
    </row>
    <row r="2550" spans="1:8" ht="16.5" thickBot="1">
      <c r="A2550" s="23" t="s">
        <v>15</v>
      </c>
      <c r="B2550" s="37">
        <v>0</v>
      </c>
      <c r="C2550" s="37">
        <v>0</v>
      </c>
      <c r="D2550" s="37">
        <v>0</v>
      </c>
      <c r="E2550" s="37">
        <v>0</v>
      </c>
      <c r="F2550" s="30">
        <v>0</v>
      </c>
      <c r="G2550" s="30">
        <v>0</v>
      </c>
      <c r="H2550" s="114" t="s">
        <v>820</v>
      </c>
    </row>
    <row r="2551" spans="1:8" ht="16.5" thickBot="1">
      <c r="A2551" s="23" t="s">
        <v>16</v>
      </c>
      <c r="B2551" s="37">
        <v>0</v>
      </c>
      <c r="C2551" s="37">
        <v>0</v>
      </c>
      <c r="D2551" s="37">
        <v>0</v>
      </c>
      <c r="E2551" s="37">
        <v>0</v>
      </c>
      <c r="F2551" s="30">
        <v>7.6999999999999999E-2</v>
      </c>
      <c r="G2551" s="30">
        <v>0</v>
      </c>
      <c r="H2551" s="114" t="s">
        <v>819</v>
      </c>
    </row>
    <row r="2552" spans="1:8" ht="16.5" thickBot="1">
      <c r="A2552" s="23" t="s">
        <v>17</v>
      </c>
      <c r="B2552" s="37">
        <v>0</v>
      </c>
      <c r="C2552" s="37">
        <v>0</v>
      </c>
      <c r="D2552" s="37">
        <v>0</v>
      </c>
      <c r="E2552" s="37">
        <v>0</v>
      </c>
      <c r="F2552" s="37">
        <v>0</v>
      </c>
      <c r="G2552" s="37">
        <v>0</v>
      </c>
      <c r="H2552" s="114" t="s">
        <v>807</v>
      </c>
    </row>
    <row r="2553" spans="1:8" ht="16.5" thickBot="1">
      <c r="A2553" s="23" t="s">
        <v>18</v>
      </c>
      <c r="B2553" s="37">
        <v>2.8000000000000001E-2</v>
      </c>
      <c r="C2553" s="37">
        <v>0.02</v>
      </c>
      <c r="D2553" s="37">
        <v>2.1999999999999999E-2</v>
      </c>
      <c r="E2553" s="37">
        <v>1.7000000000000001E-2</v>
      </c>
      <c r="F2553" s="30">
        <v>0.01</v>
      </c>
      <c r="G2553" s="30">
        <v>1.6E-2</v>
      </c>
      <c r="H2553" s="114" t="s">
        <v>19</v>
      </c>
    </row>
    <row r="2554" spans="1:8" ht="16.5" thickBot="1">
      <c r="A2554" s="23" t="s">
        <v>20</v>
      </c>
      <c r="B2554" s="37">
        <v>31.449000000000002</v>
      </c>
      <c r="C2554" s="37">
        <v>10.243</v>
      </c>
      <c r="D2554" s="37">
        <v>32.965000000000003</v>
      </c>
      <c r="E2554" s="37">
        <v>11.904999999999999</v>
      </c>
      <c r="F2554" s="30">
        <v>33.607999999999997</v>
      </c>
      <c r="G2554" s="30">
        <v>10.552</v>
      </c>
      <c r="H2554" s="114" t="s">
        <v>808</v>
      </c>
    </row>
    <row r="2555" spans="1:8" ht="16.5" thickBot="1">
      <c r="A2555" s="23" t="s">
        <v>21</v>
      </c>
      <c r="B2555" s="37">
        <v>0</v>
      </c>
      <c r="C2555" s="37">
        <v>0</v>
      </c>
      <c r="D2555" s="37">
        <v>0</v>
      </c>
      <c r="E2555" s="37">
        <v>0</v>
      </c>
      <c r="F2555" s="30">
        <v>0</v>
      </c>
      <c r="G2555" s="30">
        <v>2E-3</v>
      </c>
      <c r="H2555" s="114" t="s">
        <v>811</v>
      </c>
    </row>
    <row r="2556" spans="1:8" ht="16.5" thickBot="1">
      <c r="A2556" s="23" t="s">
        <v>22</v>
      </c>
      <c r="B2556" s="37">
        <v>6.0000000000000001E-3</v>
      </c>
      <c r="C2556" s="37">
        <v>2E-3</v>
      </c>
      <c r="D2556" s="37">
        <v>3.9E-2</v>
      </c>
      <c r="E2556" s="37">
        <v>3.3000000000000002E-2</v>
      </c>
      <c r="F2556" s="30">
        <v>0.17699999999999999</v>
      </c>
      <c r="G2556" s="30">
        <v>5.6000000000000001E-2</v>
      </c>
      <c r="H2556" s="114" t="s">
        <v>840</v>
      </c>
    </row>
    <row r="2557" spans="1:8" ht="16.5" thickBot="1">
      <c r="A2557" s="23" t="s">
        <v>23</v>
      </c>
      <c r="B2557" s="37">
        <v>0</v>
      </c>
      <c r="C2557" s="37">
        <v>3.0000000000000001E-3</v>
      </c>
      <c r="D2557" s="37">
        <v>1.6E-2</v>
      </c>
      <c r="E2557" s="37">
        <v>1.2999999999999999E-2</v>
      </c>
      <c r="F2557" s="30">
        <v>1.6E-2</v>
      </c>
      <c r="G2557" s="30">
        <v>8.9999999999999993E-3</v>
      </c>
      <c r="H2557" s="114" t="s">
        <v>805</v>
      </c>
    </row>
    <row r="2558" spans="1:8" ht="16.5" thickBot="1">
      <c r="A2558" s="23" t="s">
        <v>24</v>
      </c>
      <c r="B2558" s="37">
        <v>9.8729999999999993</v>
      </c>
      <c r="C2558" s="37">
        <v>4.7080000000000002</v>
      </c>
      <c r="D2558" s="37">
        <v>5.0270000000000001</v>
      </c>
      <c r="E2558" s="37">
        <v>2.073</v>
      </c>
      <c r="F2558" s="30">
        <v>19.11</v>
      </c>
      <c r="G2558" s="30">
        <v>1.6439999999999999</v>
      </c>
      <c r="H2558" s="114" t="s">
        <v>25</v>
      </c>
    </row>
    <row r="2559" spans="1:8" ht="16.5" thickBot="1">
      <c r="A2559" s="23" t="s">
        <v>26</v>
      </c>
      <c r="B2559" s="37">
        <v>0.42899999999999999</v>
      </c>
      <c r="C2559" s="37">
        <v>0.28599999999999998</v>
      </c>
      <c r="D2559" s="37">
        <v>0.219</v>
      </c>
      <c r="E2559" s="37">
        <v>0.92100000000000004</v>
      </c>
      <c r="F2559" s="30">
        <v>0.46100000000000002</v>
      </c>
      <c r="G2559" s="30">
        <v>0.5</v>
      </c>
      <c r="H2559" s="114" t="s">
        <v>812</v>
      </c>
    </row>
    <row r="2560" spans="1:8" ht="16.5" thickBot="1">
      <c r="A2560" s="23" t="s">
        <v>27</v>
      </c>
      <c r="B2560" s="37">
        <v>1.859</v>
      </c>
      <c r="C2560" s="37">
        <v>1.841</v>
      </c>
      <c r="D2560" s="37">
        <v>0</v>
      </c>
      <c r="E2560" s="37">
        <v>0</v>
      </c>
      <c r="F2560" s="37">
        <v>0</v>
      </c>
      <c r="G2560" s="30">
        <v>0.95599999999999996</v>
      </c>
      <c r="H2560" s="114" t="s">
        <v>836</v>
      </c>
    </row>
    <row r="2561" spans="1:8" ht="16.5" thickBot="1">
      <c r="A2561" s="23" t="s">
        <v>28</v>
      </c>
      <c r="B2561" s="37">
        <v>3.7490000000000001</v>
      </c>
      <c r="C2561" s="37">
        <v>3.8250000000000002</v>
      </c>
      <c r="D2561" s="37">
        <v>3.7490000000000001</v>
      </c>
      <c r="E2561" s="37">
        <v>3.8250000000000002</v>
      </c>
      <c r="F2561" s="30">
        <v>4.7329999999999997</v>
      </c>
      <c r="G2561" s="30">
        <v>2.1429999999999998</v>
      </c>
      <c r="H2561" s="114" t="s">
        <v>813</v>
      </c>
    </row>
    <row r="2562" spans="1:8" ht="16.5" thickBot="1">
      <c r="A2562" s="23" t="s">
        <v>29</v>
      </c>
      <c r="B2562" s="37">
        <v>2.637</v>
      </c>
      <c r="C2562" s="37">
        <v>1.9119999999999999</v>
      </c>
      <c r="D2562" s="37">
        <v>2.4039999999999999</v>
      </c>
      <c r="E2562" s="37">
        <v>1.3939999999999999</v>
      </c>
      <c r="F2562" s="30">
        <v>4.5709999999999997</v>
      </c>
      <c r="G2562" s="30">
        <v>1.6719999999999999</v>
      </c>
      <c r="H2562" s="114" t="s">
        <v>814</v>
      </c>
    </row>
    <row r="2563" spans="1:8" ht="16.5" thickBot="1">
      <c r="A2563" s="23" t="s">
        <v>30</v>
      </c>
      <c r="B2563" s="37">
        <v>0</v>
      </c>
      <c r="C2563" s="37">
        <v>0</v>
      </c>
      <c r="D2563" s="37">
        <v>5.0000000000000001E-3</v>
      </c>
      <c r="E2563" s="37">
        <v>2E-3</v>
      </c>
      <c r="F2563" s="30">
        <v>0</v>
      </c>
      <c r="G2563" s="30">
        <v>0.26700000000000002</v>
      </c>
      <c r="H2563" s="114" t="s">
        <v>815</v>
      </c>
    </row>
    <row r="2564" spans="1:8" ht="16.5" thickBot="1">
      <c r="A2564" s="23" t="s">
        <v>31</v>
      </c>
      <c r="B2564" s="37">
        <v>0</v>
      </c>
      <c r="C2564" s="37">
        <v>0</v>
      </c>
      <c r="D2564" s="37">
        <v>0</v>
      </c>
      <c r="E2564" s="37">
        <v>0</v>
      </c>
      <c r="F2564" s="30">
        <v>0</v>
      </c>
      <c r="G2564" s="30">
        <v>0</v>
      </c>
      <c r="H2564" s="114" t="s">
        <v>838</v>
      </c>
    </row>
    <row r="2565" spans="1:8" ht="16.5" thickBot="1">
      <c r="A2565" s="23" t="s">
        <v>32</v>
      </c>
      <c r="B2565" s="37">
        <v>0</v>
      </c>
      <c r="C2565" s="37">
        <v>0</v>
      </c>
      <c r="D2565" s="37">
        <v>0</v>
      </c>
      <c r="E2565" s="37">
        <v>0</v>
      </c>
      <c r="F2565" s="30">
        <v>0</v>
      </c>
      <c r="G2565" s="30">
        <v>0</v>
      </c>
      <c r="H2565" s="114" t="s">
        <v>816</v>
      </c>
    </row>
    <row r="2566" spans="1:8" ht="16.5" thickBot="1">
      <c r="A2566" s="23" t="s">
        <v>33</v>
      </c>
      <c r="B2566" s="37">
        <v>1.6E-2</v>
      </c>
      <c r="C2566" s="37">
        <v>8.9999999999999993E-3</v>
      </c>
      <c r="D2566" s="37">
        <v>3.2000000000000001E-2</v>
      </c>
      <c r="E2566" s="37">
        <v>2.1000000000000001E-2</v>
      </c>
      <c r="F2566" s="30">
        <v>0.152</v>
      </c>
      <c r="G2566" s="30">
        <v>3.0000000000000001E-3</v>
      </c>
      <c r="H2566" s="114" t="s">
        <v>818</v>
      </c>
    </row>
    <row r="2567" spans="1:8" ht="16.5" thickBot="1">
      <c r="A2567" s="23" t="s">
        <v>34</v>
      </c>
      <c r="B2567" s="37">
        <v>0</v>
      </c>
      <c r="C2567" s="37">
        <v>0</v>
      </c>
      <c r="D2567" s="37">
        <v>0</v>
      </c>
      <c r="E2567" s="37">
        <v>0</v>
      </c>
      <c r="F2567" s="30">
        <v>0</v>
      </c>
      <c r="G2567" s="30">
        <v>0</v>
      </c>
      <c r="H2567" s="114" t="s">
        <v>817</v>
      </c>
    </row>
    <row r="2568" spans="1:8" ht="16.5" thickBot="1">
      <c r="A2568" s="23" t="s">
        <v>35</v>
      </c>
      <c r="B2568" s="37">
        <v>7.0999999999999994E-2</v>
      </c>
      <c r="C2568" s="37">
        <v>5.2999999999999999E-2</v>
      </c>
      <c r="D2568" s="37">
        <v>7.0000000000000001E-3</v>
      </c>
      <c r="E2568" s="37">
        <v>7.0000000000000001E-3</v>
      </c>
      <c r="F2568" s="30">
        <v>0.151</v>
      </c>
      <c r="G2568" s="30">
        <v>6.0999999999999999E-2</v>
      </c>
      <c r="H2568" s="113" t="s">
        <v>36</v>
      </c>
    </row>
    <row r="2569" spans="1:8" ht="16.5" thickBot="1">
      <c r="A2569" s="95" t="s">
        <v>353</v>
      </c>
      <c r="B2569" s="140">
        <f t="shared" ref="B2569" si="477">SUM(B2547:B2568)</f>
        <v>61.868000000000002</v>
      </c>
      <c r="C2569" s="140">
        <f t="shared" ref="C2569" si="478">SUM(C2547:C2568)</f>
        <v>31.713000000000001</v>
      </c>
      <c r="D2569" s="140">
        <f t="shared" ref="D2569" si="479">SUM(D2547:D2568)</f>
        <v>56.069000000000003</v>
      </c>
      <c r="E2569" s="140">
        <f t="shared" ref="E2569:G2569" si="480">SUM(E2547:E2568)</f>
        <v>29.663</v>
      </c>
      <c r="F2569" s="140">
        <f t="shared" si="480"/>
        <v>73.912999999999997</v>
      </c>
      <c r="G2569" s="140">
        <f t="shared" si="480"/>
        <v>24.821999999999999</v>
      </c>
      <c r="H2569" s="112" t="s">
        <v>841</v>
      </c>
    </row>
    <row r="2570" spans="1:8" ht="16.5" thickBot="1">
      <c r="A2570" s="95" t="s">
        <v>350</v>
      </c>
      <c r="B2570" s="140">
        <v>1017.02</v>
      </c>
      <c r="C2570" s="140">
        <v>914.58900000000006</v>
      </c>
      <c r="D2570" s="140">
        <v>1041.8009999999999</v>
      </c>
      <c r="E2570" s="140">
        <v>1012.832</v>
      </c>
      <c r="F2570" s="142">
        <v>1183.8779999999999</v>
      </c>
      <c r="G2570" s="142">
        <v>1026.155</v>
      </c>
      <c r="H2570" s="119" t="s">
        <v>354</v>
      </c>
    </row>
    <row r="2571" spans="1:8">
      <c r="A2571" s="75"/>
      <c r="B2571" s="75"/>
      <c r="C2571" s="75"/>
      <c r="D2571" s="75"/>
      <c r="E2571" s="75"/>
      <c r="F2571" s="75"/>
      <c r="G2571" s="75"/>
      <c r="H2571" s="75"/>
    </row>
    <row r="2572" spans="1:8">
      <c r="A2572" s="75"/>
      <c r="B2572" s="75"/>
      <c r="C2572" s="75"/>
      <c r="D2572" s="75"/>
      <c r="E2572" s="75"/>
      <c r="F2572" s="75"/>
      <c r="G2572" s="75"/>
      <c r="H2572" s="75"/>
    </row>
    <row r="2573" spans="1:8">
      <c r="A2573" s="77" t="s">
        <v>198</v>
      </c>
      <c r="B2573" s="75"/>
      <c r="C2573" s="75"/>
      <c r="D2573" s="75"/>
      <c r="E2573" s="75"/>
      <c r="F2573" s="75"/>
      <c r="G2573" s="75"/>
      <c r="H2573" s="79" t="s">
        <v>550</v>
      </c>
    </row>
    <row r="2574" spans="1:8">
      <c r="A2574" s="77" t="s">
        <v>571</v>
      </c>
      <c r="B2574" s="75"/>
      <c r="C2574" s="75"/>
      <c r="D2574" s="75"/>
      <c r="E2574" s="75"/>
      <c r="F2574" s="75"/>
      <c r="G2574" s="75"/>
      <c r="H2574" s="120" t="s">
        <v>572</v>
      </c>
    </row>
    <row r="2575" spans="1:8" ht="16.5" customHeight="1" thickBot="1">
      <c r="A2575" s="76" t="s">
        <v>39</v>
      </c>
      <c r="B2575" s="75"/>
      <c r="C2575" s="75"/>
      <c r="D2575" s="75"/>
      <c r="E2575" s="2"/>
      <c r="F2575" s="75"/>
      <c r="G2575" s="2" t="s">
        <v>40</v>
      </c>
      <c r="H2575" s="2" t="s">
        <v>2</v>
      </c>
    </row>
    <row r="2576" spans="1:8" ht="16.5" thickBot="1">
      <c r="A2576" s="66" t="s">
        <v>7</v>
      </c>
      <c r="B2576" s="203">
        <v>2016</v>
      </c>
      <c r="C2576" s="204"/>
      <c r="D2576" s="203">
        <v>2017</v>
      </c>
      <c r="E2576" s="204"/>
      <c r="F2576" s="203">
        <v>2018</v>
      </c>
      <c r="G2576" s="204"/>
      <c r="H2576" s="67" t="s">
        <v>3</v>
      </c>
    </row>
    <row r="2577" spans="1:8">
      <c r="A2577" s="68"/>
      <c r="B2577" s="20" t="s">
        <v>43</v>
      </c>
      <c r="C2577" s="111" t="s">
        <v>44</v>
      </c>
      <c r="D2577" s="111" t="s">
        <v>43</v>
      </c>
      <c r="E2577" s="16" t="s">
        <v>44</v>
      </c>
      <c r="F2577" s="20" t="s">
        <v>43</v>
      </c>
      <c r="G2577" s="9" t="s">
        <v>44</v>
      </c>
      <c r="H2577" s="69"/>
    </row>
    <row r="2578" spans="1:8" ht="16.5" thickBot="1">
      <c r="A2578" s="70"/>
      <c r="B2578" s="34" t="s">
        <v>45</v>
      </c>
      <c r="C2578" s="11" t="s">
        <v>46</v>
      </c>
      <c r="D2578" s="114" t="s">
        <v>45</v>
      </c>
      <c r="E2578" s="36" t="s">
        <v>46</v>
      </c>
      <c r="F2578" s="34" t="s">
        <v>45</v>
      </c>
      <c r="G2578" s="34" t="s">
        <v>46</v>
      </c>
      <c r="H2578" s="71"/>
    </row>
    <row r="2579" spans="1:8" ht="17.25" thickTop="1" thickBot="1">
      <c r="A2579" s="23" t="s">
        <v>12</v>
      </c>
      <c r="B2579" s="35">
        <v>14.203530000000001</v>
      </c>
      <c r="C2579" s="38">
        <v>16.594217948000001</v>
      </c>
      <c r="D2579" s="30">
        <v>16.835999999999999</v>
      </c>
      <c r="E2579" s="37">
        <v>19.86</v>
      </c>
      <c r="F2579" s="30">
        <v>13.512</v>
      </c>
      <c r="G2579" s="30">
        <v>15.336</v>
      </c>
      <c r="H2579" s="114" t="s">
        <v>809</v>
      </c>
    </row>
    <row r="2580" spans="1:8" ht="16.5" thickBot="1">
      <c r="A2580" s="23" t="s">
        <v>13</v>
      </c>
      <c r="B2580" s="37">
        <v>121.857</v>
      </c>
      <c r="C2580" s="38">
        <v>112.914</v>
      </c>
      <c r="D2580" s="30">
        <v>144.63900000000001</v>
      </c>
      <c r="E2580" s="37">
        <v>123.35299999999999</v>
      </c>
      <c r="F2580" s="30">
        <v>110.13</v>
      </c>
      <c r="G2580" s="30">
        <v>82.048000000000002</v>
      </c>
      <c r="H2580" s="114" t="s">
        <v>810</v>
      </c>
    </row>
    <row r="2581" spans="1:8" ht="16.5" thickBot="1">
      <c r="A2581" s="23" t="s">
        <v>14</v>
      </c>
      <c r="B2581" s="37">
        <v>9.9879999999999995</v>
      </c>
      <c r="C2581" s="38">
        <v>8.3849999999999998</v>
      </c>
      <c r="D2581" s="30">
        <v>10.786</v>
      </c>
      <c r="E2581" s="37">
        <v>9.0589999999999993</v>
      </c>
      <c r="F2581" s="30">
        <v>10.586</v>
      </c>
      <c r="G2581" s="30">
        <v>8.9649999999999999</v>
      </c>
      <c r="H2581" s="114" t="s">
        <v>806</v>
      </c>
    </row>
    <row r="2582" spans="1:8" ht="16.5" thickBot="1">
      <c r="A2582" s="23" t="s">
        <v>15</v>
      </c>
      <c r="B2582" s="37">
        <v>3.2000000000000001E-2</v>
      </c>
      <c r="C2582" s="38">
        <v>0.04</v>
      </c>
      <c r="D2582" s="30">
        <v>1E-3</v>
      </c>
      <c r="E2582" s="37">
        <v>1E-3</v>
      </c>
      <c r="F2582" s="30">
        <v>0</v>
      </c>
      <c r="G2582" s="30">
        <v>0</v>
      </c>
      <c r="H2582" s="114" t="s">
        <v>820</v>
      </c>
    </row>
    <row r="2583" spans="1:8" ht="16.5" thickBot="1">
      <c r="A2583" s="23" t="s">
        <v>16</v>
      </c>
      <c r="B2583" s="37">
        <v>6.7500000000000004E-2</v>
      </c>
      <c r="C2583" s="38">
        <v>8.7276949999999992E-2</v>
      </c>
      <c r="D2583" s="30">
        <v>0</v>
      </c>
      <c r="E2583" s="37">
        <v>0</v>
      </c>
      <c r="F2583" s="30">
        <v>0</v>
      </c>
      <c r="G2583" s="30">
        <v>0</v>
      </c>
      <c r="H2583" s="114" t="s">
        <v>819</v>
      </c>
    </row>
    <row r="2584" spans="1:8" ht="16.5" thickBot="1">
      <c r="A2584" s="23" t="s">
        <v>17</v>
      </c>
      <c r="B2584" s="37">
        <v>8.9999999999999993E-3</v>
      </c>
      <c r="C2584" s="38">
        <v>3.0000000000000001E-3</v>
      </c>
      <c r="D2584" s="30">
        <v>1.7999999999999999E-2</v>
      </c>
      <c r="E2584" s="37">
        <v>4.0000000000000001E-3</v>
      </c>
      <c r="F2584" s="30">
        <v>0</v>
      </c>
      <c r="G2584" s="30">
        <v>0</v>
      </c>
      <c r="H2584" s="114" t="s">
        <v>807</v>
      </c>
    </row>
    <row r="2585" spans="1:8" ht="16.5" thickBot="1">
      <c r="A2585" s="23" t="s">
        <v>18</v>
      </c>
      <c r="B2585" s="37">
        <v>1.179</v>
      </c>
      <c r="C2585" s="38">
        <v>0.24299999999999999</v>
      </c>
      <c r="D2585" s="30">
        <v>1.171</v>
      </c>
      <c r="E2585" s="37">
        <v>0.23899999999999999</v>
      </c>
      <c r="F2585" s="30">
        <v>1.361</v>
      </c>
      <c r="G2585" s="30">
        <v>0.32700000000000001</v>
      </c>
      <c r="H2585" s="114" t="s">
        <v>19</v>
      </c>
    </row>
    <row r="2586" spans="1:8" ht="16.5" thickBot="1">
      <c r="A2586" s="23" t="s">
        <v>20</v>
      </c>
      <c r="B2586" s="37">
        <v>120.962</v>
      </c>
      <c r="C2586" s="38">
        <v>83.512</v>
      </c>
      <c r="D2586" s="30">
        <v>128.07400000000001</v>
      </c>
      <c r="E2586" s="37">
        <v>76.281999999999996</v>
      </c>
      <c r="F2586" s="30">
        <v>122.637</v>
      </c>
      <c r="G2586" s="30">
        <v>74.944000000000003</v>
      </c>
      <c r="H2586" s="114" t="s">
        <v>808</v>
      </c>
    </row>
    <row r="2587" spans="1:8" ht="16.5" thickBot="1">
      <c r="A2587" s="23" t="s">
        <v>21</v>
      </c>
      <c r="B2587" s="37">
        <v>2.1160000000000002E-2</v>
      </c>
      <c r="C2587" s="38">
        <v>1.5235200000000001E-2</v>
      </c>
      <c r="D2587" s="30">
        <v>1.6E-2</v>
      </c>
      <c r="E2587" s="37">
        <v>2.1000000000000001E-2</v>
      </c>
      <c r="F2587" s="30">
        <v>0</v>
      </c>
      <c r="G2587" s="30">
        <v>0</v>
      </c>
      <c r="H2587" s="114" t="s">
        <v>811</v>
      </c>
    </row>
    <row r="2588" spans="1:8" ht="16.5" thickBot="1">
      <c r="A2588" s="23" t="s">
        <v>22</v>
      </c>
      <c r="B2588" s="37">
        <v>0.16</v>
      </c>
      <c r="C2588" s="38">
        <v>5.8999999999999997E-2</v>
      </c>
      <c r="D2588" s="30">
        <v>0.48599999999999999</v>
      </c>
      <c r="E2588" s="37">
        <v>0.17399999999999999</v>
      </c>
      <c r="F2588" s="30">
        <v>9.8789999999999996</v>
      </c>
      <c r="G2588" s="30">
        <v>1.8720000000000001</v>
      </c>
      <c r="H2588" s="114" t="s">
        <v>840</v>
      </c>
    </row>
    <row r="2589" spans="1:8" ht="16.5" thickBot="1">
      <c r="A2589" s="23" t="s">
        <v>23</v>
      </c>
      <c r="B2589" s="37">
        <v>1.4E-2</v>
      </c>
      <c r="C2589" s="38">
        <v>1.2999999999999999E-2</v>
      </c>
      <c r="D2589" s="30">
        <v>7.0000000000000001E-3</v>
      </c>
      <c r="E2589" s="37">
        <v>6.0000000000000001E-3</v>
      </c>
      <c r="F2589" s="30">
        <v>0.10199999999999999</v>
      </c>
      <c r="G2589" s="30">
        <v>4.1000000000000002E-2</v>
      </c>
      <c r="H2589" s="114" t="s">
        <v>805</v>
      </c>
    </row>
    <row r="2590" spans="1:8" ht="16.5" thickBot="1">
      <c r="A2590" s="23" t="s">
        <v>24</v>
      </c>
      <c r="B2590" s="37">
        <v>80.924000000000007</v>
      </c>
      <c r="C2590" s="38">
        <v>42.088999999999999</v>
      </c>
      <c r="D2590" s="30">
        <v>98.366</v>
      </c>
      <c r="E2590" s="37">
        <v>42.176000000000002</v>
      </c>
      <c r="F2590" s="30">
        <v>162.73599999999999</v>
      </c>
      <c r="G2590" s="30">
        <v>78.786000000000001</v>
      </c>
      <c r="H2590" s="114" t="s">
        <v>25</v>
      </c>
    </row>
    <row r="2591" spans="1:8" ht="16.5" thickBot="1">
      <c r="A2591" s="23" t="s">
        <v>26</v>
      </c>
      <c r="B2591" s="30">
        <v>9.6434770000000007</v>
      </c>
      <c r="C2591" s="28">
        <v>6.4999739999999999</v>
      </c>
      <c r="D2591" s="30">
        <v>11.260324000000001</v>
      </c>
      <c r="E2591" s="37">
        <v>7.4572992000000005</v>
      </c>
      <c r="F2591" s="30">
        <v>17.488</v>
      </c>
      <c r="G2591" s="30">
        <v>13.250999999999999</v>
      </c>
      <c r="H2591" s="114" t="s">
        <v>812</v>
      </c>
    </row>
    <row r="2592" spans="1:8" ht="16.5" thickBot="1">
      <c r="A2592" s="23" t="s">
        <v>27</v>
      </c>
      <c r="B2592" s="37">
        <v>0.77600000000000002</v>
      </c>
      <c r="C2592" s="38">
        <v>1.016</v>
      </c>
      <c r="D2592" s="30">
        <v>0.04</v>
      </c>
      <c r="E2592" s="37">
        <v>2.3E-2</v>
      </c>
      <c r="F2592" s="30">
        <f>D2592/E2592*G2592</f>
        <v>2.9965217391304351</v>
      </c>
      <c r="G2592" s="30">
        <v>1.7230000000000001</v>
      </c>
      <c r="H2592" s="114" t="s">
        <v>836</v>
      </c>
    </row>
    <row r="2593" spans="1:8" ht="16.5" thickBot="1">
      <c r="A2593" s="23" t="s">
        <v>28</v>
      </c>
      <c r="B2593" s="37">
        <v>12.403</v>
      </c>
      <c r="C2593" s="38">
        <v>12.574999999999999</v>
      </c>
      <c r="D2593" s="30">
        <v>12.403</v>
      </c>
      <c r="E2593" s="37">
        <v>12.574999999999999</v>
      </c>
      <c r="F2593" s="30">
        <v>12.129</v>
      </c>
      <c r="G2593" s="30">
        <v>11.627000000000001</v>
      </c>
      <c r="H2593" s="114" t="s">
        <v>813</v>
      </c>
    </row>
    <row r="2594" spans="1:8" ht="16.5" thickBot="1">
      <c r="A2594" s="23" t="s">
        <v>29</v>
      </c>
      <c r="B2594" s="37">
        <v>28.29</v>
      </c>
      <c r="C2594" s="38">
        <v>22.047000000000001</v>
      </c>
      <c r="D2594" s="30">
        <v>36.350999999999999</v>
      </c>
      <c r="E2594" s="37">
        <v>26.465</v>
      </c>
      <c r="F2594" s="30">
        <v>27.849</v>
      </c>
      <c r="G2594" s="30">
        <v>21.009</v>
      </c>
      <c r="H2594" s="114" t="s">
        <v>814</v>
      </c>
    </row>
    <row r="2595" spans="1:8" ht="16.5" thickBot="1">
      <c r="A2595" s="23" t="s">
        <v>30</v>
      </c>
      <c r="B2595" s="37">
        <v>0.121</v>
      </c>
      <c r="C2595" s="38">
        <v>0.152</v>
      </c>
      <c r="D2595" s="30">
        <v>0.33700000000000002</v>
      </c>
      <c r="E2595" s="37">
        <v>0.247</v>
      </c>
      <c r="F2595" s="30">
        <v>9.6000000000000002E-2</v>
      </c>
      <c r="G2595" s="30">
        <v>9.9000000000000005E-2</v>
      </c>
      <c r="H2595" s="114" t="s">
        <v>815</v>
      </c>
    </row>
    <row r="2596" spans="1:8" ht="16.5" thickBot="1">
      <c r="A2596" s="23" t="s">
        <v>31</v>
      </c>
      <c r="B2596" s="37">
        <v>1.75</v>
      </c>
      <c r="C2596" s="38">
        <v>0.92600000000000005</v>
      </c>
      <c r="D2596" s="30">
        <v>8.7999999999999995E-2</v>
      </c>
      <c r="E2596" s="37">
        <v>3.5999999999999997E-2</v>
      </c>
      <c r="F2596" s="30">
        <v>0.35</v>
      </c>
      <c r="G2596" s="30">
        <v>0.14399999999999999</v>
      </c>
      <c r="H2596" s="114" t="s">
        <v>838</v>
      </c>
    </row>
    <row r="2597" spans="1:8" ht="16.5" thickBot="1">
      <c r="A2597" s="23" t="s">
        <v>32</v>
      </c>
      <c r="B2597" s="37">
        <v>0.2</v>
      </c>
      <c r="C2597" s="38">
        <v>8.036162732295328E-2</v>
      </c>
      <c r="D2597" s="30">
        <v>0</v>
      </c>
      <c r="E2597" s="37">
        <v>0</v>
      </c>
      <c r="F2597" s="30">
        <v>3.2000000000000001E-2</v>
      </c>
      <c r="G2597" s="30">
        <v>0.109</v>
      </c>
      <c r="H2597" s="114" t="s">
        <v>816</v>
      </c>
    </row>
    <row r="2598" spans="1:8" ht="16.5" thickBot="1">
      <c r="A2598" s="23" t="s">
        <v>33</v>
      </c>
      <c r="B2598" s="37">
        <v>1E-3</v>
      </c>
      <c r="C2598" s="38">
        <v>5.0000000000000001E-3</v>
      </c>
      <c r="D2598" s="30">
        <v>0.2</v>
      </c>
      <c r="E2598" s="37">
        <v>9.9000000000000005E-2</v>
      </c>
      <c r="F2598" s="30">
        <v>0.155</v>
      </c>
      <c r="G2598" s="30">
        <v>0.106</v>
      </c>
      <c r="H2598" s="114" t="s">
        <v>818</v>
      </c>
    </row>
    <row r="2599" spans="1:8" ht="16.5" thickBot="1">
      <c r="A2599" s="23" t="s">
        <v>34</v>
      </c>
      <c r="B2599" s="39">
        <v>0</v>
      </c>
      <c r="C2599" s="40">
        <v>0</v>
      </c>
      <c r="D2599" s="30">
        <v>4.0000000000000001E-3</v>
      </c>
      <c r="E2599" s="37">
        <v>3.0000000000000001E-3</v>
      </c>
      <c r="F2599" s="30">
        <v>0.106</v>
      </c>
      <c r="G2599" s="30">
        <v>1.2999999999999999E-2</v>
      </c>
      <c r="H2599" s="114" t="s">
        <v>817</v>
      </c>
    </row>
    <row r="2600" spans="1:8" ht="16.5" thickBot="1">
      <c r="A2600" s="23" t="s">
        <v>35</v>
      </c>
      <c r="B2600" s="39">
        <v>0.41</v>
      </c>
      <c r="C2600" s="40">
        <v>0.14199999999999999</v>
      </c>
      <c r="D2600" s="30">
        <v>2.0409999999999999</v>
      </c>
      <c r="E2600" s="37">
        <v>0.69299999999999995</v>
      </c>
      <c r="F2600" s="30">
        <v>1.4910000000000001</v>
      </c>
      <c r="G2600" s="30">
        <v>0.60499999999999998</v>
      </c>
      <c r="H2600" s="113" t="s">
        <v>36</v>
      </c>
    </row>
    <row r="2601" spans="1:8" ht="16.5" thickBot="1">
      <c r="A2601" s="95" t="s">
        <v>353</v>
      </c>
      <c r="B2601" s="97">
        <f t="shared" ref="B2601" si="481">SUM(B2579:B2600)</f>
        <v>403.01166700000005</v>
      </c>
      <c r="C2601" s="97">
        <f t="shared" ref="C2601" si="482">SUM(C2579:C2600)</f>
        <v>307.39806572532291</v>
      </c>
      <c r="D2601" s="97">
        <f t="shared" ref="D2601" si="483">SUM(D2579:D2600)</f>
        <v>463.12432400000012</v>
      </c>
      <c r="E2601" s="97">
        <f t="shared" ref="E2601:G2601" si="484">SUM(E2579:E2600)</f>
        <v>318.7732992</v>
      </c>
      <c r="F2601" s="97">
        <f t="shared" si="484"/>
        <v>493.63552173913041</v>
      </c>
      <c r="G2601" s="97">
        <f t="shared" si="484"/>
        <v>311.005</v>
      </c>
      <c r="H2601" s="112" t="s">
        <v>841</v>
      </c>
    </row>
    <row r="2602" spans="1:8" ht="16.5" thickBot="1">
      <c r="A2602" s="95" t="s">
        <v>350</v>
      </c>
      <c r="B2602" s="97">
        <v>3067.8910000000001</v>
      </c>
      <c r="C2602" s="97">
        <v>3786.029</v>
      </c>
      <c r="D2602" s="97">
        <v>3299.665</v>
      </c>
      <c r="E2602" s="97">
        <v>3627.6390000000001</v>
      </c>
      <c r="F2602" s="142">
        <v>3537.14</v>
      </c>
      <c r="G2602" s="142">
        <v>4046.3739999999998</v>
      </c>
      <c r="H2602" s="119" t="s">
        <v>354</v>
      </c>
    </row>
    <row r="2603" spans="1:8">
      <c r="A2603" s="75"/>
      <c r="B2603" s="75"/>
      <c r="C2603" s="75"/>
      <c r="D2603" s="75"/>
      <c r="E2603" s="75"/>
      <c r="F2603" s="75"/>
      <c r="G2603" s="75"/>
      <c r="H2603" s="75"/>
    </row>
    <row r="2604" spans="1:8">
      <c r="A2604" s="75"/>
      <c r="B2604" s="75"/>
      <c r="C2604" s="75"/>
      <c r="D2604" s="75"/>
      <c r="E2604" s="75"/>
      <c r="F2604" s="75"/>
      <c r="G2604" s="75"/>
      <c r="H2604" s="75"/>
    </row>
    <row r="2605" spans="1:8">
      <c r="A2605" s="77" t="s">
        <v>199</v>
      </c>
      <c r="B2605" s="75"/>
      <c r="C2605" s="75"/>
      <c r="D2605" s="75"/>
      <c r="E2605" s="75"/>
      <c r="F2605" s="75"/>
      <c r="G2605" s="75"/>
      <c r="H2605" s="79" t="s">
        <v>200</v>
      </c>
    </row>
    <row r="2606" spans="1:8">
      <c r="A2606" s="77" t="s">
        <v>576</v>
      </c>
      <c r="B2606" s="75"/>
      <c r="C2606" s="75"/>
      <c r="D2606" s="75"/>
      <c r="E2606" s="75"/>
      <c r="F2606" s="75"/>
      <c r="G2606" s="75"/>
      <c r="H2606" s="46" t="s">
        <v>575</v>
      </c>
    </row>
    <row r="2607" spans="1:8" ht="16.5" customHeight="1" thickBot="1">
      <c r="A2607" s="76" t="s">
        <v>39</v>
      </c>
      <c r="B2607" s="75"/>
      <c r="C2607" s="75"/>
      <c r="D2607" s="75"/>
      <c r="E2607" s="2"/>
      <c r="F2607" s="75"/>
      <c r="G2607" s="2" t="s">
        <v>40</v>
      </c>
      <c r="H2607" s="2" t="s">
        <v>2</v>
      </c>
    </row>
    <row r="2608" spans="1:8" ht="16.5" thickBot="1">
      <c r="A2608" s="66" t="s">
        <v>7</v>
      </c>
      <c r="B2608" s="203">
        <v>2016</v>
      </c>
      <c r="C2608" s="204"/>
      <c r="D2608" s="203">
        <v>2017</v>
      </c>
      <c r="E2608" s="204"/>
      <c r="F2608" s="203">
        <v>2018</v>
      </c>
      <c r="G2608" s="204"/>
      <c r="H2608" s="67" t="s">
        <v>3</v>
      </c>
    </row>
    <row r="2609" spans="1:8">
      <c r="A2609" s="68"/>
      <c r="B2609" s="20" t="s">
        <v>43</v>
      </c>
      <c r="C2609" s="111" t="s">
        <v>44</v>
      </c>
      <c r="D2609" s="111" t="s">
        <v>43</v>
      </c>
      <c r="E2609" s="16" t="s">
        <v>44</v>
      </c>
      <c r="F2609" s="20" t="s">
        <v>43</v>
      </c>
      <c r="G2609" s="9" t="s">
        <v>44</v>
      </c>
      <c r="H2609" s="69"/>
    </row>
    <row r="2610" spans="1:8" ht="16.5" thickBot="1">
      <c r="A2610" s="70"/>
      <c r="B2610" s="34" t="s">
        <v>45</v>
      </c>
      <c r="C2610" s="11" t="s">
        <v>46</v>
      </c>
      <c r="D2610" s="114" t="s">
        <v>45</v>
      </c>
      <c r="E2610" s="36" t="s">
        <v>46</v>
      </c>
      <c r="F2610" s="34" t="s">
        <v>45</v>
      </c>
      <c r="G2610" s="34" t="s">
        <v>46</v>
      </c>
      <c r="H2610" s="71"/>
    </row>
    <row r="2611" spans="1:8" ht="17.25" thickTop="1" thickBot="1">
      <c r="A2611" s="23" t="s">
        <v>12</v>
      </c>
      <c r="B2611" s="35">
        <v>0</v>
      </c>
      <c r="C2611" s="38">
        <v>0</v>
      </c>
      <c r="D2611" s="30">
        <v>2.7E-2</v>
      </c>
      <c r="E2611" s="37">
        <v>2.4E-2</v>
      </c>
      <c r="F2611" s="30">
        <v>2.7E-2</v>
      </c>
      <c r="G2611" s="30">
        <v>0.02</v>
      </c>
      <c r="H2611" s="153" t="s">
        <v>809</v>
      </c>
    </row>
    <row r="2612" spans="1:8" ht="16.5" thickBot="1">
      <c r="A2612" s="23" t="s">
        <v>13</v>
      </c>
      <c r="B2612" s="37">
        <v>0.76</v>
      </c>
      <c r="C2612" s="38">
        <v>1.181</v>
      </c>
      <c r="D2612" s="30">
        <v>11.263999999999999</v>
      </c>
      <c r="E2612" s="37">
        <v>13.52</v>
      </c>
      <c r="F2612" s="30">
        <v>15.147</v>
      </c>
      <c r="G2612" s="30">
        <v>14.393000000000001</v>
      </c>
      <c r="H2612" s="153" t="s">
        <v>810</v>
      </c>
    </row>
    <row r="2613" spans="1:8" ht="16.5" thickBot="1">
      <c r="A2613" s="23" t="s">
        <v>14</v>
      </c>
      <c r="B2613" s="37">
        <v>9.9000000000000005E-2</v>
      </c>
      <c r="C2613" s="38">
        <v>5.0999999999999997E-2</v>
      </c>
      <c r="D2613" s="30">
        <v>0.96599999999999997</v>
      </c>
      <c r="E2613" s="37">
        <v>0.88300000000000001</v>
      </c>
      <c r="F2613" s="30">
        <v>1.02</v>
      </c>
      <c r="G2613" s="30">
        <v>0.624</v>
      </c>
      <c r="H2613" s="153" t="s">
        <v>806</v>
      </c>
    </row>
    <row r="2614" spans="1:8" ht="16.5" thickBot="1">
      <c r="A2614" s="23" t="s">
        <v>15</v>
      </c>
      <c r="B2614" s="37">
        <v>0</v>
      </c>
      <c r="C2614" s="38">
        <v>0</v>
      </c>
      <c r="D2614" s="30">
        <v>0</v>
      </c>
      <c r="E2614" s="37">
        <v>0</v>
      </c>
      <c r="F2614" s="30">
        <v>0</v>
      </c>
      <c r="G2614" s="30">
        <v>0</v>
      </c>
      <c r="H2614" s="153" t="s">
        <v>820</v>
      </c>
    </row>
    <row r="2615" spans="1:8" ht="16.5" thickBot="1">
      <c r="A2615" s="23" t="s">
        <v>16</v>
      </c>
      <c r="B2615" s="37">
        <v>0</v>
      </c>
      <c r="C2615" s="38">
        <v>0</v>
      </c>
      <c r="D2615" s="30">
        <v>0</v>
      </c>
      <c r="E2615" s="37">
        <v>0</v>
      </c>
      <c r="F2615" s="37">
        <v>0</v>
      </c>
      <c r="G2615" s="37">
        <v>0</v>
      </c>
      <c r="H2615" s="153" t="s">
        <v>819</v>
      </c>
    </row>
    <row r="2616" spans="1:8" ht="16.5" thickBot="1">
      <c r="A2616" s="23" t="s">
        <v>17</v>
      </c>
      <c r="B2616" s="37">
        <v>0</v>
      </c>
      <c r="C2616" s="38">
        <v>0</v>
      </c>
      <c r="D2616" s="30">
        <v>0</v>
      </c>
      <c r="E2616" s="37">
        <v>0</v>
      </c>
      <c r="F2616" s="30">
        <v>0</v>
      </c>
      <c r="G2616" s="30">
        <v>0</v>
      </c>
      <c r="H2616" s="153" t="s">
        <v>807</v>
      </c>
    </row>
    <row r="2617" spans="1:8" ht="16.5" thickBot="1">
      <c r="A2617" s="23" t="s">
        <v>18</v>
      </c>
      <c r="B2617" s="37">
        <v>0</v>
      </c>
      <c r="C2617" s="38">
        <v>1E-3</v>
      </c>
      <c r="D2617" s="30">
        <v>2.1000000000000001E-2</v>
      </c>
      <c r="E2617" s="37">
        <v>1.4999999999999999E-2</v>
      </c>
      <c r="F2617" s="30">
        <v>1.7000000000000001E-2</v>
      </c>
      <c r="G2617" s="30">
        <v>3.1E-2</v>
      </c>
      <c r="H2617" s="153" t="s">
        <v>19</v>
      </c>
    </row>
    <row r="2618" spans="1:8" ht="16.5" thickBot="1">
      <c r="A2618" s="23" t="s">
        <v>20</v>
      </c>
      <c r="B2618" s="37">
        <v>8.1189999999999998</v>
      </c>
      <c r="C2618" s="38">
        <v>4.4450000000000003</v>
      </c>
      <c r="D2618" s="30">
        <v>7.6980000000000004</v>
      </c>
      <c r="E2618" s="37">
        <v>5.1580000000000004</v>
      </c>
      <c r="F2618" s="30">
        <v>6.0170000000000003</v>
      </c>
      <c r="G2618" s="30">
        <v>6.0350000000000001</v>
      </c>
      <c r="H2618" s="153" t="s">
        <v>808</v>
      </c>
    </row>
    <row r="2619" spans="1:8" ht="16.5" thickBot="1">
      <c r="A2619" s="23" t="s">
        <v>21</v>
      </c>
      <c r="B2619" s="37">
        <v>3.6580000000000001E-2</v>
      </c>
      <c r="C2619" s="38">
        <v>2.6337599999999999E-2</v>
      </c>
      <c r="D2619" s="30">
        <v>6.0000000000000001E-3</v>
      </c>
      <c r="E2619" s="37">
        <v>7.0000000000000001E-3</v>
      </c>
      <c r="F2619" s="30">
        <v>7.5999999999999998E-2</v>
      </c>
      <c r="G2619" s="30">
        <v>1.2999999999999999E-2</v>
      </c>
      <c r="H2619" s="153" t="s">
        <v>811</v>
      </c>
    </row>
    <row r="2620" spans="1:8" ht="16.5" thickBot="1">
      <c r="A2620" s="23" t="s">
        <v>22</v>
      </c>
      <c r="B2620" s="37">
        <v>0</v>
      </c>
      <c r="C2620" s="38">
        <v>0</v>
      </c>
      <c r="D2620" s="30">
        <v>0.34599999999999997</v>
      </c>
      <c r="E2620" s="37">
        <v>0.13200000000000001</v>
      </c>
      <c r="F2620" s="30">
        <v>2.96</v>
      </c>
      <c r="G2620" s="30">
        <v>0.51600000000000001</v>
      </c>
      <c r="H2620" s="153" t="s">
        <v>840</v>
      </c>
    </row>
    <row r="2621" spans="1:8" ht="16.5" thickBot="1">
      <c r="A2621" s="23" t="s">
        <v>23</v>
      </c>
      <c r="B2621" s="37">
        <v>0</v>
      </c>
      <c r="C2621" s="38">
        <v>0</v>
      </c>
      <c r="D2621" s="30">
        <v>1.4999999999999999E-2</v>
      </c>
      <c r="E2621" s="37">
        <v>0.01</v>
      </c>
      <c r="F2621" s="30">
        <v>2.1999999999999999E-2</v>
      </c>
      <c r="G2621" s="30">
        <v>1.9E-2</v>
      </c>
      <c r="H2621" s="153" t="s">
        <v>805</v>
      </c>
    </row>
    <row r="2622" spans="1:8" ht="16.5" thickBot="1">
      <c r="A2622" s="23" t="s">
        <v>24</v>
      </c>
      <c r="B2622" s="37">
        <v>0.5</v>
      </c>
      <c r="C2622" s="38">
        <v>0.84199999999999997</v>
      </c>
      <c r="D2622" s="30">
        <v>56.505000000000003</v>
      </c>
      <c r="E2622" s="37">
        <v>23.388000000000002</v>
      </c>
      <c r="F2622" s="30">
        <v>36.423999999999999</v>
      </c>
      <c r="G2622" s="30">
        <v>13.366</v>
      </c>
      <c r="H2622" s="153" t="s">
        <v>25</v>
      </c>
    </row>
    <row r="2623" spans="1:8" ht="16.5" thickBot="1">
      <c r="A2623" s="23" t="s">
        <v>26</v>
      </c>
      <c r="B2623" s="30">
        <v>0.49299500000000002</v>
      </c>
      <c r="C2623" s="28">
        <v>0.36045879999999997</v>
      </c>
      <c r="D2623" s="30">
        <v>1.0212570000000001</v>
      </c>
      <c r="E2623" s="37">
        <v>1.4578278</v>
      </c>
      <c r="F2623" s="30">
        <v>1.6339999999999999</v>
      </c>
      <c r="G2623" s="30">
        <v>1.1879999999999999</v>
      </c>
      <c r="H2623" s="153" t="s">
        <v>812</v>
      </c>
    </row>
    <row r="2624" spans="1:8" ht="16.5" thickBot="1">
      <c r="A2624" s="23" t="s">
        <v>27</v>
      </c>
      <c r="B2624" s="37">
        <v>0</v>
      </c>
      <c r="C2624" s="38">
        <v>0</v>
      </c>
      <c r="D2624" s="30">
        <v>0</v>
      </c>
      <c r="E2624" s="37">
        <v>0</v>
      </c>
      <c r="F2624" s="37">
        <v>0</v>
      </c>
      <c r="G2624" s="37">
        <v>0</v>
      </c>
      <c r="H2624" s="153" t="s">
        <v>836</v>
      </c>
    </row>
    <row r="2625" spans="1:8" ht="16.5" thickBot="1">
      <c r="A2625" s="23" t="s">
        <v>28</v>
      </c>
      <c r="B2625" s="37">
        <v>2E-3</v>
      </c>
      <c r="C2625" s="38">
        <v>6.0000000000000001E-3</v>
      </c>
      <c r="D2625" s="30">
        <v>0</v>
      </c>
      <c r="E2625" s="37">
        <v>0</v>
      </c>
      <c r="F2625" s="30">
        <v>3.7999999999999999E-2</v>
      </c>
      <c r="G2625" s="30">
        <v>3.5999999999999997E-2</v>
      </c>
      <c r="H2625" s="153" t="s">
        <v>813</v>
      </c>
    </row>
    <row r="2626" spans="1:8" ht="16.5" thickBot="1">
      <c r="A2626" s="23" t="s">
        <v>29</v>
      </c>
      <c r="B2626" s="37">
        <v>3.0230000000000001</v>
      </c>
      <c r="C2626" s="38">
        <v>2.5099999999999998</v>
      </c>
      <c r="D2626" s="30">
        <v>6.45</v>
      </c>
      <c r="E2626" s="37">
        <v>5.2789999999999999</v>
      </c>
      <c r="F2626" s="30">
        <v>12.238</v>
      </c>
      <c r="G2626" s="30">
        <v>8.1969999999999992</v>
      </c>
      <c r="H2626" s="153" t="s">
        <v>814</v>
      </c>
    </row>
    <row r="2627" spans="1:8" ht="16.5" thickBot="1">
      <c r="A2627" s="23" t="s">
        <v>30</v>
      </c>
      <c r="B2627" s="37">
        <v>1E-3</v>
      </c>
      <c r="C2627" s="38">
        <v>4.0000000000000001E-3</v>
      </c>
      <c r="D2627" s="30">
        <v>2.7E-2</v>
      </c>
      <c r="E2627" s="37">
        <v>2.1000000000000001E-2</v>
      </c>
      <c r="F2627" s="30">
        <v>0</v>
      </c>
      <c r="G2627" s="30">
        <v>4.0000000000000001E-3</v>
      </c>
      <c r="H2627" s="153" t="s">
        <v>815</v>
      </c>
    </row>
    <row r="2628" spans="1:8" ht="16.5" thickBot="1">
      <c r="A2628" s="23" t="s">
        <v>31</v>
      </c>
      <c r="B2628" s="37">
        <v>1E-3</v>
      </c>
      <c r="C2628" s="38">
        <v>1E-3</v>
      </c>
      <c r="D2628" s="30">
        <v>1E-3</v>
      </c>
      <c r="E2628" s="37">
        <v>1E-3</v>
      </c>
      <c r="F2628" s="30">
        <v>1E-3</v>
      </c>
      <c r="G2628" s="30">
        <v>3.0000000000000001E-3</v>
      </c>
      <c r="H2628" s="153" t="s">
        <v>838</v>
      </c>
    </row>
    <row r="2629" spans="1:8" ht="16.5" thickBot="1">
      <c r="A2629" s="23" t="s">
        <v>32</v>
      </c>
      <c r="B2629" s="37">
        <v>0.2</v>
      </c>
      <c r="C2629" s="38">
        <v>8.036162732295328E-2</v>
      </c>
      <c r="D2629" s="30">
        <v>0</v>
      </c>
      <c r="E2629" s="37">
        <v>0</v>
      </c>
      <c r="F2629" s="37">
        <v>0</v>
      </c>
      <c r="G2629" s="37">
        <v>0</v>
      </c>
      <c r="H2629" s="153" t="s">
        <v>816</v>
      </c>
    </row>
    <row r="2630" spans="1:8" ht="16.5" thickBot="1">
      <c r="A2630" s="23" t="s">
        <v>33</v>
      </c>
      <c r="B2630" s="37">
        <v>0</v>
      </c>
      <c r="C2630" s="38">
        <v>0</v>
      </c>
      <c r="D2630" s="30">
        <v>1.9E-2</v>
      </c>
      <c r="E2630" s="37">
        <v>0.01</v>
      </c>
      <c r="F2630" s="30">
        <v>3.0000000000000001E-3</v>
      </c>
      <c r="G2630" s="30">
        <v>3.0000000000000001E-3</v>
      </c>
      <c r="H2630" s="153" t="s">
        <v>818</v>
      </c>
    </row>
    <row r="2631" spans="1:8" ht="16.5" thickBot="1">
      <c r="A2631" s="23" t="s">
        <v>34</v>
      </c>
      <c r="B2631" s="39">
        <v>0</v>
      </c>
      <c r="C2631" s="40">
        <v>0</v>
      </c>
      <c r="D2631" s="30">
        <v>0</v>
      </c>
      <c r="E2631" s="37">
        <v>0</v>
      </c>
      <c r="F2631" s="30">
        <v>0.83399999999999996</v>
      </c>
      <c r="G2631" s="30">
        <v>0.1</v>
      </c>
      <c r="H2631" s="153" t="s">
        <v>817</v>
      </c>
    </row>
    <row r="2632" spans="1:8" ht="16.5" thickBot="1">
      <c r="A2632" s="23" t="s">
        <v>35</v>
      </c>
      <c r="B2632" s="39">
        <v>0.13500000000000001</v>
      </c>
      <c r="C2632" s="40">
        <v>6.7000000000000004E-2</v>
      </c>
      <c r="D2632" s="30">
        <v>0.24199999999999999</v>
      </c>
      <c r="E2632" s="37">
        <v>0.128</v>
      </c>
      <c r="F2632" s="30">
        <v>0.245</v>
      </c>
      <c r="G2632" s="30">
        <v>0.15</v>
      </c>
      <c r="H2632" s="152" t="s">
        <v>36</v>
      </c>
    </row>
    <row r="2633" spans="1:8" ht="16.5" thickBot="1">
      <c r="A2633" s="95" t="s">
        <v>353</v>
      </c>
      <c r="B2633" s="97">
        <f t="shared" ref="B2633" si="485">SUM(B2611:B2632)</f>
        <v>13.369574999999999</v>
      </c>
      <c r="C2633" s="97">
        <f t="shared" ref="C2633" si="486">SUM(C2611:C2632)</f>
        <v>9.5751580273229511</v>
      </c>
      <c r="D2633" s="97">
        <f t="shared" ref="D2633" si="487">SUM(D2611:D2632)</f>
        <v>84.608257000000023</v>
      </c>
      <c r="E2633" s="97">
        <f t="shared" ref="E2633" si="488">SUM(E2611:E2632)</f>
        <v>50.033827799999997</v>
      </c>
      <c r="F2633" s="142">
        <v>76.703000000000003</v>
      </c>
      <c r="G2633" s="142">
        <v>44.698</v>
      </c>
      <c r="H2633" s="151" t="s">
        <v>841</v>
      </c>
    </row>
    <row r="2634" spans="1:8" ht="16.5" thickBot="1">
      <c r="A2634" s="95" t="s">
        <v>350</v>
      </c>
      <c r="B2634" s="97">
        <v>61.704999999999998</v>
      </c>
      <c r="C2634" s="97">
        <v>59.741</v>
      </c>
      <c r="D2634" s="97">
        <v>2290.7170000000001</v>
      </c>
      <c r="E2634" s="97">
        <v>2392.6370000000002</v>
      </c>
      <c r="F2634" s="142">
        <v>2105.7080000000001</v>
      </c>
      <c r="G2634" s="142">
        <v>2332.279</v>
      </c>
      <c r="H2634" s="119" t="s">
        <v>354</v>
      </c>
    </row>
    <row r="2635" spans="1:8">
      <c r="A2635" s="75"/>
      <c r="B2635" s="75"/>
      <c r="C2635" s="75"/>
      <c r="D2635" s="75"/>
      <c r="E2635" s="75"/>
      <c r="F2635" s="75"/>
      <c r="G2635" s="75"/>
      <c r="H2635" s="75"/>
    </row>
    <row r="2636" spans="1:8">
      <c r="A2636" s="75"/>
      <c r="B2636" s="75"/>
      <c r="C2636" s="75"/>
      <c r="D2636" s="75"/>
      <c r="E2636" s="75"/>
      <c r="F2636" s="75"/>
      <c r="G2636" s="75"/>
      <c r="H2636" s="75"/>
    </row>
    <row r="2637" spans="1:8">
      <c r="A2637" s="77" t="s">
        <v>201</v>
      </c>
      <c r="B2637" s="75"/>
      <c r="C2637" s="75"/>
      <c r="D2637" s="75"/>
      <c r="E2637" s="75"/>
      <c r="F2637" s="75"/>
      <c r="G2637" s="75"/>
      <c r="H2637" s="79" t="s">
        <v>202</v>
      </c>
    </row>
    <row r="2638" spans="1:8">
      <c r="A2638" s="77" t="s">
        <v>579</v>
      </c>
      <c r="B2638" s="75"/>
      <c r="C2638" s="75"/>
      <c r="D2638" s="75"/>
      <c r="E2638" s="75"/>
      <c r="F2638" s="75"/>
      <c r="G2638" s="75"/>
      <c r="H2638" s="46" t="s">
        <v>580</v>
      </c>
    </row>
    <row r="2639" spans="1:8" ht="16.5" customHeight="1" thickBot="1">
      <c r="A2639" s="76" t="s">
        <v>39</v>
      </c>
      <c r="B2639" s="75"/>
      <c r="C2639" s="75"/>
      <c r="D2639" s="75"/>
      <c r="E2639" s="2"/>
      <c r="F2639" s="75"/>
      <c r="G2639" s="2" t="s">
        <v>40</v>
      </c>
      <c r="H2639" s="2" t="s">
        <v>2</v>
      </c>
    </row>
    <row r="2640" spans="1:8" ht="16.5" thickBot="1">
      <c r="A2640" s="66" t="s">
        <v>7</v>
      </c>
      <c r="B2640" s="203">
        <v>2016</v>
      </c>
      <c r="C2640" s="204"/>
      <c r="D2640" s="203">
        <v>2017</v>
      </c>
      <c r="E2640" s="204"/>
      <c r="F2640" s="203">
        <v>2018</v>
      </c>
      <c r="G2640" s="204"/>
      <c r="H2640" s="67" t="s">
        <v>3</v>
      </c>
    </row>
    <row r="2641" spans="1:8">
      <c r="A2641" s="68"/>
      <c r="B2641" s="20" t="s">
        <v>43</v>
      </c>
      <c r="C2641" s="111" t="s">
        <v>44</v>
      </c>
      <c r="D2641" s="111" t="s">
        <v>43</v>
      </c>
      <c r="E2641" s="16" t="s">
        <v>44</v>
      </c>
      <c r="F2641" s="20" t="s">
        <v>43</v>
      </c>
      <c r="G2641" s="9" t="s">
        <v>44</v>
      </c>
      <c r="H2641" s="69"/>
    </row>
    <row r="2642" spans="1:8" ht="16.5" thickBot="1">
      <c r="A2642" s="70"/>
      <c r="B2642" s="34" t="s">
        <v>45</v>
      </c>
      <c r="C2642" s="11" t="s">
        <v>46</v>
      </c>
      <c r="D2642" s="114" t="s">
        <v>45</v>
      </c>
      <c r="E2642" s="36" t="s">
        <v>46</v>
      </c>
      <c r="F2642" s="34" t="s">
        <v>45</v>
      </c>
      <c r="G2642" s="34" t="s">
        <v>46</v>
      </c>
      <c r="H2642" s="71"/>
    </row>
    <row r="2643" spans="1:8" ht="17.25" thickTop="1" thickBot="1">
      <c r="A2643" s="23" t="s">
        <v>12</v>
      </c>
      <c r="B2643" s="35">
        <v>39.253999999999998</v>
      </c>
      <c r="C2643" s="38">
        <v>31.068999999999999</v>
      </c>
      <c r="D2643" s="30">
        <v>31.250399999999999</v>
      </c>
      <c r="E2643" s="37">
        <v>18.024999999999999</v>
      </c>
      <c r="F2643" s="28">
        <v>19.82</v>
      </c>
      <c r="G2643" s="28">
        <v>14.72</v>
      </c>
      <c r="H2643" s="114" t="s">
        <v>809</v>
      </c>
    </row>
    <row r="2644" spans="1:8" ht="16.5" thickBot="1">
      <c r="A2644" s="23" t="s">
        <v>13</v>
      </c>
      <c r="B2644" s="37">
        <v>190.822</v>
      </c>
      <c r="C2644" s="38">
        <v>149.93199999999999</v>
      </c>
      <c r="D2644" s="30">
        <v>207.23599999999999</v>
      </c>
      <c r="E2644" s="37">
        <v>161.61699999999999</v>
      </c>
      <c r="F2644" s="28">
        <v>199.71899999999999</v>
      </c>
      <c r="G2644" s="28">
        <v>145.67500000000001</v>
      </c>
      <c r="H2644" s="114" t="s">
        <v>810</v>
      </c>
    </row>
    <row r="2645" spans="1:8" ht="16.5" thickBot="1">
      <c r="A2645" s="23" t="s">
        <v>14</v>
      </c>
      <c r="B2645" s="37">
        <v>21.864999999999998</v>
      </c>
      <c r="C2645" s="38">
        <v>16.353999999999999</v>
      </c>
      <c r="D2645" s="30">
        <v>18.614999999999998</v>
      </c>
      <c r="E2645" s="37">
        <v>19.419</v>
      </c>
      <c r="F2645" s="28">
        <v>17.388000000000002</v>
      </c>
      <c r="G2645" s="28">
        <v>13.625999999999999</v>
      </c>
      <c r="H2645" s="114" t="s">
        <v>806</v>
      </c>
    </row>
    <row r="2646" spans="1:8" ht="16.5" thickBot="1">
      <c r="A2646" s="23" t="s">
        <v>15</v>
      </c>
      <c r="B2646" s="37">
        <v>65.242458999999997</v>
      </c>
      <c r="C2646" s="38">
        <v>14.327453370000001</v>
      </c>
      <c r="D2646" s="30">
        <v>57.286000000000001</v>
      </c>
      <c r="E2646" s="37">
        <v>19.11</v>
      </c>
      <c r="F2646" s="28">
        <v>52.707999999999998</v>
      </c>
      <c r="G2646" s="28">
        <v>29.001000000000001</v>
      </c>
      <c r="H2646" s="114" t="s">
        <v>820</v>
      </c>
    </row>
    <row r="2647" spans="1:8" ht="16.5" thickBot="1">
      <c r="A2647" s="23" t="s">
        <v>16</v>
      </c>
      <c r="B2647" s="37">
        <v>196.82505900000001</v>
      </c>
      <c r="C2647" s="38">
        <v>138.17891861000001</v>
      </c>
      <c r="D2647" s="30">
        <v>95.866244999999992</v>
      </c>
      <c r="E2647" s="37">
        <v>63.059933623159999</v>
      </c>
      <c r="F2647" s="28">
        <v>60.286000000000001</v>
      </c>
      <c r="G2647" s="28">
        <v>30.385999999999999</v>
      </c>
      <c r="H2647" s="114" t="s">
        <v>819</v>
      </c>
    </row>
    <row r="2648" spans="1:8" ht="16.5" thickBot="1">
      <c r="A2648" s="23" t="s">
        <v>17</v>
      </c>
      <c r="B2648" s="37">
        <v>6.0000000000000001E-3</v>
      </c>
      <c r="C2648" s="38">
        <v>2E-3</v>
      </c>
      <c r="D2648" s="30">
        <v>0</v>
      </c>
      <c r="E2648" s="37">
        <v>0</v>
      </c>
      <c r="F2648" s="28">
        <v>3.3</v>
      </c>
      <c r="G2648" s="28">
        <v>1E-3</v>
      </c>
      <c r="H2648" s="114" t="s">
        <v>807</v>
      </c>
    </row>
    <row r="2649" spans="1:8" ht="16.5" thickBot="1">
      <c r="A2649" s="23" t="s">
        <v>18</v>
      </c>
      <c r="B2649" s="37">
        <v>5.4560000000000004</v>
      </c>
      <c r="C2649" s="38">
        <v>0.84699999999999998</v>
      </c>
      <c r="D2649" s="30">
        <v>5.3639999999999999</v>
      </c>
      <c r="E2649" s="37">
        <v>0.82199999999999995</v>
      </c>
      <c r="F2649" s="28">
        <f>D2649/E2649*G2649</f>
        <v>6.8191970802919704</v>
      </c>
      <c r="G2649" s="28">
        <v>1.0449999999999999</v>
      </c>
      <c r="H2649" s="114" t="s">
        <v>19</v>
      </c>
    </row>
    <row r="2650" spans="1:8" ht="16.5" thickBot="1">
      <c r="A2650" s="23" t="s">
        <v>20</v>
      </c>
      <c r="B2650" s="37">
        <v>377.69400000000002</v>
      </c>
      <c r="C2650" s="38">
        <v>263.49799999999999</v>
      </c>
      <c r="D2650" s="30">
        <v>404.21800000000002</v>
      </c>
      <c r="E2650" s="37">
        <v>263.78699999999998</v>
      </c>
      <c r="F2650" s="28">
        <v>266.12299999999999</v>
      </c>
      <c r="G2650" s="28">
        <v>190.97399999999999</v>
      </c>
      <c r="H2650" s="114" t="s">
        <v>808</v>
      </c>
    </row>
    <row r="2651" spans="1:8" ht="16.5" thickBot="1">
      <c r="A2651" s="23" t="s">
        <v>21</v>
      </c>
      <c r="B2651" s="37">
        <v>0.22850000000000001</v>
      </c>
      <c r="C2651" s="38">
        <v>0.21478999999999998</v>
      </c>
      <c r="D2651" s="30">
        <v>0</v>
      </c>
      <c r="E2651" s="37">
        <v>0</v>
      </c>
      <c r="F2651" s="28">
        <v>0</v>
      </c>
      <c r="G2651" s="28">
        <v>0</v>
      </c>
      <c r="H2651" s="114" t="s">
        <v>811</v>
      </c>
    </row>
    <row r="2652" spans="1:8" ht="16.5" thickBot="1">
      <c r="A2652" s="23" t="s">
        <v>22</v>
      </c>
      <c r="B2652" s="37">
        <v>37.072000000000003</v>
      </c>
      <c r="C2652" s="38">
        <v>18.388000000000002</v>
      </c>
      <c r="D2652" s="30">
        <v>25.145</v>
      </c>
      <c r="E2652" s="37">
        <v>12.545999999999999</v>
      </c>
      <c r="F2652" s="28">
        <v>44.046999999999997</v>
      </c>
      <c r="G2652" s="28">
        <v>22.010999999999999</v>
      </c>
      <c r="H2652" s="114" t="s">
        <v>840</v>
      </c>
    </row>
    <row r="2653" spans="1:8" ht="16.5" thickBot="1">
      <c r="A2653" s="23" t="s">
        <v>23</v>
      </c>
      <c r="B2653" s="37">
        <v>8.3079999999999998</v>
      </c>
      <c r="C2653" s="38">
        <v>2.0019999999999998</v>
      </c>
      <c r="D2653" s="30">
        <v>6.1459999999999999</v>
      </c>
      <c r="E2653" s="37">
        <v>1.534</v>
      </c>
      <c r="F2653" s="28">
        <v>5.13</v>
      </c>
      <c r="G2653" s="28">
        <v>1.3640000000000001</v>
      </c>
      <c r="H2653" s="114" t="s">
        <v>805</v>
      </c>
    </row>
    <row r="2654" spans="1:8" ht="16.5" thickBot="1">
      <c r="A2654" s="23" t="s">
        <v>24</v>
      </c>
      <c r="B2654" s="37">
        <v>106.636</v>
      </c>
      <c r="C2654" s="38">
        <v>36.049999999999997</v>
      </c>
      <c r="D2654" s="30">
        <v>320.7</v>
      </c>
      <c r="E2654" s="37">
        <v>105.274</v>
      </c>
      <c r="F2654" s="28">
        <v>305.32400000000001</v>
      </c>
      <c r="G2654" s="28">
        <v>95.718000000000004</v>
      </c>
      <c r="H2654" s="114" t="s">
        <v>25</v>
      </c>
    </row>
    <row r="2655" spans="1:8" ht="16.5" thickBot="1">
      <c r="A2655" s="23" t="s">
        <v>26</v>
      </c>
      <c r="B2655" s="30">
        <v>20.934866</v>
      </c>
      <c r="C2655" s="28">
        <v>6.9573166000000004</v>
      </c>
      <c r="D2655" s="30">
        <v>37.155659</v>
      </c>
      <c r="E2655" s="37">
        <v>11.7537576</v>
      </c>
      <c r="F2655" s="28">
        <v>45.2</v>
      </c>
      <c r="G2655" s="28">
        <v>15.407999999999999</v>
      </c>
      <c r="H2655" s="114" t="s">
        <v>812</v>
      </c>
    </row>
    <row r="2656" spans="1:8" ht="16.5" thickBot="1">
      <c r="A2656" s="23" t="s">
        <v>27</v>
      </c>
      <c r="B2656" s="37">
        <v>21.332000000000001</v>
      </c>
      <c r="C2656" s="38">
        <v>16.835000000000001</v>
      </c>
      <c r="D2656" s="30">
        <v>21.332000000000001</v>
      </c>
      <c r="E2656" s="37">
        <v>16.835000000000001</v>
      </c>
      <c r="F2656" s="28">
        <f>D2656/E2656*G2656</f>
        <v>22.53956732996733</v>
      </c>
      <c r="G2656" s="28">
        <v>17.788</v>
      </c>
      <c r="H2656" s="114" t="s">
        <v>836</v>
      </c>
    </row>
    <row r="2657" spans="1:8" ht="16.5" thickBot="1">
      <c r="A2657" s="23" t="s">
        <v>28</v>
      </c>
      <c r="B2657" s="37">
        <v>39.116999999999997</v>
      </c>
      <c r="C2657" s="38">
        <v>35.74</v>
      </c>
      <c r="D2657" s="30">
        <v>39.116999999999997</v>
      </c>
      <c r="E2657" s="37">
        <v>35.74</v>
      </c>
      <c r="F2657" s="28">
        <v>46.392000000000003</v>
      </c>
      <c r="G2657" s="28">
        <v>39.308999999999997</v>
      </c>
      <c r="H2657" s="114" t="s">
        <v>813</v>
      </c>
    </row>
    <row r="2658" spans="1:8" ht="16.5" thickBot="1">
      <c r="A2658" s="23" t="s">
        <v>29</v>
      </c>
      <c r="B2658" s="37">
        <v>97.837999999999994</v>
      </c>
      <c r="C2658" s="38">
        <v>77.244</v>
      </c>
      <c r="D2658" s="30">
        <v>82.936999999999998</v>
      </c>
      <c r="E2658" s="37">
        <v>64.495000000000005</v>
      </c>
      <c r="F2658" s="28">
        <v>67.412000000000006</v>
      </c>
      <c r="G2658" s="28">
        <v>58.42</v>
      </c>
      <c r="H2658" s="114" t="s">
        <v>814</v>
      </c>
    </row>
    <row r="2659" spans="1:8" ht="16.5" thickBot="1">
      <c r="A2659" s="23" t="s">
        <v>30</v>
      </c>
      <c r="B2659" s="37">
        <v>0.17699999999999999</v>
      </c>
      <c r="C2659" s="38">
        <v>0.114</v>
      </c>
      <c r="D2659" s="30">
        <v>2.8319999999999999</v>
      </c>
      <c r="E2659" s="37">
        <v>2.5390000000000001</v>
      </c>
      <c r="F2659" s="28">
        <v>1.536</v>
      </c>
      <c r="G2659" s="28">
        <v>1.361</v>
      </c>
      <c r="H2659" s="114" t="s">
        <v>815</v>
      </c>
    </row>
    <row r="2660" spans="1:8" ht="16.5" thickBot="1">
      <c r="A2660" s="23" t="s">
        <v>31</v>
      </c>
      <c r="B2660" s="37">
        <v>1.7549999999999999</v>
      </c>
      <c r="C2660" s="38">
        <v>0.57799999999999996</v>
      </c>
      <c r="D2660" s="30">
        <v>5.54</v>
      </c>
      <c r="E2660" s="37">
        <v>2.2730000000000001</v>
      </c>
      <c r="F2660" s="28">
        <v>9.9809999999999999</v>
      </c>
      <c r="G2660" s="28">
        <v>4.42</v>
      </c>
      <c r="H2660" s="114" t="s">
        <v>838</v>
      </c>
    </row>
    <row r="2661" spans="1:8" ht="16.5" thickBot="1">
      <c r="A2661" s="23" t="s">
        <v>32</v>
      </c>
      <c r="B2661" s="37">
        <v>24.696000000000002</v>
      </c>
      <c r="C2661" s="38">
        <v>12.446107483676544</v>
      </c>
      <c r="D2661" s="30">
        <v>4.9390000000000001</v>
      </c>
      <c r="E2661" s="37">
        <v>2.3776746801630817</v>
      </c>
      <c r="F2661" s="28">
        <v>7.3319999999999999</v>
      </c>
      <c r="G2661" s="28">
        <v>3.8540000000000001</v>
      </c>
      <c r="H2661" s="114" t="s">
        <v>816</v>
      </c>
    </row>
    <row r="2662" spans="1:8" ht="16.5" thickBot="1">
      <c r="A2662" s="23" t="s">
        <v>33</v>
      </c>
      <c r="B2662" s="37">
        <v>13.907999999999999</v>
      </c>
      <c r="C2662" s="38">
        <v>8.3960000000000008</v>
      </c>
      <c r="D2662" s="30">
        <v>13.016</v>
      </c>
      <c r="E2662" s="37">
        <v>8.1389999999999993</v>
      </c>
      <c r="F2662" s="28">
        <v>27.83</v>
      </c>
      <c r="G2662" s="28">
        <v>15.307</v>
      </c>
      <c r="H2662" s="114" t="s">
        <v>818</v>
      </c>
    </row>
    <row r="2663" spans="1:8" ht="16.5" thickBot="1">
      <c r="A2663" s="23" t="s">
        <v>34</v>
      </c>
      <c r="B2663" s="39">
        <v>3.5430000000000001</v>
      </c>
      <c r="C2663" s="40">
        <v>0.56899999999999995</v>
      </c>
      <c r="D2663" s="30">
        <v>4.3849999999999998</v>
      </c>
      <c r="E2663" s="37">
        <v>1.3939999999999999</v>
      </c>
      <c r="F2663" s="28">
        <v>4.5540000000000003</v>
      </c>
      <c r="G2663" s="28">
        <v>1.498</v>
      </c>
      <c r="H2663" s="114" t="s">
        <v>817</v>
      </c>
    </row>
    <row r="2664" spans="1:8" ht="16.5" thickBot="1">
      <c r="A2664" s="23" t="s">
        <v>35</v>
      </c>
      <c r="B2664" s="39">
        <v>4.8000000000000001E-2</v>
      </c>
      <c r="C2664" s="40">
        <v>5.6000000000000001E-2</v>
      </c>
      <c r="D2664" s="30">
        <v>1E-3</v>
      </c>
      <c r="E2664" s="37">
        <v>3.2000000000000001E-2</v>
      </c>
      <c r="F2664" s="28">
        <v>0</v>
      </c>
      <c r="G2664" s="28">
        <v>0</v>
      </c>
      <c r="H2664" s="113" t="s">
        <v>36</v>
      </c>
    </row>
    <row r="2665" spans="1:8" ht="16.5" thickBot="1">
      <c r="A2665" s="95" t="s">
        <v>353</v>
      </c>
      <c r="B2665" s="97">
        <f t="shared" ref="B2665" si="489">SUM(B2643:B2664)</f>
        <v>1272.7578839999999</v>
      </c>
      <c r="C2665" s="97">
        <f t="shared" ref="C2665" si="490">SUM(C2643:C2664)</f>
        <v>829.79858606367645</v>
      </c>
      <c r="D2665" s="97">
        <f t="shared" ref="D2665" si="491">SUM(D2643:D2664)</f>
        <v>1383.081304</v>
      </c>
      <c r="E2665" s="97">
        <f t="shared" ref="E2665:G2665" si="492">SUM(E2643:E2664)</f>
        <v>810.77236590332325</v>
      </c>
      <c r="F2665" s="97">
        <f t="shared" si="492"/>
        <v>1213.4407644102598</v>
      </c>
      <c r="G2665" s="97">
        <f t="shared" si="492"/>
        <v>701.88599999999997</v>
      </c>
      <c r="H2665" s="112" t="s">
        <v>841</v>
      </c>
    </row>
    <row r="2666" spans="1:8" ht="16.5" thickBot="1">
      <c r="A2666" s="95" t="s">
        <v>350</v>
      </c>
      <c r="B2666" s="97">
        <v>21698.208999999999</v>
      </c>
      <c r="C2666" s="97">
        <v>14681.084999999999</v>
      </c>
      <c r="D2666" s="97">
        <v>23314.201000000001</v>
      </c>
      <c r="E2666" s="97">
        <v>15775.671</v>
      </c>
      <c r="F2666" s="97">
        <f>D2666/E2666*G2666</f>
        <v>24006.033603667511</v>
      </c>
      <c r="G2666" s="97">
        <v>16243.803</v>
      </c>
      <c r="H2666" s="119" t="s">
        <v>354</v>
      </c>
    </row>
    <row r="2667" spans="1:8">
      <c r="A2667" s="75"/>
      <c r="B2667" s="75"/>
      <c r="C2667" s="75"/>
      <c r="D2667" s="75"/>
      <c r="E2667" s="75"/>
      <c r="F2667" s="75"/>
      <c r="G2667" s="75"/>
      <c r="H2667" s="75"/>
    </row>
    <row r="2668" spans="1:8">
      <c r="A2668" s="75"/>
      <c r="B2668" s="75"/>
      <c r="C2668" s="75"/>
      <c r="D2668" s="75"/>
      <c r="E2668" s="75"/>
      <c r="F2668" s="75"/>
      <c r="G2668" s="75"/>
      <c r="H2668" s="75"/>
    </row>
    <row r="2669" spans="1:8">
      <c r="A2669" s="77" t="s">
        <v>557</v>
      </c>
      <c r="B2669" s="75"/>
      <c r="C2669" s="75"/>
      <c r="D2669" s="75"/>
      <c r="E2669" s="75"/>
      <c r="F2669" s="75"/>
      <c r="G2669" s="75"/>
      <c r="H2669" s="79" t="s">
        <v>558</v>
      </c>
    </row>
    <row r="2670" spans="1:8">
      <c r="A2670" s="77" t="s">
        <v>216</v>
      </c>
      <c r="B2670" s="75"/>
      <c r="C2670" s="75"/>
      <c r="D2670" s="75"/>
      <c r="E2670" s="75"/>
      <c r="F2670" s="75"/>
      <c r="G2670" s="75"/>
      <c r="H2670" s="87" t="s">
        <v>583</v>
      </c>
    </row>
    <row r="2671" spans="1:8" ht="16.5" customHeight="1" thickBot="1">
      <c r="A2671" s="76" t="s">
        <v>39</v>
      </c>
      <c r="B2671" s="75"/>
      <c r="C2671" s="75"/>
      <c r="D2671" s="75"/>
      <c r="E2671" s="2"/>
      <c r="F2671" s="75"/>
      <c r="G2671" s="2" t="s">
        <v>40</v>
      </c>
      <c r="H2671" s="2" t="s">
        <v>2</v>
      </c>
    </row>
    <row r="2672" spans="1:8" ht="16.5" thickBot="1">
      <c r="A2672" s="66" t="s">
        <v>7</v>
      </c>
      <c r="B2672" s="203">
        <v>2016</v>
      </c>
      <c r="C2672" s="204"/>
      <c r="D2672" s="203">
        <v>2017</v>
      </c>
      <c r="E2672" s="204"/>
      <c r="F2672" s="203">
        <v>2018</v>
      </c>
      <c r="G2672" s="204"/>
      <c r="H2672" s="67" t="s">
        <v>3</v>
      </c>
    </row>
    <row r="2673" spans="1:8">
      <c r="A2673" s="68"/>
      <c r="B2673" s="20" t="s">
        <v>43</v>
      </c>
      <c r="C2673" s="111" t="s">
        <v>44</v>
      </c>
      <c r="D2673" s="111" t="s">
        <v>43</v>
      </c>
      <c r="E2673" s="16" t="s">
        <v>44</v>
      </c>
      <c r="F2673" s="20" t="s">
        <v>43</v>
      </c>
      <c r="G2673" s="9" t="s">
        <v>44</v>
      </c>
      <c r="H2673" s="69"/>
    </row>
    <row r="2674" spans="1:8" ht="16.5" thickBot="1">
      <c r="A2674" s="70"/>
      <c r="B2674" s="34" t="s">
        <v>45</v>
      </c>
      <c r="C2674" s="11" t="s">
        <v>46</v>
      </c>
      <c r="D2674" s="114" t="s">
        <v>45</v>
      </c>
      <c r="E2674" s="36" t="s">
        <v>46</v>
      </c>
      <c r="F2674" s="34" t="s">
        <v>45</v>
      </c>
      <c r="G2674" s="34" t="s">
        <v>46</v>
      </c>
      <c r="H2674" s="71"/>
    </row>
    <row r="2675" spans="1:8" ht="17.25" thickTop="1" thickBot="1">
      <c r="A2675" s="23" t="s">
        <v>12</v>
      </c>
      <c r="B2675" s="35">
        <v>54.198523999999999</v>
      </c>
      <c r="C2675" s="38">
        <v>68.44</v>
      </c>
      <c r="D2675" s="30">
        <v>50.813000000000002</v>
      </c>
      <c r="E2675" s="37">
        <v>63.028571399999997</v>
      </c>
      <c r="F2675" s="28">
        <v>44.920999999999999</v>
      </c>
      <c r="G2675" s="28">
        <v>47.999000000000002</v>
      </c>
      <c r="H2675" s="114" t="s">
        <v>809</v>
      </c>
    </row>
    <row r="2676" spans="1:8" ht="16.5" thickBot="1">
      <c r="A2676" s="23" t="s">
        <v>13</v>
      </c>
      <c r="B2676" s="37">
        <v>209.13499999999999</v>
      </c>
      <c r="C2676" s="38">
        <v>212.96</v>
      </c>
      <c r="D2676" s="30">
        <v>191.38300000000001</v>
      </c>
      <c r="E2676" s="37">
        <v>194.227</v>
      </c>
      <c r="F2676" s="28">
        <v>169.85499999999999</v>
      </c>
      <c r="G2676" s="28">
        <v>162.636</v>
      </c>
      <c r="H2676" s="114" t="s">
        <v>810</v>
      </c>
    </row>
    <row r="2677" spans="1:8" ht="16.5" thickBot="1">
      <c r="A2677" s="23" t="s">
        <v>14</v>
      </c>
      <c r="B2677" s="37">
        <v>12.074</v>
      </c>
      <c r="C2677" s="38">
        <v>11.676</v>
      </c>
      <c r="D2677" s="30">
        <v>11.263</v>
      </c>
      <c r="E2677" s="37">
        <v>13.590999999999999</v>
      </c>
      <c r="F2677" s="28">
        <v>11.279</v>
      </c>
      <c r="G2677" s="28">
        <v>11.215999999999999</v>
      </c>
      <c r="H2677" s="114" t="s">
        <v>806</v>
      </c>
    </row>
    <row r="2678" spans="1:8" ht="16.5" thickBot="1">
      <c r="A2678" s="23" t="s">
        <v>15</v>
      </c>
      <c r="B2678" s="37">
        <v>0</v>
      </c>
      <c r="C2678" s="38">
        <v>0</v>
      </c>
      <c r="D2678" s="30">
        <v>0</v>
      </c>
      <c r="E2678" s="37">
        <v>0</v>
      </c>
      <c r="F2678" s="28">
        <v>0</v>
      </c>
      <c r="G2678" s="28">
        <v>0</v>
      </c>
      <c r="H2678" s="114" t="s">
        <v>820</v>
      </c>
    </row>
    <row r="2679" spans="1:8" ht="16.5" thickBot="1">
      <c r="A2679" s="23" t="s">
        <v>16</v>
      </c>
      <c r="B2679" s="37">
        <v>62.140084000000002</v>
      </c>
      <c r="C2679" s="38">
        <v>51.099368259999984</v>
      </c>
      <c r="D2679" s="30">
        <v>0</v>
      </c>
      <c r="E2679" s="37">
        <v>0</v>
      </c>
      <c r="F2679" s="28">
        <v>0.27100000000000002</v>
      </c>
      <c r="G2679" s="28">
        <v>0.216</v>
      </c>
      <c r="H2679" s="114" t="s">
        <v>819</v>
      </c>
    </row>
    <row r="2680" spans="1:8" ht="16.5" thickBot="1">
      <c r="A2680" s="23" t="s">
        <v>17</v>
      </c>
      <c r="B2680" s="37">
        <v>0.152</v>
      </c>
      <c r="C2680" s="38">
        <v>0.10299999999999999</v>
      </c>
      <c r="D2680" s="30">
        <v>6.7000000000000004E-2</v>
      </c>
      <c r="E2680" s="37">
        <v>4.2000000000000003E-2</v>
      </c>
      <c r="F2680" s="28">
        <v>9.8778999999999992E-2</v>
      </c>
      <c r="G2680" s="28">
        <v>0.105</v>
      </c>
      <c r="H2680" s="114" t="s">
        <v>807</v>
      </c>
    </row>
    <row r="2681" spans="1:8" ht="16.5" thickBot="1">
      <c r="A2681" s="23" t="s">
        <v>18</v>
      </c>
      <c r="B2681" s="37">
        <v>1.5820000000000001</v>
      </c>
      <c r="C2681" s="38">
        <v>1.905</v>
      </c>
      <c r="D2681" s="30">
        <v>2.04</v>
      </c>
      <c r="E2681" s="37">
        <v>2.3050000000000002</v>
      </c>
      <c r="F2681" s="28">
        <v>2.1890000000000001</v>
      </c>
      <c r="G2681" s="28">
        <v>2.48</v>
      </c>
      <c r="H2681" s="114" t="s">
        <v>19</v>
      </c>
    </row>
    <row r="2682" spans="1:8" ht="16.5" thickBot="1">
      <c r="A2682" s="23" t="s">
        <v>20</v>
      </c>
      <c r="B2682" s="37">
        <v>201.24</v>
      </c>
      <c r="C2682" s="38">
        <v>194.91499999999999</v>
      </c>
      <c r="D2682" s="30">
        <v>184.97399999999999</v>
      </c>
      <c r="E2682" s="37">
        <v>185.595</v>
      </c>
      <c r="F2682" s="28">
        <v>187.41399999999999</v>
      </c>
      <c r="G2682" s="28">
        <v>193.52500000000001</v>
      </c>
      <c r="H2682" s="114" t="s">
        <v>808</v>
      </c>
    </row>
    <row r="2683" spans="1:8" ht="16.5" thickBot="1">
      <c r="A2683" s="23" t="s">
        <v>21</v>
      </c>
      <c r="B2683" s="37">
        <v>5.944</v>
      </c>
      <c r="C2683" s="38">
        <v>3.0529999999999999</v>
      </c>
      <c r="D2683" s="30">
        <v>9.0489999999999995</v>
      </c>
      <c r="E2683" s="37">
        <v>9.3740000000000006</v>
      </c>
      <c r="F2683" s="28">
        <v>0.44800000000000001</v>
      </c>
      <c r="G2683" s="28">
        <v>0.41099999999999998</v>
      </c>
      <c r="H2683" s="114" t="s">
        <v>811</v>
      </c>
    </row>
    <row r="2684" spans="1:8" ht="16.5" thickBot="1">
      <c r="A2684" s="23" t="s">
        <v>22</v>
      </c>
      <c r="B2684" s="37">
        <v>19.667999999999999</v>
      </c>
      <c r="C2684" s="38">
        <v>3.8809999999999998</v>
      </c>
      <c r="D2684" s="30">
        <v>23.032</v>
      </c>
      <c r="E2684" s="37">
        <v>8.4380000000000006</v>
      </c>
      <c r="F2684" s="28">
        <v>40.713999999999999</v>
      </c>
      <c r="G2684" s="28">
        <v>10.722</v>
      </c>
      <c r="H2684" s="114" t="s">
        <v>840</v>
      </c>
    </row>
    <row r="2685" spans="1:8" ht="16.5" thickBot="1">
      <c r="A2685" s="23" t="s">
        <v>23</v>
      </c>
      <c r="B2685" s="37">
        <v>0.35799999999999998</v>
      </c>
      <c r="C2685" s="38">
        <v>0.441</v>
      </c>
      <c r="D2685" s="30">
        <v>0.48499999999999999</v>
      </c>
      <c r="E2685" s="37">
        <v>0.51400000000000001</v>
      </c>
      <c r="F2685" s="28">
        <v>0.745</v>
      </c>
      <c r="G2685" s="28">
        <v>0.76800000000000002</v>
      </c>
      <c r="H2685" s="114" t="s">
        <v>805</v>
      </c>
    </row>
    <row r="2686" spans="1:8" ht="16.5" thickBot="1">
      <c r="A2686" s="23" t="s">
        <v>24</v>
      </c>
      <c r="B2686" s="37">
        <v>243.642</v>
      </c>
      <c r="C2686" s="38">
        <v>72.995999999999995</v>
      </c>
      <c r="D2686" s="30">
        <v>375.51100000000002</v>
      </c>
      <c r="E2686" s="37">
        <v>127.119</v>
      </c>
      <c r="F2686" s="28">
        <v>273.72899999999998</v>
      </c>
      <c r="G2686" s="28">
        <v>115.31399999999999</v>
      </c>
      <c r="H2686" s="114" t="s">
        <v>25</v>
      </c>
    </row>
    <row r="2687" spans="1:8" ht="16.5" thickBot="1">
      <c r="A2687" s="23" t="s">
        <v>26</v>
      </c>
      <c r="B2687" s="30">
        <v>24.827271</v>
      </c>
      <c r="C2687" s="28">
        <v>18.804544199999999</v>
      </c>
      <c r="D2687" s="30">
        <v>23.722154</v>
      </c>
      <c r="E2687" s="37">
        <v>26.2826564</v>
      </c>
      <c r="F2687" s="28">
        <v>23.084</v>
      </c>
      <c r="G2687" s="28">
        <v>22.603999999999999</v>
      </c>
      <c r="H2687" s="114" t="s">
        <v>812</v>
      </c>
    </row>
    <row r="2688" spans="1:8" ht="16.5" thickBot="1">
      <c r="A2688" s="23" t="s">
        <v>27</v>
      </c>
      <c r="B2688" s="37">
        <v>26.890999999999998</v>
      </c>
      <c r="C2688" s="38">
        <v>25.030999999999999</v>
      </c>
      <c r="D2688" s="30">
        <v>0.123</v>
      </c>
      <c r="E2688" s="37">
        <v>0.18099999999999999</v>
      </c>
      <c r="F2688" s="28">
        <f>D2688/E2688*G2688</f>
        <v>14.776988950276245</v>
      </c>
      <c r="G2688" s="28">
        <v>21.745000000000001</v>
      </c>
      <c r="H2688" s="114" t="s">
        <v>836</v>
      </c>
    </row>
    <row r="2689" spans="1:8" ht="16.5" thickBot="1">
      <c r="A2689" s="23" t="s">
        <v>28</v>
      </c>
      <c r="B2689" s="37">
        <v>25.725999999999999</v>
      </c>
      <c r="C2689" s="38">
        <v>26.081</v>
      </c>
      <c r="D2689" s="30">
        <v>25.725999999999999</v>
      </c>
      <c r="E2689" s="37">
        <v>26.081</v>
      </c>
      <c r="F2689" s="28">
        <v>25.692</v>
      </c>
      <c r="G2689" s="28">
        <v>30.077000000000002</v>
      </c>
      <c r="H2689" s="114" t="s">
        <v>813</v>
      </c>
    </row>
    <row r="2690" spans="1:8" ht="16.5" thickBot="1">
      <c r="A2690" s="23" t="s">
        <v>29</v>
      </c>
      <c r="B2690" s="37">
        <v>30.231999999999999</v>
      </c>
      <c r="C2690" s="38">
        <v>27.463999999999999</v>
      </c>
      <c r="D2690" s="30">
        <v>30.960999999999999</v>
      </c>
      <c r="E2690" s="37">
        <v>25.081</v>
      </c>
      <c r="F2690" s="28">
        <v>32.404000000000003</v>
      </c>
      <c r="G2690" s="28">
        <v>34.637</v>
      </c>
      <c r="H2690" s="114" t="s">
        <v>814</v>
      </c>
    </row>
    <row r="2691" spans="1:8" ht="16.5" thickBot="1">
      <c r="A2691" s="23" t="s">
        <v>30</v>
      </c>
      <c r="B2691" s="37">
        <v>1.2170000000000001</v>
      </c>
      <c r="C2691" s="38">
        <v>1.1140000000000001</v>
      </c>
      <c r="D2691" s="30">
        <v>4.5999999999999999E-2</v>
      </c>
      <c r="E2691" s="37">
        <v>3.6999999999999998E-2</v>
      </c>
      <c r="F2691" s="28">
        <v>0.60299999999999998</v>
      </c>
      <c r="G2691" s="28">
        <v>0.61399999999999999</v>
      </c>
      <c r="H2691" s="114" t="s">
        <v>815</v>
      </c>
    </row>
    <row r="2692" spans="1:8" ht="16.5" thickBot="1">
      <c r="A2692" s="23" t="s">
        <v>31</v>
      </c>
      <c r="B2692" s="37">
        <v>27.016999999999999</v>
      </c>
      <c r="C2692" s="38">
        <v>22.491</v>
      </c>
      <c r="D2692" s="30">
        <v>16.744</v>
      </c>
      <c r="E2692" s="37">
        <v>13.432</v>
      </c>
      <c r="F2692" s="28">
        <v>18.478000000000002</v>
      </c>
      <c r="G2692" s="28">
        <v>16.937000000000001</v>
      </c>
      <c r="H2692" s="114" t="s">
        <v>838</v>
      </c>
    </row>
    <row r="2693" spans="1:8" ht="16.5" thickBot="1">
      <c r="A2693" s="23" t="s">
        <v>32</v>
      </c>
      <c r="B2693" s="37">
        <v>366.3</v>
      </c>
      <c r="C2693" s="38">
        <v>360.9878453038674</v>
      </c>
      <c r="D2693" s="30">
        <v>310.077</v>
      </c>
      <c r="E2693" s="37">
        <v>218.38318571629409</v>
      </c>
      <c r="F2693" s="28">
        <v>435.32499999999999</v>
      </c>
      <c r="G2693" s="28">
        <v>229.47</v>
      </c>
      <c r="H2693" s="114" t="s">
        <v>816</v>
      </c>
    </row>
    <row r="2694" spans="1:8" ht="16.5" thickBot="1">
      <c r="A2694" s="23" t="s">
        <v>33</v>
      </c>
      <c r="B2694" s="37">
        <v>9.1470000000000002</v>
      </c>
      <c r="C2694" s="38">
        <v>6.0960000000000001</v>
      </c>
      <c r="D2694" s="30">
        <v>8.0109999999999992</v>
      </c>
      <c r="E2694" s="37">
        <v>5.14</v>
      </c>
      <c r="F2694" s="28">
        <v>8.07</v>
      </c>
      <c r="G2694" s="28">
        <v>6.0289999999999999</v>
      </c>
      <c r="H2694" s="114" t="s">
        <v>818</v>
      </c>
    </row>
    <row r="2695" spans="1:8" ht="16.5" thickBot="1">
      <c r="A2695" s="23" t="s">
        <v>34</v>
      </c>
      <c r="B2695" s="39">
        <v>2.9540000000000002</v>
      </c>
      <c r="C2695" s="40">
        <v>1.026</v>
      </c>
      <c r="D2695" s="30">
        <v>3.0449999999999999</v>
      </c>
      <c r="E2695" s="37">
        <v>1.0089999999999999</v>
      </c>
      <c r="F2695" s="28">
        <v>1.5720000000000001</v>
      </c>
      <c r="G2695" s="28">
        <v>0.60299999999999998</v>
      </c>
      <c r="H2695" s="114" t="s">
        <v>817</v>
      </c>
    </row>
    <row r="2696" spans="1:8" ht="16.5" thickBot="1">
      <c r="A2696" s="23" t="s">
        <v>35</v>
      </c>
      <c r="B2696" s="39">
        <v>0.04</v>
      </c>
      <c r="C2696" s="40">
        <v>3.7999999999999999E-2</v>
      </c>
      <c r="D2696" s="30">
        <v>0.13900000000000001</v>
      </c>
      <c r="E2696" s="37">
        <v>9.0999999999999998E-2</v>
      </c>
      <c r="F2696" s="28">
        <v>30.652999999999999</v>
      </c>
      <c r="G2696" s="28">
        <v>23.390999999999998</v>
      </c>
      <c r="H2696" s="113" t="s">
        <v>36</v>
      </c>
    </row>
    <row r="2697" spans="1:8" ht="16.5" thickBot="1">
      <c r="A2697" s="95" t="s">
        <v>353</v>
      </c>
      <c r="B2697" s="97">
        <f t="shared" ref="B2697" si="493">SUM(B2675:B2696)</f>
        <v>1324.4848789999996</v>
      </c>
      <c r="C2697" s="97">
        <f t="shared" ref="C2697" si="494">SUM(C2675:C2696)</f>
        <v>1110.6027577638672</v>
      </c>
      <c r="D2697" s="97">
        <f t="shared" ref="D2697" si="495">SUM(D2675:D2696)</f>
        <v>1267.2111540000001</v>
      </c>
      <c r="E2697" s="97">
        <f t="shared" ref="E2697:G2697" si="496">SUM(E2675:E2696)</f>
        <v>919.95141351629422</v>
      </c>
      <c r="F2697" s="97">
        <f t="shared" si="496"/>
        <v>1322.3217679502759</v>
      </c>
      <c r="G2697" s="97">
        <f t="shared" si="496"/>
        <v>931.49899999999991</v>
      </c>
      <c r="H2697" s="112" t="s">
        <v>841</v>
      </c>
    </row>
    <row r="2698" spans="1:8" ht="16.5" thickBot="1">
      <c r="A2698" s="95" t="s">
        <v>350</v>
      </c>
      <c r="B2698" s="97">
        <v>8968.5540000000001</v>
      </c>
      <c r="C2698" s="97">
        <v>7687.527</v>
      </c>
      <c r="D2698" s="97">
        <v>9263.6149999999998</v>
      </c>
      <c r="E2698" s="97">
        <v>8016.8320000000003</v>
      </c>
      <c r="F2698" s="97">
        <f>D2698/E2698*G2698</f>
        <v>9329.1630649326326</v>
      </c>
      <c r="G2698" s="97">
        <v>8073.558</v>
      </c>
      <c r="H2698" s="119" t="s">
        <v>354</v>
      </c>
    </row>
    <row r="2699" spans="1:8">
      <c r="A2699" s="75"/>
      <c r="B2699" s="75"/>
      <c r="C2699" s="75"/>
      <c r="D2699" s="75"/>
      <c r="E2699" s="75"/>
      <c r="F2699" s="75"/>
      <c r="G2699" s="75"/>
      <c r="H2699" s="75"/>
    </row>
    <row r="2700" spans="1:8">
      <c r="A2700" s="77" t="s">
        <v>561</v>
      </c>
      <c r="B2700" s="75"/>
      <c r="C2700" s="75"/>
      <c r="D2700" s="75"/>
      <c r="E2700" s="75"/>
      <c r="F2700" s="75"/>
      <c r="G2700" s="75"/>
      <c r="H2700" s="79" t="s">
        <v>562</v>
      </c>
    </row>
    <row r="2701" spans="1:8">
      <c r="A2701" s="77" t="s">
        <v>587</v>
      </c>
      <c r="B2701" s="75"/>
      <c r="C2701" s="75"/>
      <c r="D2701" s="75"/>
      <c r="E2701" s="75"/>
      <c r="F2701" s="75"/>
      <c r="G2701" s="75"/>
      <c r="H2701" s="13" t="s">
        <v>586</v>
      </c>
    </row>
    <row r="2702" spans="1:8" ht="16.5" customHeight="1" thickBot="1">
      <c r="A2702" s="76" t="s">
        <v>39</v>
      </c>
      <c r="B2702" s="75"/>
      <c r="C2702" s="75"/>
      <c r="D2702" s="75"/>
      <c r="E2702" s="2"/>
      <c r="F2702" s="75"/>
      <c r="G2702" s="2" t="s">
        <v>40</v>
      </c>
      <c r="H2702" s="2" t="s">
        <v>2</v>
      </c>
    </row>
    <row r="2703" spans="1:8" ht="16.5" thickBot="1">
      <c r="A2703" s="66" t="s">
        <v>7</v>
      </c>
      <c r="B2703" s="203">
        <v>2016</v>
      </c>
      <c r="C2703" s="204"/>
      <c r="D2703" s="203">
        <v>2017</v>
      </c>
      <c r="E2703" s="204"/>
      <c r="F2703" s="203">
        <v>2018</v>
      </c>
      <c r="G2703" s="204"/>
      <c r="H2703" s="67" t="s">
        <v>3</v>
      </c>
    </row>
    <row r="2704" spans="1:8">
      <c r="A2704" s="68"/>
      <c r="B2704" s="20" t="s">
        <v>43</v>
      </c>
      <c r="C2704" s="111" t="s">
        <v>44</v>
      </c>
      <c r="D2704" s="111" t="s">
        <v>43</v>
      </c>
      <c r="E2704" s="16" t="s">
        <v>44</v>
      </c>
      <c r="F2704" s="20" t="s">
        <v>43</v>
      </c>
      <c r="G2704" s="9" t="s">
        <v>44</v>
      </c>
      <c r="H2704" s="69"/>
    </row>
    <row r="2705" spans="1:8" ht="16.5" thickBot="1">
      <c r="A2705" s="70"/>
      <c r="B2705" s="34" t="s">
        <v>45</v>
      </c>
      <c r="C2705" s="11" t="s">
        <v>46</v>
      </c>
      <c r="D2705" s="114" t="s">
        <v>45</v>
      </c>
      <c r="E2705" s="36" t="s">
        <v>46</v>
      </c>
      <c r="F2705" s="34" t="s">
        <v>45</v>
      </c>
      <c r="G2705" s="34" t="s">
        <v>46</v>
      </c>
      <c r="H2705" s="71"/>
    </row>
    <row r="2706" spans="1:8" ht="17.25" thickTop="1" thickBot="1">
      <c r="A2706" s="23" t="s">
        <v>12</v>
      </c>
      <c r="B2706" s="35">
        <v>1.5609999999999999</v>
      </c>
      <c r="C2706" s="38">
        <v>2.9870000000000001</v>
      </c>
      <c r="D2706" s="30">
        <v>1.1359999999999999</v>
      </c>
      <c r="E2706" s="37">
        <v>2.1309999999999998</v>
      </c>
      <c r="F2706" s="30">
        <v>0.497</v>
      </c>
      <c r="G2706" s="30">
        <v>0.85499999999999998</v>
      </c>
      <c r="H2706" s="114" t="s">
        <v>809</v>
      </c>
    </row>
    <row r="2707" spans="1:8" ht="16.5" thickBot="1">
      <c r="A2707" s="23" t="s">
        <v>13</v>
      </c>
      <c r="B2707" s="37">
        <v>15.509</v>
      </c>
      <c r="C2707" s="38">
        <v>24.155999999999999</v>
      </c>
      <c r="D2707" s="30">
        <v>13.352</v>
      </c>
      <c r="E2707" s="37">
        <v>22.298999999999999</v>
      </c>
      <c r="F2707" s="30">
        <v>11.407999999999999</v>
      </c>
      <c r="G2707" s="30">
        <v>19.690999999999999</v>
      </c>
      <c r="H2707" s="114" t="s">
        <v>810</v>
      </c>
    </row>
    <row r="2708" spans="1:8" ht="16.5" thickBot="1">
      <c r="A2708" s="23" t="s">
        <v>14</v>
      </c>
      <c r="B2708" s="37">
        <v>3.3170000000000002</v>
      </c>
      <c r="C2708" s="38">
        <v>3.4079999999999999</v>
      </c>
      <c r="D2708" s="30">
        <v>3.2719999999999998</v>
      </c>
      <c r="E2708" s="37">
        <v>3.665</v>
      </c>
      <c r="F2708" s="30">
        <v>2.95</v>
      </c>
      <c r="G2708" s="30">
        <v>3.5219999999999998</v>
      </c>
      <c r="H2708" s="114" t="s">
        <v>806</v>
      </c>
    </row>
    <row r="2709" spans="1:8" ht="16.5" thickBot="1">
      <c r="A2709" s="23" t="s">
        <v>15</v>
      </c>
      <c r="B2709" s="37">
        <v>2E-3</v>
      </c>
      <c r="C2709" s="38">
        <v>1E-3</v>
      </c>
      <c r="D2709" s="30">
        <v>0</v>
      </c>
      <c r="E2709" s="37">
        <v>0</v>
      </c>
      <c r="F2709" s="30">
        <v>1.2E-2</v>
      </c>
      <c r="G2709" s="30">
        <v>1.4999999999999999E-2</v>
      </c>
      <c r="H2709" s="114" t="s">
        <v>820</v>
      </c>
    </row>
    <row r="2710" spans="1:8" ht="16.5" thickBot="1">
      <c r="A2710" s="23" t="s">
        <v>16</v>
      </c>
      <c r="B2710" s="37">
        <v>0</v>
      </c>
      <c r="C2710" s="38">
        <v>0</v>
      </c>
      <c r="D2710" s="30">
        <v>0</v>
      </c>
      <c r="E2710" s="37">
        <v>0</v>
      </c>
      <c r="F2710" s="30">
        <v>3.0000000000000001E-3</v>
      </c>
      <c r="G2710" s="30">
        <v>1E-3</v>
      </c>
      <c r="H2710" s="114" t="s">
        <v>819</v>
      </c>
    </row>
    <row r="2711" spans="1:8" ht="16.5" thickBot="1">
      <c r="A2711" s="23" t="s">
        <v>17</v>
      </c>
      <c r="B2711" s="37">
        <v>0</v>
      </c>
      <c r="C2711" s="38">
        <v>0</v>
      </c>
      <c r="D2711" s="30">
        <v>0</v>
      </c>
      <c r="E2711" s="37">
        <v>0</v>
      </c>
      <c r="F2711" s="30">
        <v>0</v>
      </c>
      <c r="G2711" s="30">
        <v>0</v>
      </c>
      <c r="H2711" s="114" t="s">
        <v>807</v>
      </c>
    </row>
    <row r="2712" spans="1:8" ht="16.5" thickBot="1">
      <c r="A2712" s="23" t="s">
        <v>18</v>
      </c>
      <c r="B2712" s="37">
        <v>5.0999999999999997E-2</v>
      </c>
      <c r="C2712" s="38">
        <v>0.124</v>
      </c>
      <c r="D2712" s="30">
        <v>0.05</v>
      </c>
      <c r="E2712" s="37">
        <v>9.0999999999999998E-2</v>
      </c>
      <c r="F2712" s="30">
        <v>5.8999999999999997E-2</v>
      </c>
      <c r="G2712" s="30">
        <v>0.11899999999999999</v>
      </c>
      <c r="H2712" s="114" t="s">
        <v>19</v>
      </c>
    </row>
    <row r="2713" spans="1:8" ht="16.5" thickBot="1">
      <c r="A2713" s="23" t="s">
        <v>20</v>
      </c>
      <c r="B2713" s="37">
        <v>34.781999999999996</v>
      </c>
      <c r="C2713" s="38">
        <v>25.638000000000002</v>
      </c>
      <c r="D2713" s="30">
        <v>33.328000000000003</v>
      </c>
      <c r="E2713" s="37">
        <v>24.143999999999998</v>
      </c>
      <c r="F2713" s="30">
        <v>34.228999999999999</v>
      </c>
      <c r="G2713" s="30">
        <v>26.343</v>
      </c>
      <c r="H2713" s="114" t="s">
        <v>808</v>
      </c>
    </row>
    <row r="2714" spans="1:8" ht="16.5" thickBot="1">
      <c r="A2714" s="23" t="s">
        <v>21</v>
      </c>
      <c r="B2714" s="37">
        <v>3.3619999999999997E-2</v>
      </c>
      <c r="C2714" s="38">
        <v>1.7852219999999999E-2</v>
      </c>
      <c r="D2714" s="30">
        <v>1.7000000000000001E-2</v>
      </c>
      <c r="E2714" s="37">
        <v>2.1000000000000001E-2</v>
      </c>
      <c r="F2714" s="30">
        <v>0</v>
      </c>
      <c r="G2714" s="30">
        <v>0</v>
      </c>
      <c r="H2714" s="114" t="s">
        <v>811</v>
      </c>
    </row>
    <row r="2715" spans="1:8" ht="16.5" thickBot="1">
      <c r="A2715" s="23" t="s">
        <v>22</v>
      </c>
      <c r="B2715" s="37">
        <v>0.77</v>
      </c>
      <c r="C2715" s="38">
        <v>0.16200000000000001</v>
      </c>
      <c r="D2715" s="30">
        <v>3.5459999999999998</v>
      </c>
      <c r="E2715" s="37">
        <v>1.052</v>
      </c>
      <c r="F2715" s="30">
        <v>9.3879999999999999</v>
      </c>
      <c r="G2715" s="30">
        <v>1.913</v>
      </c>
      <c r="H2715" s="114" t="s">
        <v>840</v>
      </c>
    </row>
    <row r="2716" spans="1:8" ht="16.5" thickBot="1">
      <c r="A2716" s="23" t="s">
        <v>23</v>
      </c>
      <c r="B2716" s="37">
        <v>0</v>
      </c>
      <c r="C2716" s="38">
        <v>0</v>
      </c>
      <c r="D2716" s="30">
        <v>0</v>
      </c>
      <c r="E2716" s="37">
        <v>0</v>
      </c>
      <c r="F2716" s="30">
        <v>1.7000000000000001E-2</v>
      </c>
      <c r="G2716" s="30">
        <v>1.4E-2</v>
      </c>
      <c r="H2716" s="114" t="s">
        <v>805</v>
      </c>
    </row>
    <row r="2717" spans="1:8" ht="16.5" thickBot="1">
      <c r="A2717" s="23" t="s">
        <v>24</v>
      </c>
      <c r="B2717" s="37">
        <v>35.844999999999999</v>
      </c>
      <c r="C2717" s="38">
        <v>10.788</v>
      </c>
      <c r="D2717" s="30">
        <v>41.677</v>
      </c>
      <c r="E2717" s="37">
        <v>25.96</v>
      </c>
      <c r="F2717" s="30">
        <v>50.843000000000004</v>
      </c>
      <c r="G2717" s="30">
        <v>24.808</v>
      </c>
      <c r="H2717" s="114" t="s">
        <v>25</v>
      </c>
    </row>
    <row r="2718" spans="1:8" ht="16.5" thickBot="1">
      <c r="A2718" s="23" t="s">
        <v>26</v>
      </c>
      <c r="B2718" s="30">
        <v>6</v>
      </c>
      <c r="C2718" s="28">
        <v>3.4620000000000002</v>
      </c>
      <c r="D2718" s="30">
        <v>5.7889999999999997</v>
      </c>
      <c r="E2718" s="37">
        <v>3.923</v>
      </c>
      <c r="F2718" s="30">
        <v>5.64</v>
      </c>
      <c r="G2718" s="30">
        <v>5.4809999999999999</v>
      </c>
      <c r="H2718" s="114" t="s">
        <v>812</v>
      </c>
    </row>
    <row r="2719" spans="1:8" ht="16.5" thickBot="1">
      <c r="A2719" s="23" t="s">
        <v>27</v>
      </c>
      <c r="B2719" s="37">
        <v>6.7030000000000003</v>
      </c>
      <c r="C2719" s="38">
        <v>8.6370000000000005</v>
      </c>
      <c r="D2719" s="30">
        <v>6.7030000000000003</v>
      </c>
      <c r="E2719" s="37">
        <v>8.6370000000000005</v>
      </c>
      <c r="F2719" s="30">
        <f>D2719/E2719*G2719</f>
        <v>4.5680048627995831</v>
      </c>
      <c r="G2719" s="30">
        <v>5.8860000000000001</v>
      </c>
      <c r="H2719" s="114" t="s">
        <v>836</v>
      </c>
    </row>
    <row r="2720" spans="1:8" ht="16.5" thickBot="1">
      <c r="A2720" s="23" t="s">
        <v>28</v>
      </c>
      <c r="B2720" s="37">
        <v>2.266</v>
      </c>
      <c r="C2720" s="38">
        <v>2.6760000000000002</v>
      </c>
      <c r="D2720" s="30">
        <v>2.266</v>
      </c>
      <c r="E2720" s="37">
        <v>2.6760000000000002</v>
      </c>
      <c r="F2720" s="30">
        <v>1.3879999999999999</v>
      </c>
      <c r="G2720" s="30">
        <v>3.25</v>
      </c>
      <c r="H2720" s="114" t="s">
        <v>813</v>
      </c>
    </row>
    <row r="2721" spans="1:8" ht="16.5" thickBot="1">
      <c r="A2721" s="23" t="s">
        <v>29</v>
      </c>
      <c r="B2721" s="37">
        <v>10.242000000000001</v>
      </c>
      <c r="C2721" s="38">
        <v>6.4939999999999998</v>
      </c>
      <c r="D2721" s="30">
        <v>8.8689999999999998</v>
      </c>
      <c r="E2721" s="37">
        <v>10.747</v>
      </c>
      <c r="F2721" s="30">
        <v>3.8980000000000001</v>
      </c>
      <c r="G2721" s="30">
        <v>9.5980000000000008</v>
      </c>
      <c r="H2721" s="114" t="s">
        <v>814</v>
      </c>
    </row>
    <row r="2722" spans="1:8" ht="16.5" thickBot="1">
      <c r="A2722" s="23" t="s">
        <v>30</v>
      </c>
      <c r="B2722" s="37">
        <v>6.0000000000000001E-3</v>
      </c>
      <c r="C2722" s="38">
        <v>1.2E-2</v>
      </c>
      <c r="D2722" s="30">
        <v>1.4E-2</v>
      </c>
      <c r="E2722" s="37">
        <v>2.3E-2</v>
      </c>
      <c r="F2722" s="30">
        <v>2.3E-2</v>
      </c>
      <c r="G2722" s="30">
        <v>3.2000000000000001E-2</v>
      </c>
      <c r="H2722" s="114" t="s">
        <v>815</v>
      </c>
    </row>
    <row r="2723" spans="1:8" ht="16.5" thickBot="1">
      <c r="A2723" s="23" t="s">
        <v>31</v>
      </c>
      <c r="B2723" s="37">
        <v>6.1340000000000003</v>
      </c>
      <c r="C2723" s="38">
        <v>4.0039999999999996</v>
      </c>
      <c r="D2723" s="30">
        <v>5.9269999999999996</v>
      </c>
      <c r="E2723" s="37">
        <v>2.46</v>
      </c>
      <c r="F2723" s="30">
        <v>8.7270000000000003</v>
      </c>
      <c r="G2723" s="30">
        <v>5.444</v>
      </c>
      <c r="H2723" s="114" t="s">
        <v>838</v>
      </c>
    </row>
    <row r="2724" spans="1:8" ht="16.5" thickBot="1">
      <c r="A2724" s="23" t="s">
        <v>32</v>
      </c>
      <c r="B2724" s="37">
        <v>6.4770000000000003</v>
      </c>
      <c r="C2724" s="38">
        <v>9.398493219487694</v>
      </c>
      <c r="D2724" s="30">
        <v>5.9779999999999998</v>
      </c>
      <c r="E2724" s="37">
        <v>7.5810000000000004</v>
      </c>
      <c r="F2724" s="30">
        <v>14.454000000000001</v>
      </c>
      <c r="G2724" s="30">
        <v>11.547000000000001</v>
      </c>
      <c r="H2724" s="114" t="s">
        <v>816</v>
      </c>
    </row>
    <row r="2725" spans="1:8" ht="16.5" thickBot="1">
      <c r="A2725" s="23" t="s">
        <v>33</v>
      </c>
      <c r="B2725" s="37">
        <v>0.22900000000000001</v>
      </c>
      <c r="C2725" s="38">
        <v>0.21199999999999999</v>
      </c>
      <c r="D2725" s="30">
        <v>1.004</v>
      </c>
      <c r="E2725" s="37">
        <v>0.998</v>
      </c>
      <c r="F2725" s="30">
        <v>0.24</v>
      </c>
      <c r="G2725" s="30">
        <v>0.23400000000000001</v>
      </c>
      <c r="H2725" s="114" t="s">
        <v>818</v>
      </c>
    </row>
    <row r="2726" spans="1:8" ht="16.5" thickBot="1">
      <c r="A2726" s="23" t="s">
        <v>34</v>
      </c>
      <c r="B2726" s="39">
        <v>0</v>
      </c>
      <c r="C2726" s="40">
        <v>0</v>
      </c>
      <c r="D2726" s="30">
        <v>0</v>
      </c>
      <c r="E2726" s="37">
        <v>0</v>
      </c>
      <c r="F2726" s="30">
        <v>0</v>
      </c>
      <c r="G2726" s="30">
        <v>0</v>
      </c>
      <c r="H2726" s="114" t="s">
        <v>817</v>
      </c>
    </row>
    <row r="2727" spans="1:8" ht="16.5" thickBot="1">
      <c r="A2727" s="23" t="s">
        <v>35</v>
      </c>
      <c r="B2727" s="39">
        <v>0</v>
      </c>
      <c r="C2727" s="40">
        <v>0</v>
      </c>
      <c r="D2727" s="30">
        <v>5.0000000000000001E-3</v>
      </c>
      <c r="E2727" s="37">
        <v>1.2E-2</v>
      </c>
      <c r="F2727" s="30">
        <v>8.8999999999999996E-2</v>
      </c>
      <c r="G2727" s="30">
        <v>0.189</v>
      </c>
      <c r="H2727" s="113" t="s">
        <v>36</v>
      </c>
    </row>
    <row r="2728" spans="1:8" ht="16.5" thickBot="1">
      <c r="A2728" s="95" t="s">
        <v>353</v>
      </c>
      <c r="B2728" s="97">
        <f t="shared" ref="B2728" si="497">SUM(B2706:B2727)</f>
        <v>129.92762000000002</v>
      </c>
      <c r="C2728" s="97">
        <f t="shared" ref="C2728" si="498">SUM(C2706:C2727)</f>
        <v>102.17734543948771</v>
      </c>
      <c r="D2728" s="97">
        <f t="shared" ref="D2728" si="499">SUM(D2706:D2727)</f>
        <v>132.93300000000002</v>
      </c>
      <c r="E2728" s="97">
        <f t="shared" ref="E2728:G2728" si="500">SUM(E2706:E2727)</f>
        <v>116.42</v>
      </c>
      <c r="F2728" s="97">
        <f t="shared" si="500"/>
        <v>148.43300486279961</v>
      </c>
      <c r="G2728" s="97">
        <f t="shared" si="500"/>
        <v>118.94199999999998</v>
      </c>
      <c r="H2728" s="112" t="s">
        <v>841</v>
      </c>
    </row>
    <row r="2729" spans="1:8" ht="16.5" thickBot="1">
      <c r="A2729" s="95" t="s">
        <v>350</v>
      </c>
      <c r="B2729" s="97">
        <v>2045.127</v>
      </c>
      <c r="C2729" s="97">
        <v>2312.4009999999998</v>
      </c>
      <c r="D2729" s="97">
        <v>2250.4540000000002</v>
      </c>
      <c r="E2729" s="97">
        <v>2436.8069999999998</v>
      </c>
      <c r="F2729" s="142">
        <v>1973.3309999999999</v>
      </c>
      <c r="G2729" s="142">
        <v>2518.7049999999999</v>
      </c>
      <c r="H2729" s="119" t="s">
        <v>354</v>
      </c>
    </row>
    <row r="2730" spans="1:8">
      <c r="A2730" s="75"/>
      <c r="B2730" s="75"/>
      <c r="C2730" s="75"/>
      <c r="D2730" s="75"/>
      <c r="E2730" s="75"/>
      <c r="F2730" s="75"/>
      <c r="G2730" s="75"/>
      <c r="H2730" s="75"/>
    </row>
    <row r="2731" spans="1:8">
      <c r="A2731" s="77" t="s">
        <v>565</v>
      </c>
      <c r="B2731" s="75"/>
      <c r="C2731" s="75"/>
      <c r="D2731" s="75"/>
      <c r="E2731" s="75"/>
      <c r="F2731" s="75"/>
      <c r="G2731" s="75"/>
      <c r="H2731" s="79" t="s">
        <v>566</v>
      </c>
    </row>
    <row r="2732" spans="1:8">
      <c r="A2732" s="77" t="s">
        <v>588</v>
      </c>
      <c r="B2732" s="75"/>
      <c r="C2732" s="75"/>
      <c r="D2732" s="75"/>
      <c r="E2732" s="75"/>
      <c r="F2732" s="75"/>
      <c r="G2732" s="75"/>
      <c r="H2732" s="87" t="s">
        <v>591</v>
      </c>
    </row>
    <row r="2733" spans="1:8" ht="16.5" customHeight="1" thickBot="1">
      <c r="A2733" s="76" t="s">
        <v>39</v>
      </c>
      <c r="B2733" s="75"/>
      <c r="C2733" s="75"/>
      <c r="D2733" s="75"/>
      <c r="E2733" s="2"/>
      <c r="F2733" s="75"/>
      <c r="G2733" s="2" t="s">
        <v>40</v>
      </c>
      <c r="H2733" s="2" t="s">
        <v>2</v>
      </c>
    </row>
    <row r="2734" spans="1:8" ht="16.5" thickBot="1">
      <c r="A2734" s="66" t="s">
        <v>7</v>
      </c>
      <c r="B2734" s="203">
        <v>2016</v>
      </c>
      <c r="C2734" s="204"/>
      <c r="D2734" s="203">
        <v>2017</v>
      </c>
      <c r="E2734" s="204"/>
      <c r="F2734" s="203">
        <v>2018</v>
      </c>
      <c r="G2734" s="204"/>
      <c r="H2734" s="67" t="s">
        <v>3</v>
      </c>
    </row>
    <row r="2735" spans="1:8">
      <c r="A2735" s="68"/>
      <c r="B2735" s="20" t="s">
        <v>43</v>
      </c>
      <c r="C2735" s="111" t="s">
        <v>44</v>
      </c>
      <c r="D2735" s="111" t="s">
        <v>43</v>
      </c>
      <c r="E2735" s="16" t="s">
        <v>44</v>
      </c>
      <c r="F2735" s="20" t="s">
        <v>43</v>
      </c>
      <c r="G2735" s="9" t="s">
        <v>44</v>
      </c>
      <c r="H2735" s="69"/>
    </row>
    <row r="2736" spans="1:8" ht="16.5" thickBot="1">
      <c r="A2736" s="70"/>
      <c r="B2736" s="34" t="s">
        <v>45</v>
      </c>
      <c r="C2736" s="11" t="s">
        <v>46</v>
      </c>
      <c r="D2736" s="114" t="s">
        <v>45</v>
      </c>
      <c r="E2736" s="36" t="s">
        <v>46</v>
      </c>
      <c r="F2736" s="34" t="s">
        <v>45</v>
      </c>
      <c r="G2736" s="34" t="s">
        <v>46</v>
      </c>
      <c r="H2736" s="71"/>
    </row>
    <row r="2737" spans="1:8" ht="17.25" thickTop="1" thickBot="1">
      <c r="A2737" s="23" t="s">
        <v>12</v>
      </c>
      <c r="B2737" s="35">
        <v>5.8220550000000006</v>
      </c>
      <c r="C2737" s="38">
        <v>8.8119999999999994</v>
      </c>
      <c r="D2737" s="30">
        <v>7.3554219999999999</v>
      </c>
      <c r="E2737" s="37">
        <v>10.2157143</v>
      </c>
      <c r="F2737" s="30">
        <v>4.45</v>
      </c>
      <c r="G2737" s="30">
        <v>5.7720000000000002</v>
      </c>
      <c r="H2737" s="114" t="s">
        <v>809</v>
      </c>
    </row>
    <row r="2738" spans="1:8" ht="16.5" thickBot="1">
      <c r="A2738" s="23" t="s">
        <v>13</v>
      </c>
      <c r="B2738" s="37">
        <v>42.762999999999998</v>
      </c>
      <c r="C2738" s="38">
        <v>45.939</v>
      </c>
      <c r="D2738" s="30">
        <v>38.853999999999999</v>
      </c>
      <c r="E2738" s="37">
        <v>43.411000000000001</v>
      </c>
      <c r="F2738" s="30">
        <v>34.006999999999998</v>
      </c>
      <c r="G2738" s="30">
        <v>33.454000000000001</v>
      </c>
      <c r="H2738" s="114" t="s">
        <v>810</v>
      </c>
    </row>
    <row r="2739" spans="1:8" ht="16.5" thickBot="1">
      <c r="A2739" s="23" t="s">
        <v>14</v>
      </c>
      <c r="B2739" s="37">
        <v>3.61</v>
      </c>
      <c r="C2739" s="38">
        <v>3.7029999999999998</v>
      </c>
      <c r="D2739" s="30">
        <v>3.448</v>
      </c>
      <c r="E2739" s="37">
        <v>3.6120000000000001</v>
      </c>
      <c r="F2739" s="30">
        <v>2.6960000000000002</v>
      </c>
      <c r="G2739" s="30">
        <v>2.86</v>
      </c>
      <c r="H2739" s="114" t="s">
        <v>806</v>
      </c>
    </row>
    <row r="2740" spans="1:8" ht="16.5" thickBot="1">
      <c r="A2740" s="23" t="s">
        <v>15</v>
      </c>
      <c r="B2740" s="37">
        <v>0</v>
      </c>
      <c r="C2740" s="38">
        <v>0</v>
      </c>
      <c r="D2740" s="30">
        <v>0</v>
      </c>
      <c r="E2740" s="37">
        <v>0</v>
      </c>
      <c r="F2740" s="30">
        <v>0</v>
      </c>
      <c r="G2740" s="30">
        <v>0</v>
      </c>
      <c r="H2740" s="114" t="s">
        <v>820</v>
      </c>
    </row>
    <row r="2741" spans="1:8" ht="16.5" thickBot="1">
      <c r="A2741" s="23" t="s">
        <v>16</v>
      </c>
      <c r="B2741" s="37">
        <v>0</v>
      </c>
      <c r="C2741" s="38">
        <v>0</v>
      </c>
      <c r="D2741" s="30">
        <v>0</v>
      </c>
      <c r="E2741" s="37">
        <v>0</v>
      </c>
      <c r="F2741" s="30">
        <v>0</v>
      </c>
      <c r="G2741" s="30">
        <v>0</v>
      </c>
      <c r="H2741" s="114" t="s">
        <v>819</v>
      </c>
    </row>
    <row r="2742" spans="1:8" ht="16.5" thickBot="1">
      <c r="A2742" s="23" t="s">
        <v>17</v>
      </c>
      <c r="B2742" s="37">
        <v>1E-3</v>
      </c>
      <c r="C2742" s="38">
        <v>1E-3</v>
      </c>
      <c r="D2742" s="30">
        <v>2E-3</v>
      </c>
      <c r="E2742" s="37">
        <v>2E-3</v>
      </c>
      <c r="F2742" s="30">
        <v>7.6159999999999997</v>
      </c>
      <c r="G2742" s="30">
        <v>8.9999999999999993E-3</v>
      </c>
      <c r="H2742" s="114" t="s">
        <v>807</v>
      </c>
    </row>
    <row r="2743" spans="1:8" ht="16.5" thickBot="1">
      <c r="A2743" s="23" t="s">
        <v>18</v>
      </c>
      <c r="B2743" s="37">
        <v>0.151</v>
      </c>
      <c r="C2743" s="38">
        <v>0.19900000000000001</v>
      </c>
      <c r="D2743" s="30">
        <v>0.16</v>
      </c>
      <c r="E2743" s="37">
        <v>0.17199999999999999</v>
      </c>
      <c r="F2743" s="30">
        <v>0.19400000000000001</v>
      </c>
      <c r="G2743" s="30">
        <v>0.214</v>
      </c>
      <c r="H2743" s="114" t="s">
        <v>19</v>
      </c>
    </row>
    <row r="2744" spans="1:8" ht="16.5" thickBot="1">
      <c r="A2744" s="23" t="s">
        <v>20</v>
      </c>
      <c r="B2744" s="37">
        <v>20.686</v>
      </c>
      <c r="C2744" s="38">
        <v>19.648</v>
      </c>
      <c r="D2744" s="30">
        <v>18.635000000000002</v>
      </c>
      <c r="E2744" s="37">
        <v>17.907</v>
      </c>
      <c r="F2744" s="30">
        <v>18.867999999999999</v>
      </c>
      <c r="G2744" s="30">
        <v>21.492000000000001</v>
      </c>
      <c r="H2744" s="114" t="s">
        <v>808</v>
      </c>
    </row>
    <row r="2745" spans="1:8" ht="16.5" thickBot="1">
      <c r="A2745" s="23" t="s">
        <v>21</v>
      </c>
      <c r="B2745" s="37">
        <v>0.33030999999999999</v>
      </c>
      <c r="C2745" s="38">
        <v>0.31379450000000003</v>
      </c>
      <c r="D2745" s="30">
        <v>0.14899999999999999</v>
      </c>
      <c r="E2745" s="37">
        <v>0.17299999999999999</v>
      </c>
      <c r="F2745" s="30">
        <v>0</v>
      </c>
      <c r="G2745" s="30">
        <v>0</v>
      </c>
      <c r="H2745" s="114" t="s">
        <v>811</v>
      </c>
    </row>
    <row r="2746" spans="1:8" ht="16.5" thickBot="1">
      <c r="A2746" s="23" t="s">
        <v>22</v>
      </c>
      <c r="B2746" s="37">
        <v>1.8620000000000001</v>
      </c>
      <c r="C2746" s="38">
        <v>0.91</v>
      </c>
      <c r="D2746" s="30">
        <v>1.3959999999999999</v>
      </c>
      <c r="E2746" s="37">
        <v>0.42699999999999999</v>
      </c>
      <c r="F2746" s="30">
        <v>1.635</v>
      </c>
      <c r="G2746" s="30">
        <v>0.47299999999999998</v>
      </c>
      <c r="H2746" s="114" t="s">
        <v>840</v>
      </c>
    </row>
    <row r="2747" spans="1:8" ht="16.5" thickBot="1">
      <c r="A2747" s="23" t="s">
        <v>23</v>
      </c>
      <c r="B2747" s="37">
        <v>7.0000000000000001E-3</v>
      </c>
      <c r="C2747" s="38">
        <v>1.2999999999999999E-2</v>
      </c>
      <c r="D2747" s="30">
        <v>7.0000000000000001E-3</v>
      </c>
      <c r="E2747" s="37">
        <v>8.0000000000000002E-3</v>
      </c>
      <c r="F2747" s="30">
        <v>4.0000000000000001E-3</v>
      </c>
      <c r="G2747" s="30">
        <v>4.0000000000000001E-3</v>
      </c>
      <c r="H2747" s="114" t="s">
        <v>805</v>
      </c>
    </row>
    <row r="2748" spans="1:8" ht="16.5" thickBot="1">
      <c r="A2748" s="23" t="s">
        <v>24</v>
      </c>
      <c r="B2748" s="37">
        <v>8.5739999999999998</v>
      </c>
      <c r="C2748" s="38">
        <v>2.6320000000000001</v>
      </c>
      <c r="D2748" s="30">
        <v>14.483000000000001</v>
      </c>
      <c r="E2748" s="37">
        <v>5.0369999999999999</v>
      </c>
      <c r="F2748" s="30">
        <v>17.405000000000001</v>
      </c>
      <c r="G2748" s="30">
        <v>3.6320000000000001</v>
      </c>
      <c r="H2748" s="114" t="s">
        <v>25</v>
      </c>
    </row>
    <row r="2749" spans="1:8" ht="16.5" thickBot="1">
      <c r="A2749" s="23" t="s">
        <v>26</v>
      </c>
      <c r="B2749" s="30">
        <v>6.5574029999999999</v>
      </c>
      <c r="C2749" s="28">
        <v>4.349475</v>
      </c>
      <c r="D2749" s="30">
        <v>6.2731019999999997</v>
      </c>
      <c r="E2749" s="37">
        <v>4.4419700000000004</v>
      </c>
      <c r="F2749" s="30">
        <v>5.6340000000000003</v>
      </c>
      <c r="G2749" s="30">
        <v>6.0140000000000002</v>
      </c>
      <c r="H2749" s="114" t="s">
        <v>812</v>
      </c>
    </row>
    <row r="2750" spans="1:8" ht="16.5" thickBot="1">
      <c r="A2750" s="23" t="s">
        <v>27</v>
      </c>
      <c r="B2750" s="37">
        <v>3.5709960216998198</v>
      </c>
      <c r="C2750" s="38">
        <v>5.9160000000000004</v>
      </c>
      <c r="D2750" s="30">
        <v>3.5709960216998198</v>
      </c>
      <c r="E2750" s="37">
        <v>5.9160000000000004</v>
      </c>
      <c r="F2750" s="30">
        <f>D2750/E2750*G2750</f>
        <v>3.0911207956600366</v>
      </c>
      <c r="G2750" s="30">
        <v>5.1210000000000004</v>
      </c>
      <c r="H2750" s="114" t="s">
        <v>836</v>
      </c>
    </row>
    <row r="2751" spans="1:8" ht="16.5" thickBot="1">
      <c r="A2751" s="23" t="s">
        <v>28</v>
      </c>
      <c r="B2751" s="37">
        <v>0</v>
      </c>
      <c r="C2751" s="38">
        <v>0</v>
      </c>
      <c r="D2751" s="30">
        <v>0</v>
      </c>
      <c r="E2751" s="37">
        <v>0</v>
      </c>
      <c r="F2751" s="30">
        <v>3.601</v>
      </c>
      <c r="G2751" s="30">
        <v>3.8109999999999999</v>
      </c>
      <c r="H2751" s="114" t="s">
        <v>813</v>
      </c>
    </row>
    <row r="2752" spans="1:8" ht="16.5" thickBot="1">
      <c r="A2752" s="23" t="s">
        <v>29</v>
      </c>
      <c r="B2752" s="37">
        <v>4.8940000000000001</v>
      </c>
      <c r="C2752" s="38">
        <v>4.1130000000000004</v>
      </c>
      <c r="D2752" s="30">
        <v>5.1070000000000002</v>
      </c>
      <c r="E2752" s="37">
        <v>4.2539999999999996</v>
      </c>
      <c r="F2752" s="30">
        <v>10.661</v>
      </c>
      <c r="G2752" s="30">
        <v>12.308</v>
      </c>
      <c r="H2752" s="114" t="s">
        <v>814</v>
      </c>
    </row>
    <row r="2753" spans="1:8" ht="16.5" thickBot="1">
      <c r="A2753" s="23" t="s">
        <v>30</v>
      </c>
      <c r="B2753" s="37">
        <v>0.64200000000000002</v>
      </c>
      <c r="C2753" s="38">
        <v>0.55900000000000005</v>
      </c>
      <c r="D2753" s="30">
        <v>0.56999999999999995</v>
      </c>
      <c r="E2753" s="37">
        <v>0.47299999999999998</v>
      </c>
      <c r="F2753" s="30">
        <v>0.90300000000000002</v>
      </c>
      <c r="G2753" s="30">
        <v>0.72099999999999997</v>
      </c>
      <c r="H2753" s="114" t="s">
        <v>815</v>
      </c>
    </row>
    <row r="2754" spans="1:8" ht="16.5" thickBot="1">
      <c r="A2754" s="23" t="s">
        <v>31</v>
      </c>
      <c r="B2754" s="37">
        <v>6.9470000000000001</v>
      </c>
      <c r="C2754" s="38">
        <v>5.3840000000000003</v>
      </c>
      <c r="D2754" s="30">
        <v>4.0810000000000004</v>
      </c>
      <c r="E2754" s="37">
        <v>3.3940000000000001</v>
      </c>
      <c r="F2754" s="30">
        <v>0</v>
      </c>
      <c r="G2754" s="30">
        <v>0</v>
      </c>
      <c r="H2754" s="114" t="s">
        <v>838</v>
      </c>
    </row>
    <row r="2755" spans="1:8" ht="16.5" thickBot="1">
      <c r="A2755" s="23" t="s">
        <v>32</v>
      </c>
      <c r="B2755" s="37">
        <v>1.0029999999999999</v>
      </c>
      <c r="C2755" s="38">
        <v>1.4560522350577598</v>
      </c>
      <c r="D2755" s="30">
        <v>1.532</v>
      </c>
      <c r="E2755" s="37">
        <v>1.6773794460846339</v>
      </c>
      <c r="F2755" s="30">
        <v>2.5569999999999999</v>
      </c>
      <c r="G2755" s="30">
        <v>1.145</v>
      </c>
      <c r="H2755" s="114" t="s">
        <v>816</v>
      </c>
    </row>
    <row r="2756" spans="1:8" ht="16.5" thickBot="1">
      <c r="A2756" s="23" t="s">
        <v>33</v>
      </c>
      <c r="B2756" s="37">
        <v>16.295999999999999</v>
      </c>
      <c r="C2756" s="38">
        <v>12.339</v>
      </c>
      <c r="D2756" s="30">
        <v>30.89</v>
      </c>
      <c r="E2756" s="37">
        <v>25.725999999999999</v>
      </c>
      <c r="F2756" s="30">
        <v>36.933999999999997</v>
      </c>
      <c r="G2756" s="30">
        <v>28.294</v>
      </c>
      <c r="H2756" s="114" t="s">
        <v>818</v>
      </c>
    </row>
    <row r="2757" spans="1:8" ht="16.5" thickBot="1">
      <c r="A2757" s="23" t="s">
        <v>34</v>
      </c>
      <c r="B2757" s="39">
        <v>8.6999999999999994E-2</v>
      </c>
      <c r="C2757" s="40">
        <v>0.03</v>
      </c>
      <c r="D2757" s="30">
        <v>0.151</v>
      </c>
      <c r="E2757" s="37">
        <v>4.7E-2</v>
      </c>
      <c r="F2757" s="30">
        <v>8.7999999999999995E-2</v>
      </c>
      <c r="G2757" s="30">
        <v>3.1E-2</v>
      </c>
      <c r="H2757" s="114" t="s">
        <v>817</v>
      </c>
    </row>
    <row r="2758" spans="1:8" ht="16.5" thickBot="1">
      <c r="A2758" s="23" t="s">
        <v>35</v>
      </c>
      <c r="B2758" s="39">
        <v>8.0000000000000002E-3</v>
      </c>
      <c r="C2758" s="40">
        <v>8.0000000000000002E-3</v>
      </c>
      <c r="D2758" s="30">
        <v>1E-3</v>
      </c>
      <c r="E2758" s="37">
        <v>1E-3</v>
      </c>
      <c r="F2758" s="30">
        <v>0</v>
      </c>
      <c r="G2758" s="30">
        <v>0</v>
      </c>
      <c r="H2758" s="113" t="s">
        <v>36</v>
      </c>
    </row>
    <row r="2759" spans="1:8" ht="16.5" thickBot="1">
      <c r="A2759" s="95" t="s">
        <v>353</v>
      </c>
      <c r="B2759" s="97">
        <f t="shared" ref="B2759" si="501">SUM(B2737:B2758)</f>
        <v>123.81176402169982</v>
      </c>
      <c r="C2759" s="97">
        <f t="shared" ref="C2759" si="502">SUM(C2737:C2758)</f>
        <v>116.32532173505774</v>
      </c>
      <c r="D2759" s="97">
        <f t="shared" ref="D2759" si="503">SUM(D2737:D2758)</f>
        <v>136.66552002169985</v>
      </c>
      <c r="E2759" s="97">
        <f t="shared" ref="E2759:G2759" si="504">SUM(E2737:E2758)</f>
        <v>126.89506374608465</v>
      </c>
      <c r="F2759" s="97">
        <f t="shared" si="504"/>
        <v>150.34412079566005</v>
      </c>
      <c r="G2759" s="97">
        <f t="shared" si="504"/>
        <v>125.35499999999999</v>
      </c>
      <c r="H2759" s="112" t="s">
        <v>841</v>
      </c>
    </row>
    <row r="2760" spans="1:8" ht="16.5" thickBot="1">
      <c r="A2760" s="95" t="s">
        <v>350</v>
      </c>
      <c r="B2760" s="97">
        <v>2637.1329999999998</v>
      </c>
      <c r="C2760" s="97">
        <v>2460.8589999999999</v>
      </c>
      <c r="D2760" s="97">
        <v>2685.7559999999999</v>
      </c>
      <c r="E2760" s="97">
        <v>2686.4690000000001</v>
      </c>
      <c r="F2760" s="142">
        <f>D2760/E2760*G2760</f>
        <v>2723.6909292398313</v>
      </c>
      <c r="G2760" s="142">
        <v>2724.4140000000002</v>
      </c>
      <c r="H2760" s="119" t="s">
        <v>354</v>
      </c>
    </row>
    <row r="2761" spans="1:8">
      <c r="A2761" s="75"/>
      <c r="B2761" s="75"/>
      <c r="C2761" s="75"/>
      <c r="D2761" s="75"/>
      <c r="E2761" s="75"/>
      <c r="F2761" s="75"/>
      <c r="G2761" s="75"/>
      <c r="H2761" s="75"/>
    </row>
    <row r="2762" spans="1:8">
      <c r="A2762" s="75"/>
      <c r="B2762" s="75"/>
      <c r="C2762" s="75"/>
      <c r="D2762" s="75"/>
      <c r="E2762" s="75"/>
      <c r="F2762" s="75"/>
      <c r="G2762" s="75"/>
      <c r="H2762" s="75"/>
    </row>
    <row r="2763" spans="1:8">
      <c r="A2763" s="77" t="s">
        <v>569</v>
      </c>
      <c r="B2763" s="75"/>
      <c r="C2763" s="75"/>
      <c r="D2763" s="75"/>
      <c r="E2763" s="75"/>
      <c r="F2763" s="75"/>
      <c r="G2763" s="75"/>
      <c r="H2763" s="79" t="s">
        <v>570</v>
      </c>
    </row>
    <row r="2764" spans="1:8">
      <c r="A2764" s="77" t="s">
        <v>593</v>
      </c>
      <c r="B2764" s="75"/>
      <c r="C2764" s="75"/>
      <c r="D2764" s="75"/>
      <c r="E2764" s="75"/>
      <c r="F2764" s="75"/>
      <c r="G2764" s="75"/>
      <c r="H2764" s="13" t="s">
        <v>592</v>
      </c>
    </row>
    <row r="2765" spans="1:8" ht="16.5" customHeight="1" thickBot="1">
      <c r="A2765" s="76" t="s">
        <v>39</v>
      </c>
      <c r="B2765" s="75"/>
      <c r="C2765" s="75"/>
      <c r="D2765" s="75"/>
      <c r="E2765" s="2"/>
      <c r="F2765" s="75"/>
      <c r="G2765" s="2" t="s">
        <v>40</v>
      </c>
      <c r="H2765" s="2" t="s">
        <v>2</v>
      </c>
    </row>
    <row r="2766" spans="1:8" ht="16.5" thickBot="1">
      <c r="A2766" s="66" t="s">
        <v>7</v>
      </c>
      <c r="B2766" s="203">
        <v>2016</v>
      </c>
      <c r="C2766" s="204"/>
      <c r="D2766" s="203">
        <v>2017</v>
      </c>
      <c r="E2766" s="204"/>
      <c r="F2766" s="203">
        <v>2018</v>
      </c>
      <c r="G2766" s="204"/>
      <c r="H2766" s="67" t="s">
        <v>3</v>
      </c>
    </row>
    <row r="2767" spans="1:8">
      <c r="A2767" s="68"/>
      <c r="B2767" s="20" t="s">
        <v>43</v>
      </c>
      <c r="C2767" s="111" t="s">
        <v>44</v>
      </c>
      <c r="D2767" s="111" t="s">
        <v>43</v>
      </c>
      <c r="E2767" s="16" t="s">
        <v>44</v>
      </c>
      <c r="F2767" s="20" t="s">
        <v>43</v>
      </c>
      <c r="G2767" s="9" t="s">
        <v>44</v>
      </c>
      <c r="H2767" s="69"/>
    </row>
    <row r="2768" spans="1:8" ht="16.5" thickBot="1">
      <c r="A2768" s="70"/>
      <c r="B2768" s="34" t="s">
        <v>45</v>
      </c>
      <c r="C2768" s="11" t="s">
        <v>46</v>
      </c>
      <c r="D2768" s="114" t="s">
        <v>45</v>
      </c>
      <c r="E2768" s="36" t="s">
        <v>46</v>
      </c>
      <c r="F2768" s="34" t="s">
        <v>45</v>
      </c>
      <c r="G2768" s="34" t="s">
        <v>46</v>
      </c>
      <c r="H2768" s="71"/>
    </row>
    <row r="2769" spans="1:8" ht="17.25" thickTop="1" thickBot="1">
      <c r="A2769" s="23" t="s">
        <v>12</v>
      </c>
      <c r="B2769" s="35">
        <v>0.161</v>
      </c>
      <c r="C2769" s="38">
        <v>0.53900000000000003</v>
      </c>
      <c r="D2769" s="30">
        <v>0</v>
      </c>
      <c r="E2769" s="37">
        <v>0</v>
      </c>
      <c r="F2769" s="30">
        <v>0</v>
      </c>
      <c r="G2769" s="30">
        <v>0</v>
      </c>
      <c r="H2769" s="114" t="s">
        <v>809</v>
      </c>
    </row>
    <row r="2770" spans="1:8" ht="16.5" thickBot="1">
      <c r="A2770" s="23" t="s">
        <v>13</v>
      </c>
      <c r="B2770" s="37">
        <v>10.326000000000001</v>
      </c>
      <c r="C2770" s="38">
        <v>39.92</v>
      </c>
      <c r="D2770" s="30">
        <v>10.164999999999999</v>
      </c>
      <c r="E2770" s="37">
        <v>37.091000000000001</v>
      </c>
      <c r="F2770" s="30">
        <v>9.3290000000000006</v>
      </c>
      <c r="G2770" s="30">
        <v>36.058</v>
      </c>
      <c r="H2770" s="114" t="s">
        <v>810</v>
      </c>
    </row>
    <row r="2771" spans="1:8" ht="16.5" thickBot="1">
      <c r="A2771" s="23" t="s">
        <v>14</v>
      </c>
      <c r="B2771" s="37">
        <v>1.0509999999999999</v>
      </c>
      <c r="C2771" s="38">
        <v>6.3689999999999998</v>
      </c>
      <c r="D2771" s="30">
        <v>1.3180000000000001</v>
      </c>
      <c r="E2771" s="37">
        <v>6.1669999999999998</v>
      </c>
      <c r="F2771" s="30">
        <v>1.147</v>
      </c>
      <c r="G2771" s="30">
        <v>5.6210000000000004</v>
      </c>
      <c r="H2771" s="114" t="s">
        <v>806</v>
      </c>
    </row>
    <row r="2772" spans="1:8" ht="16.5" thickBot="1">
      <c r="A2772" s="23" t="s">
        <v>15</v>
      </c>
      <c r="B2772" s="37">
        <v>0.169209</v>
      </c>
      <c r="C2772" s="38">
        <v>0.18952336</v>
      </c>
      <c r="D2772" s="30">
        <v>2.5000000000000001E-2</v>
      </c>
      <c r="E2772" s="37">
        <v>4.0000000000000001E-3</v>
      </c>
      <c r="F2772" s="30">
        <v>4.9000000000000002E-2</v>
      </c>
      <c r="G2772" s="30">
        <v>5.3999999999999999E-2</v>
      </c>
      <c r="H2772" s="114" t="s">
        <v>820</v>
      </c>
    </row>
    <row r="2773" spans="1:8" ht="16.5" thickBot="1">
      <c r="A2773" s="23" t="s">
        <v>16</v>
      </c>
      <c r="B2773" s="37">
        <v>0</v>
      </c>
      <c r="C2773" s="38">
        <v>0</v>
      </c>
      <c r="D2773" s="30">
        <v>0</v>
      </c>
      <c r="E2773" s="37">
        <v>0</v>
      </c>
      <c r="F2773" s="30">
        <v>0.31900000000000001</v>
      </c>
      <c r="G2773" s="30">
        <v>0.26700000000000002</v>
      </c>
      <c r="H2773" s="114" t="s">
        <v>819</v>
      </c>
    </row>
    <row r="2774" spans="1:8" ht="16.5" thickBot="1">
      <c r="A2774" s="23" t="s">
        <v>17</v>
      </c>
      <c r="B2774" s="37">
        <v>0</v>
      </c>
      <c r="C2774" s="38">
        <v>0</v>
      </c>
      <c r="D2774" s="30">
        <v>0</v>
      </c>
      <c r="E2774" s="37">
        <v>0</v>
      </c>
      <c r="F2774" s="30">
        <v>0</v>
      </c>
      <c r="G2774" s="30">
        <v>0</v>
      </c>
      <c r="H2774" s="114" t="s">
        <v>807</v>
      </c>
    </row>
    <row r="2775" spans="1:8" ht="16.5" thickBot="1">
      <c r="A2775" s="23" t="s">
        <v>18</v>
      </c>
      <c r="B2775" s="37">
        <v>8.0000000000000002E-3</v>
      </c>
      <c r="C2775" s="38">
        <v>2.4E-2</v>
      </c>
      <c r="D2775" s="30">
        <v>5.0000000000000001E-3</v>
      </c>
      <c r="E2775" s="37">
        <v>2.1000000000000001E-2</v>
      </c>
      <c r="F2775" s="30">
        <v>2E-3</v>
      </c>
      <c r="G2775" s="30">
        <v>1.7000000000000001E-2</v>
      </c>
      <c r="H2775" s="114" t="s">
        <v>19</v>
      </c>
    </row>
    <row r="2776" spans="1:8" ht="16.5" thickBot="1">
      <c r="A2776" s="23" t="s">
        <v>20</v>
      </c>
      <c r="B2776" s="37">
        <v>15.677</v>
      </c>
      <c r="C2776" s="38">
        <v>50.116</v>
      </c>
      <c r="D2776" s="30">
        <v>13.661</v>
      </c>
      <c r="E2776" s="37">
        <v>50.353999999999999</v>
      </c>
      <c r="F2776" s="30">
        <v>11.942</v>
      </c>
      <c r="G2776" s="30">
        <v>49.804000000000002</v>
      </c>
      <c r="H2776" s="114" t="s">
        <v>808</v>
      </c>
    </row>
    <row r="2777" spans="1:8" ht="16.5" thickBot="1">
      <c r="A2777" s="23" t="s">
        <v>21</v>
      </c>
      <c r="B2777" s="37">
        <v>4.0882199999999997</v>
      </c>
      <c r="C2777" s="38">
        <v>2.1708449999999999</v>
      </c>
      <c r="D2777" s="30">
        <v>0.13100000000000001</v>
      </c>
      <c r="E2777" s="37">
        <v>0.45600000000000002</v>
      </c>
      <c r="F2777" s="30">
        <v>6.4000000000000001E-2</v>
      </c>
      <c r="G2777" s="30">
        <v>3.2000000000000001E-2</v>
      </c>
      <c r="H2777" s="114" t="s">
        <v>811</v>
      </c>
    </row>
    <row r="2778" spans="1:8" ht="16.5" thickBot="1">
      <c r="A2778" s="23" t="s">
        <v>22</v>
      </c>
      <c r="B2778" s="37">
        <v>0</v>
      </c>
      <c r="C2778" s="38">
        <v>0</v>
      </c>
      <c r="D2778" s="30">
        <v>1.0999999999999999E-2</v>
      </c>
      <c r="E2778" s="37">
        <v>7.0000000000000001E-3</v>
      </c>
      <c r="F2778" s="30">
        <v>7.9000000000000001E-2</v>
      </c>
      <c r="G2778" s="30">
        <v>3.3000000000000002E-2</v>
      </c>
      <c r="H2778" s="114" t="s">
        <v>840</v>
      </c>
    </row>
    <row r="2779" spans="1:8" ht="16.5" thickBot="1">
      <c r="A2779" s="23" t="s">
        <v>23</v>
      </c>
      <c r="B2779" s="37">
        <v>0</v>
      </c>
      <c r="C2779" s="38">
        <v>0</v>
      </c>
      <c r="D2779" s="30">
        <v>0</v>
      </c>
      <c r="E2779" s="37">
        <v>0</v>
      </c>
      <c r="F2779" s="30">
        <v>0</v>
      </c>
      <c r="G2779" s="30">
        <v>0</v>
      </c>
      <c r="H2779" s="114" t="s">
        <v>805</v>
      </c>
    </row>
    <row r="2780" spans="1:8" ht="16.5" thickBot="1">
      <c r="A2780" s="23" t="s">
        <v>24</v>
      </c>
      <c r="B2780" s="37">
        <v>5.5789999999999997</v>
      </c>
      <c r="C2780" s="38">
        <v>2.4329999999999998</v>
      </c>
      <c r="D2780" s="30">
        <v>7.0430000000000001</v>
      </c>
      <c r="E2780" s="37">
        <v>8.4280000000000008</v>
      </c>
      <c r="F2780" s="30">
        <v>15.930999999999999</v>
      </c>
      <c r="G2780" s="30">
        <v>7.1260000000000003</v>
      </c>
      <c r="H2780" s="114" t="s">
        <v>25</v>
      </c>
    </row>
    <row r="2781" spans="1:8" ht="16.5" thickBot="1">
      <c r="A2781" s="23" t="s">
        <v>26</v>
      </c>
      <c r="B2781" s="30">
        <v>1.3110679999999999</v>
      </c>
      <c r="C2781" s="28">
        <v>1.1917651899999999</v>
      </c>
      <c r="D2781" s="30">
        <v>1.04</v>
      </c>
      <c r="E2781" s="37">
        <v>1.7729999999999999</v>
      </c>
      <c r="F2781" s="30">
        <v>1.502</v>
      </c>
      <c r="G2781" s="30">
        <v>4.4219999999999997</v>
      </c>
      <c r="H2781" s="114" t="s">
        <v>812</v>
      </c>
    </row>
    <row r="2782" spans="1:8" ht="16.5" thickBot="1">
      <c r="A2782" s="23" t="s">
        <v>27</v>
      </c>
      <c r="B2782" s="37">
        <v>0</v>
      </c>
      <c r="C2782" s="38">
        <v>0</v>
      </c>
      <c r="D2782" s="30">
        <v>0</v>
      </c>
      <c r="E2782" s="37">
        <v>0</v>
      </c>
      <c r="F2782" s="30">
        <v>0</v>
      </c>
      <c r="G2782" s="30">
        <v>9.0999999999999998E-2</v>
      </c>
      <c r="H2782" s="114" t="s">
        <v>836</v>
      </c>
    </row>
    <row r="2783" spans="1:8" ht="16.5" thickBot="1">
      <c r="A2783" s="23" t="s">
        <v>28</v>
      </c>
      <c r="B2783" s="37">
        <v>1.524</v>
      </c>
      <c r="C2783" s="38">
        <v>8.2569999999999997</v>
      </c>
      <c r="D2783" s="30">
        <v>0</v>
      </c>
      <c r="E2783" s="37">
        <v>0</v>
      </c>
      <c r="F2783" s="30">
        <v>1.556</v>
      </c>
      <c r="G2783" s="30">
        <v>9.8800000000000008</v>
      </c>
      <c r="H2783" s="114" t="s">
        <v>813</v>
      </c>
    </row>
    <row r="2784" spans="1:8" ht="16.5" thickBot="1">
      <c r="A2784" s="23" t="s">
        <v>29</v>
      </c>
      <c r="B2784" s="37">
        <v>4.1440000000000001</v>
      </c>
      <c r="C2784" s="38">
        <v>21.536999999999999</v>
      </c>
      <c r="D2784" s="30">
        <v>3.073</v>
      </c>
      <c r="E2784" s="37">
        <v>20.638000000000002</v>
      </c>
      <c r="F2784" s="30">
        <v>3.08</v>
      </c>
      <c r="G2784" s="30">
        <v>23.922000000000001</v>
      </c>
      <c r="H2784" s="114" t="s">
        <v>814</v>
      </c>
    </row>
    <row r="2785" spans="1:8" ht="16.5" thickBot="1">
      <c r="A2785" s="23" t="s">
        <v>30</v>
      </c>
      <c r="B2785" s="37">
        <v>0.19800000000000001</v>
      </c>
      <c r="C2785" s="38">
        <v>0.26700000000000002</v>
      </c>
      <c r="D2785" s="30">
        <v>0.53100000000000003</v>
      </c>
      <c r="E2785" s="37">
        <v>0.59499999999999997</v>
      </c>
      <c r="F2785" s="30">
        <v>0.114</v>
      </c>
      <c r="G2785" s="30">
        <v>0.28399999999999997</v>
      </c>
      <c r="H2785" s="114" t="s">
        <v>815</v>
      </c>
    </row>
    <row r="2786" spans="1:8" ht="16.5" thickBot="1">
      <c r="A2786" s="23" t="s">
        <v>31</v>
      </c>
      <c r="B2786" s="37">
        <v>0.35890499999999997</v>
      </c>
      <c r="C2786" s="38">
        <v>1.3317300000000001</v>
      </c>
      <c r="D2786" s="30">
        <v>0.26100000000000001</v>
      </c>
      <c r="E2786" s="37">
        <v>0.995</v>
      </c>
      <c r="F2786" s="30">
        <v>4.8000000000000001E-2</v>
      </c>
      <c r="G2786" s="30">
        <v>0.16700000000000001</v>
      </c>
      <c r="H2786" s="114" t="s">
        <v>838</v>
      </c>
    </row>
    <row r="2787" spans="1:8" ht="16.5" thickBot="1">
      <c r="A2787" s="23" t="s">
        <v>32</v>
      </c>
      <c r="B2787" s="37">
        <v>0.14199999999999999</v>
      </c>
      <c r="C2787" s="38">
        <v>0.14595680562531391</v>
      </c>
      <c r="D2787" s="30">
        <v>0</v>
      </c>
      <c r="E2787" s="37">
        <v>0</v>
      </c>
      <c r="F2787" s="30">
        <v>0.72</v>
      </c>
      <c r="G2787" s="30">
        <v>0.29799999999999999</v>
      </c>
      <c r="H2787" s="114" t="s">
        <v>816</v>
      </c>
    </row>
    <row r="2788" spans="1:8" ht="16.5" thickBot="1">
      <c r="A2788" s="23" t="s">
        <v>33</v>
      </c>
      <c r="B2788" s="37">
        <v>0.80700000000000005</v>
      </c>
      <c r="C2788" s="38">
        <v>0.34</v>
      </c>
      <c r="D2788" s="30">
        <v>0.33500000000000002</v>
      </c>
      <c r="E2788" s="37">
        <v>0.17499999999999999</v>
      </c>
      <c r="F2788" s="30">
        <v>5.5E-2</v>
      </c>
      <c r="G2788" s="30">
        <v>0.157</v>
      </c>
      <c r="H2788" s="114" t="s">
        <v>818</v>
      </c>
    </row>
    <row r="2789" spans="1:8" ht="16.5" thickBot="1">
      <c r="A2789" s="23" t="s">
        <v>34</v>
      </c>
      <c r="B2789" s="39">
        <v>0</v>
      </c>
      <c r="C2789" s="40">
        <v>0</v>
      </c>
      <c r="D2789" s="30">
        <v>0</v>
      </c>
      <c r="E2789" s="37">
        <v>0</v>
      </c>
      <c r="F2789" s="30">
        <v>0</v>
      </c>
      <c r="G2789" s="30">
        <v>0</v>
      </c>
      <c r="H2789" s="114" t="s">
        <v>817</v>
      </c>
    </row>
    <row r="2790" spans="1:8" ht="16.5" thickBot="1">
      <c r="A2790" s="23" t="s">
        <v>35</v>
      </c>
      <c r="B2790" s="39">
        <v>0.04</v>
      </c>
      <c r="C2790" s="40">
        <v>7.6999999999999999E-2</v>
      </c>
      <c r="D2790" s="30">
        <v>0</v>
      </c>
      <c r="E2790" s="37">
        <v>0</v>
      </c>
      <c r="F2790" s="30">
        <v>0</v>
      </c>
      <c r="G2790" s="30">
        <v>0</v>
      </c>
      <c r="H2790" s="113" t="s">
        <v>36</v>
      </c>
    </row>
    <row r="2791" spans="1:8" ht="16.5" thickBot="1">
      <c r="A2791" s="95" t="s">
        <v>353</v>
      </c>
      <c r="B2791" s="97">
        <f t="shared" ref="B2791" si="505">SUM(B2769:B2790)</f>
        <v>45.584402000000004</v>
      </c>
      <c r="C2791" s="97">
        <f t="shared" ref="C2791" si="506">SUM(C2769:C2790)</f>
        <v>134.90882035562529</v>
      </c>
      <c r="D2791" s="97">
        <f t="shared" ref="D2791" si="507">SUM(D2769:D2790)</f>
        <v>37.599000000000004</v>
      </c>
      <c r="E2791" s="97">
        <f t="shared" ref="E2791:G2791" si="508">SUM(E2769:E2790)</f>
        <v>126.70400000000001</v>
      </c>
      <c r="F2791" s="97">
        <f t="shared" si="508"/>
        <v>45.936999999999998</v>
      </c>
      <c r="G2791" s="97">
        <f t="shared" si="508"/>
        <v>138.233</v>
      </c>
      <c r="H2791" s="112" t="s">
        <v>841</v>
      </c>
    </row>
    <row r="2792" spans="1:8" ht="16.5" thickBot="1">
      <c r="A2792" s="95" t="s">
        <v>350</v>
      </c>
      <c r="B2792" s="97">
        <v>907.80899999999997</v>
      </c>
      <c r="C2792" s="97">
        <v>2636.9929999999999</v>
      </c>
      <c r="D2792" s="97">
        <v>957.20600000000002</v>
      </c>
      <c r="E2792" s="97">
        <v>2891.7449999999999</v>
      </c>
      <c r="F2792" s="142">
        <v>925.84900000000005</v>
      </c>
      <c r="G2792" s="142">
        <v>2901.268</v>
      </c>
      <c r="H2792" s="119" t="s">
        <v>354</v>
      </c>
    </row>
    <row r="2793" spans="1:8">
      <c r="A2793" s="75"/>
      <c r="B2793" s="75"/>
      <c r="C2793" s="75"/>
      <c r="D2793" s="75"/>
      <c r="E2793" s="75"/>
      <c r="F2793" s="75"/>
      <c r="G2793" s="75"/>
      <c r="H2793" s="75"/>
    </row>
    <row r="2794" spans="1:8">
      <c r="A2794" s="75"/>
      <c r="B2794" s="75"/>
      <c r="C2794" s="75"/>
      <c r="D2794" s="75"/>
      <c r="E2794" s="75"/>
      <c r="F2794" s="75"/>
      <c r="G2794" s="75"/>
      <c r="H2794" s="75"/>
    </row>
    <row r="2795" spans="1:8">
      <c r="A2795" s="77" t="s">
        <v>573</v>
      </c>
      <c r="B2795" s="75"/>
      <c r="C2795" s="75"/>
      <c r="D2795" s="75"/>
      <c r="E2795" s="75"/>
      <c r="F2795" s="75"/>
      <c r="G2795" s="75"/>
      <c r="H2795" s="79" t="s">
        <v>574</v>
      </c>
    </row>
    <row r="2796" spans="1:8">
      <c r="A2796" s="77" t="s">
        <v>594</v>
      </c>
      <c r="B2796" s="75"/>
      <c r="C2796" s="75"/>
      <c r="D2796" s="75"/>
      <c r="E2796" s="75"/>
      <c r="F2796" s="75"/>
      <c r="G2796" s="75"/>
      <c r="H2796" s="13" t="s">
        <v>595</v>
      </c>
    </row>
    <row r="2797" spans="1:8" ht="16.5" customHeight="1" thickBot="1">
      <c r="A2797" s="76" t="s">
        <v>39</v>
      </c>
      <c r="B2797" s="75"/>
      <c r="C2797" s="75"/>
      <c r="D2797" s="75"/>
      <c r="E2797" s="2"/>
      <c r="F2797" s="75"/>
      <c r="G2797" s="2" t="s">
        <v>40</v>
      </c>
      <c r="H2797" s="2" t="s">
        <v>2</v>
      </c>
    </row>
    <row r="2798" spans="1:8" ht="16.5" thickBot="1">
      <c r="A2798" s="66" t="s">
        <v>7</v>
      </c>
      <c r="B2798" s="203">
        <v>2016</v>
      </c>
      <c r="C2798" s="204"/>
      <c r="D2798" s="203">
        <v>2017</v>
      </c>
      <c r="E2798" s="204"/>
      <c r="F2798" s="203">
        <v>2018</v>
      </c>
      <c r="G2798" s="204"/>
      <c r="H2798" s="67" t="s">
        <v>3</v>
      </c>
    </row>
    <row r="2799" spans="1:8">
      <c r="A2799" s="68"/>
      <c r="B2799" s="20" t="s">
        <v>43</v>
      </c>
      <c r="C2799" s="111" t="s">
        <v>44</v>
      </c>
      <c r="D2799" s="111" t="s">
        <v>43</v>
      </c>
      <c r="E2799" s="16" t="s">
        <v>44</v>
      </c>
      <c r="F2799" s="20" t="s">
        <v>43</v>
      </c>
      <c r="G2799" s="9" t="s">
        <v>44</v>
      </c>
      <c r="H2799" s="69"/>
    </row>
    <row r="2800" spans="1:8" ht="16.5" thickBot="1">
      <c r="A2800" s="70"/>
      <c r="B2800" s="34" t="s">
        <v>45</v>
      </c>
      <c r="C2800" s="11" t="s">
        <v>46</v>
      </c>
      <c r="D2800" s="114" t="s">
        <v>45</v>
      </c>
      <c r="E2800" s="36" t="s">
        <v>46</v>
      </c>
      <c r="F2800" s="34" t="s">
        <v>45</v>
      </c>
      <c r="G2800" s="34" t="s">
        <v>46</v>
      </c>
      <c r="H2800" s="71"/>
    </row>
    <row r="2801" spans="1:8" ht="17.25" thickTop="1" thickBot="1">
      <c r="A2801" s="23" t="s">
        <v>12</v>
      </c>
      <c r="B2801" s="35">
        <v>0.19900000000000001</v>
      </c>
      <c r="C2801" s="38">
        <v>0.371</v>
      </c>
      <c r="D2801" s="30">
        <v>0.104</v>
      </c>
      <c r="E2801" s="37">
        <v>0.21199999999999999</v>
      </c>
      <c r="F2801" s="30">
        <v>0.47599999999999998</v>
      </c>
      <c r="G2801" s="30">
        <v>0.91</v>
      </c>
      <c r="H2801" s="114" t="s">
        <v>809</v>
      </c>
    </row>
    <row r="2802" spans="1:8" ht="16.5" thickBot="1">
      <c r="A2802" s="23" t="s">
        <v>13</v>
      </c>
      <c r="B2802" s="37">
        <v>19.016999999999999</v>
      </c>
      <c r="C2802" s="38">
        <v>25.181999999999999</v>
      </c>
      <c r="D2802" s="30">
        <v>15.882</v>
      </c>
      <c r="E2802" s="37">
        <v>21.933</v>
      </c>
      <c r="F2802" s="30">
        <v>13.49</v>
      </c>
      <c r="G2802" s="30">
        <v>19.603000000000002</v>
      </c>
      <c r="H2802" s="114" t="s">
        <v>810</v>
      </c>
    </row>
    <row r="2803" spans="1:8" ht="16.5" thickBot="1">
      <c r="A2803" s="23" t="s">
        <v>14</v>
      </c>
      <c r="B2803" s="37">
        <v>1.2410000000000001</v>
      </c>
      <c r="C2803" s="38">
        <v>1.4019999999999999</v>
      </c>
      <c r="D2803" s="30">
        <v>0.85299999999999998</v>
      </c>
      <c r="E2803" s="37">
        <v>1.1439999999999999</v>
      </c>
      <c r="F2803" s="30">
        <v>0.93</v>
      </c>
      <c r="G2803" s="30">
        <v>1.19</v>
      </c>
      <c r="H2803" s="114" t="s">
        <v>806</v>
      </c>
    </row>
    <row r="2804" spans="1:8" ht="16.5" thickBot="1">
      <c r="A2804" s="23" t="s">
        <v>15</v>
      </c>
      <c r="B2804" s="37">
        <v>3.3000000000000002E-2</v>
      </c>
      <c r="C2804" s="38">
        <v>1.2E-2</v>
      </c>
      <c r="D2804" s="30">
        <v>8.0000000000000002E-3</v>
      </c>
      <c r="E2804" s="37">
        <v>5.0000000000000001E-3</v>
      </c>
      <c r="F2804" s="30">
        <v>0</v>
      </c>
      <c r="G2804" s="30">
        <v>0</v>
      </c>
      <c r="H2804" s="114" t="s">
        <v>820</v>
      </c>
    </row>
    <row r="2805" spans="1:8" ht="16.5" thickBot="1">
      <c r="A2805" s="23" t="s">
        <v>16</v>
      </c>
      <c r="B2805" s="37">
        <v>0</v>
      </c>
      <c r="C2805" s="38">
        <v>0</v>
      </c>
      <c r="D2805" s="30">
        <v>4.3999999999999997E-2</v>
      </c>
      <c r="E2805" s="37">
        <v>7.0000000000000007E-2</v>
      </c>
      <c r="F2805" s="30">
        <v>0</v>
      </c>
      <c r="G2805" s="30">
        <v>0</v>
      </c>
      <c r="H2805" s="114" t="s">
        <v>819</v>
      </c>
    </row>
    <row r="2806" spans="1:8" ht="16.5" thickBot="1">
      <c r="A2806" s="23" t="s">
        <v>17</v>
      </c>
      <c r="B2806" s="37">
        <v>0</v>
      </c>
      <c r="C2806" s="38">
        <v>0</v>
      </c>
      <c r="D2806" s="30">
        <v>0</v>
      </c>
      <c r="E2806" s="37">
        <v>0</v>
      </c>
      <c r="F2806" s="37">
        <v>0</v>
      </c>
      <c r="G2806" s="37">
        <v>0</v>
      </c>
      <c r="H2806" s="114" t="s">
        <v>807</v>
      </c>
    </row>
    <row r="2807" spans="1:8" ht="16.5" thickBot="1">
      <c r="A2807" s="23" t="s">
        <v>18</v>
      </c>
      <c r="B2807" s="37">
        <v>6.4000000000000001E-2</v>
      </c>
      <c r="C2807" s="38">
        <v>0.11899999999999999</v>
      </c>
      <c r="D2807" s="30">
        <v>7.4999999999999997E-2</v>
      </c>
      <c r="E2807" s="37">
        <v>0.121</v>
      </c>
      <c r="F2807" s="30">
        <v>7.0999999999999994E-2</v>
      </c>
      <c r="G2807" s="30">
        <v>0.13100000000000001</v>
      </c>
      <c r="H2807" s="114" t="s">
        <v>19</v>
      </c>
    </row>
    <row r="2808" spans="1:8" ht="16.5" thickBot="1">
      <c r="A2808" s="23" t="s">
        <v>20</v>
      </c>
      <c r="B2808" s="37">
        <v>20.87</v>
      </c>
      <c r="C2808" s="38">
        <v>19.515999999999998</v>
      </c>
      <c r="D2808" s="30">
        <v>18.721</v>
      </c>
      <c r="E2808" s="37">
        <v>18.922000000000001</v>
      </c>
      <c r="F2808" s="30">
        <v>12.442</v>
      </c>
      <c r="G2808" s="30">
        <v>14.271000000000001</v>
      </c>
      <c r="H2808" s="114" t="s">
        <v>808</v>
      </c>
    </row>
    <row r="2809" spans="1:8" ht="16.5" thickBot="1">
      <c r="A2809" s="23" t="s">
        <v>21</v>
      </c>
      <c r="B2809" s="37">
        <v>8.3409999999999998E-2</v>
      </c>
      <c r="C2809" s="38">
        <v>4.4290709999999997E-2</v>
      </c>
      <c r="D2809" s="30">
        <v>3.1E-2</v>
      </c>
      <c r="E2809" s="37">
        <v>4.7E-2</v>
      </c>
      <c r="F2809" s="30">
        <v>3.0000000000000001E-3</v>
      </c>
      <c r="G2809" s="30">
        <v>1E-3</v>
      </c>
      <c r="H2809" s="114" t="s">
        <v>811</v>
      </c>
    </row>
    <row r="2810" spans="1:8" ht="16.5" thickBot="1">
      <c r="A2810" s="23" t="s">
        <v>22</v>
      </c>
      <c r="B2810" s="37">
        <v>8.5000000000000006E-2</v>
      </c>
      <c r="C2810" s="38">
        <v>2.5000000000000001E-2</v>
      </c>
      <c r="D2810" s="30">
        <v>0.55700000000000005</v>
      </c>
      <c r="E2810" s="37">
        <v>0.152</v>
      </c>
      <c r="F2810" s="30">
        <v>0.74099999999999999</v>
      </c>
      <c r="G2810" s="30">
        <v>0.13400000000000001</v>
      </c>
      <c r="H2810" s="114" t="s">
        <v>840</v>
      </c>
    </row>
    <row r="2811" spans="1:8" ht="16.5" thickBot="1">
      <c r="A2811" s="23" t="s">
        <v>23</v>
      </c>
      <c r="B2811" s="37">
        <v>0</v>
      </c>
      <c r="C2811" s="38">
        <v>0</v>
      </c>
      <c r="D2811" s="30">
        <v>0</v>
      </c>
      <c r="E2811" s="37">
        <v>0</v>
      </c>
      <c r="F2811" s="30">
        <v>0</v>
      </c>
      <c r="G2811" s="30">
        <v>1E-3</v>
      </c>
      <c r="H2811" s="114" t="s">
        <v>805</v>
      </c>
    </row>
    <row r="2812" spans="1:8" ht="16.5" thickBot="1">
      <c r="A2812" s="23" t="s">
        <v>24</v>
      </c>
      <c r="B2812" s="37">
        <v>61.317</v>
      </c>
      <c r="C2812" s="38">
        <v>16.885999999999999</v>
      </c>
      <c r="D2812" s="30">
        <v>77.784999999999997</v>
      </c>
      <c r="E2812" s="37">
        <v>33.783000000000001</v>
      </c>
      <c r="F2812" s="30">
        <v>77.353999999999999</v>
      </c>
      <c r="G2812" s="30">
        <v>25.204999999999998</v>
      </c>
      <c r="H2812" s="114" t="s">
        <v>25</v>
      </c>
    </row>
    <row r="2813" spans="1:8" ht="16.5" thickBot="1">
      <c r="A2813" s="23" t="s">
        <v>26</v>
      </c>
      <c r="B2813" s="30">
        <v>0.86938800000000005</v>
      </c>
      <c r="C2813" s="28">
        <v>0.93656212999999999</v>
      </c>
      <c r="D2813" s="30">
        <v>1.04</v>
      </c>
      <c r="E2813" s="37">
        <v>1.218</v>
      </c>
      <c r="F2813" s="30">
        <v>1.698</v>
      </c>
      <c r="G2813" s="30">
        <v>2.0649999999999999</v>
      </c>
      <c r="H2813" s="114" t="s">
        <v>812</v>
      </c>
    </row>
    <row r="2814" spans="1:8" ht="16.5" thickBot="1">
      <c r="A2814" s="23" t="s">
        <v>27</v>
      </c>
      <c r="B2814" s="37">
        <v>0.57299999999999995</v>
      </c>
      <c r="C2814" s="38">
        <v>0.84199999999999997</v>
      </c>
      <c r="D2814" s="30">
        <v>0</v>
      </c>
      <c r="E2814" s="37">
        <v>0</v>
      </c>
      <c r="F2814" s="30">
        <v>0</v>
      </c>
      <c r="G2814" s="30">
        <v>1.016</v>
      </c>
      <c r="H2814" s="114" t="s">
        <v>836</v>
      </c>
    </row>
    <row r="2815" spans="1:8" ht="16.5" thickBot="1">
      <c r="A2815" s="23" t="s">
        <v>28</v>
      </c>
      <c r="B2815" s="37">
        <v>2.0049999999999999</v>
      </c>
      <c r="C2815" s="38">
        <v>2.964</v>
      </c>
      <c r="D2815" s="30">
        <v>0</v>
      </c>
      <c r="E2815" s="37">
        <v>0</v>
      </c>
      <c r="F2815" s="30">
        <v>1.9359999999999999</v>
      </c>
      <c r="G2815" s="30">
        <v>4.5279999999999996</v>
      </c>
      <c r="H2815" s="114" t="s">
        <v>813</v>
      </c>
    </row>
    <row r="2816" spans="1:8" ht="16.5" thickBot="1">
      <c r="A2816" s="23" t="s">
        <v>29</v>
      </c>
      <c r="B2816" s="37">
        <v>5.8739999999999997</v>
      </c>
      <c r="C2816" s="38">
        <v>6.8289999999999997</v>
      </c>
      <c r="D2816" s="30">
        <v>8.1479999999999997</v>
      </c>
      <c r="E2816" s="37">
        <v>9.9049999999999994</v>
      </c>
      <c r="F2816" s="30">
        <v>3.0489999999999999</v>
      </c>
      <c r="G2816" s="30">
        <v>6.1050000000000004</v>
      </c>
      <c r="H2816" s="114" t="s">
        <v>814</v>
      </c>
    </row>
    <row r="2817" spans="1:8" ht="16.5" thickBot="1">
      <c r="A2817" s="23" t="s">
        <v>30</v>
      </c>
      <c r="B2817" s="37">
        <v>2.3E-2</v>
      </c>
      <c r="C2817" s="38">
        <v>3.6999999999999998E-2</v>
      </c>
      <c r="D2817" s="30">
        <v>0.26600000000000001</v>
      </c>
      <c r="E2817" s="37">
        <v>0.16500000000000001</v>
      </c>
      <c r="F2817" s="30">
        <v>7.1999999999999995E-2</v>
      </c>
      <c r="G2817" s="30">
        <v>5.8999999999999997E-2</v>
      </c>
      <c r="H2817" s="114" t="s">
        <v>815</v>
      </c>
    </row>
    <row r="2818" spans="1:8" ht="16.5" thickBot="1">
      <c r="A2818" s="23" t="s">
        <v>31</v>
      </c>
      <c r="B2818" s="37">
        <v>2.4340000000000002</v>
      </c>
      <c r="C2818" s="38">
        <v>1.484</v>
      </c>
      <c r="D2818" s="30">
        <v>2.7559999999999998</v>
      </c>
      <c r="E2818" s="37">
        <v>1.133</v>
      </c>
      <c r="F2818" s="30">
        <v>2.4740000000000002</v>
      </c>
      <c r="G2818" s="30">
        <v>1.4770000000000001</v>
      </c>
      <c r="H2818" s="114" t="s">
        <v>838</v>
      </c>
    </row>
    <row r="2819" spans="1:8" ht="16.5" thickBot="1">
      <c r="A2819" s="23" t="s">
        <v>32</v>
      </c>
      <c r="B2819" s="37">
        <v>15.521000000000001</v>
      </c>
      <c r="C2819" s="38">
        <v>24.007433450527373</v>
      </c>
      <c r="D2819" s="30">
        <v>6.851</v>
      </c>
      <c r="E2819" s="37">
        <v>10.464</v>
      </c>
      <c r="F2819" s="30">
        <v>19.748000000000001</v>
      </c>
      <c r="G2819" s="30">
        <v>23.407</v>
      </c>
      <c r="H2819" s="114" t="s">
        <v>816</v>
      </c>
    </row>
    <row r="2820" spans="1:8" ht="16.5" thickBot="1">
      <c r="A2820" s="23" t="s">
        <v>33</v>
      </c>
      <c r="B2820" s="37">
        <v>8.6999999999999994E-2</v>
      </c>
      <c r="C2820" s="38">
        <v>7.9000000000000001E-2</v>
      </c>
      <c r="D2820" s="30">
        <v>0.129</v>
      </c>
      <c r="E2820" s="37">
        <v>0.185</v>
      </c>
      <c r="F2820" s="30">
        <v>5.0999999999999997E-2</v>
      </c>
      <c r="G2820" s="30">
        <v>5.7000000000000002E-2</v>
      </c>
      <c r="H2820" s="114" t="s">
        <v>818</v>
      </c>
    </row>
    <row r="2821" spans="1:8" ht="16.5" thickBot="1">
      <c r="A2821" s="23" t="s">
        <v>34</v>
      </c>
      <c r="B2821" s="39">
        <v>0</v>
      </c>
      <c r="C2821" s="40">
        <v>0</v>
      </c>
      <c r="D2821" s="30">
        <v>0</v>
      </c>
      <c r="E2821" s="37">
        <v>0</v>
      </c>
      <c r="F2821" s="30">
        <v>0</v>
      </c>
      <c r="G2821" s="30">
        <v>0</v>
      </c>
      <c r="H2821" s="114" t="s">
        <v>817</v>
      </c>
    </row>
    <row r="2822" spans="1:8" ht="16.5" thickBot="1">
      <c r="A2822" s="23" t="s">
        <v>35</v>
      </c>
      <c r="B2822" s="39">
        <v>0</v>
      </c>
      <c r="C2822" s="40">
        <v>0</v>
      </c>
      <c r="D2822" s="30">
        <v>0</v>
      </c>
      <c r="E2822" s="37">
        <v>0</v>
      </c>
      <c r="F2822" s="30">
        <v>0</v>
      </c>
      <c r="G2822" s="30">
        <v>0</v>
      </c>
      <c r="H2822" s="113" t="s">
        <v>36</v>
      </c>
    </row>
    <row r="2823" spans="1:8" ht="16.5" thickBot="1">
      <c r="A2823" s="95" t="s">
        <v>353</v>
      </c>
      <c r="B2823" s="97">
        <f t="shared" ref="B2823" si="509">SUM(B2801:B2822)</f>
        <v>130.29579799999999</v>
      </c>
      <c r="C2823" s="97">
        <f t="shared" ref="C2823" si="510">SUM(C2801:C2822)</f>
        <v>100.73628629052735</v>
      </c>
      <c r="D2823" s="97">
        <f t="shared" ref="D2823" si="511">SUM(D2801:D2822)</f>
        <v>133.25</v>
      </c>
      <c r="E2823" s="97">
        <f t="shared" ref="E2823:G2823" si="512">SUM(E2801:E2822)</f>
        <v>99.459000000000003</v>
      </c>
      <c r="F2823" s="97">
        <f t="shared" si="512"/>
        <v>134.535</v>
      </c>
      <c r="G2823" s="97">
        <f t="shared" si="512"/>
        <v>100.16000000000001</v>
      </c>
      <c r="H2823" s="112" t="s">
        <v>841</v>
      </c>
    </row>
    <row r="2824" spans="1:8" ht="16.5" thickBot="1">
      <c r="A2824" s="95" t="s">
        <v>350</v>
      </c>
      <c r="B2824" s="97">
        <v>723.85699999999997</v>
      </c>
      <c r="C2824" s="97">
        <v>945.68100000000004</v>
      </c>
      <c r="D2824" s="97">
        <v>744.98299999999995</v>
      </c>
      <c r="E2824" s="97">
        <v>948.36199999999997</v>
      </c>
      <c r="F2824" s="142">
        <v>719.245</v>
      </c>
      <c r="G2824" s="142">
        <v>972.23800000000006</v>
      </c>
      <c r="H2824" s="119" t="s">
        <v>354</v>
      </c>
    </row>
    <row r="2825" spans="1:8">
      <c r="A2825" s="75"/>
      <c r="B2825" s="75"/>
      <c r="C2825" s="75"/>
      <c r="D2825" s="75"/>
      <c r="E2825" s="75"/>
      <c r="F2825" s="75"/>
      <c r="G2825" s="75"/>
      <c r="H2825" s="75"/>
    </row>
    <row r="2826" spans="1:8">
      <c r="A2826" s="77" t="s">
        <v>577</v>
      </c>
      <c r="B2826" s="75"/>
      <c r="C2826" s="75"/>
      <c r="D2826" s="75"/>
      <c r="E2826" s="75"/>
      <c r="F2826" s="75"/>
      <c r="G2826" s="75"/>
      <c r="H2826" s="79" t="s">
        <v>578</v>
      </c>
    </row>
    <row r="2827" spans="1:8">
      <c r="A2827" s="77" t="s">
        <v>597</v>
      </c>
      <c r="B2827" s="75"/>
      <c r="C2827" s="75"/>
      <c r="D2827" s="75"/>
      <c r="E2827" s="75"/>
      <c r="F2827" s="75"/>
      <c r="G2827" s="75"/>
      <c r="H2827" s="46" t="s">
        <v>596</v>
      </c>
    </row>
    <row r="2828" spans="1:8" ht="16.5" customHeight="1" thickBot="1">
      <c r="A2828" s="76" t="s">
        <v>39</v>
      </c>
      <c r="B2828" s="75"/>
      <c r="C2828" s="75"/>
      <c r="D2828" s="75"/>
      <c r="E2828" s="2"/>
      <c r="F2828" s="75"/>
      <c r="G2828" s="2" t="s">
        <v>40</v>
      </c>
      <c r="H2828" s="2" t="s">
        <v>2</v>
      </c>
    </row>
    <row r="2829" spans="1:8" ht="16.5" thickBot="1">
      <c r="A2829" s="66" t="s">
        <v>7</v>
      </c>
      <c r="B2829" s="203">
        <v>2016</v>
      </c>
      <c r="C2829" s="204"/>
      <c r="D2829" s="203">
        <v>2017</v>
      </c>
      <c r="E2829" s="204"/>
      <c r="F2829" s="203">
        <v>2018</v>
      </c>
      <c r="G2829" s="204"/>
      <c r="H2829" s="67" t="s">
        <v>3</v>
      </c>
    </row>
    <row r="2830" spans="1:8">
      <c r="A2830" s="68"/>
      <c r="B2830" s="20" t="s">
        <v>43</v>
      </c>
      <c r="C2830" s="111" t="s">
        <v>44</v>
      </c>
      <c r="D2830" s="111" t="s">
        <v>43</v>
      </c>
      <c r="E2830" s="16" t="s">
        <v>44</v>
      </c>
      <c r="F2830" s="20" t="s">
        <v>43</v>
      </c>
      <c r="G2830" s="9" t="s">
        <v>44</v>
      </c>
      <c r="H2830" s="69"/>
    </row>
    <row r="2831" spans="1:8" ht="16.5" thickBot="1">
      <c r="A2831" s="70"/>
      <c r="B2831" s="34" t="s">
        <v>45</v>
      </c>
      <c r="C2831" s="11" t="s">
        <v>46</v>
      </c>
      <c r="D2831" s="114" t="s">
        <v>45</v>
      </c>
      <c r="E2831" s="36" t="s">
        <v>46</v>
      </c>
      <c r="F2831" s="34" t="s">
        <v>45</v>
      </c>
      <c r="G2831" s="34" t="s">
        <v>46</v>
      </c>
      <c r="H2831" s="71"/>
    </row>
    <row r="2832" spans="1:8" ht="17.25" thickTop="1" thickBot="1">
      <c r="A2832" s="23" t="s">
        <v>12</v>
      </c>
      <c r="B2832" s="35">
        <v>2.0644369999999999</v>
      </c>
      <c r="C2832" s="38">
        <v>3.464</v>
      </c>
      <c r="D2832" s="30">
        <v>3.4405000000000001</v>
      </c>
      <c r="E2832" s="37">
        <v>7.1785714299999999</v>
      </c>
      <c r="F2832" s="30">
        <v>3.5070000000000001</v>
      </c>
      <c r="G2832" s="30">
        <v>7.5659999999999998</v>
      </c>
      <c r="H2832" s="114" t="s">
        <v>809</v>
      </c>
    </row>
    <row r="2833" spans="1:8" ht="16.5" thickBot="1">
      <c r="A2833" s="23" t="s">
        <v>13</v>
      </c>
      <c r="B2833" s="37">
        <v>82.037999999999997</v>
      </c>
      <c r="C2833" s="38">
        <v>125.08199999999999</v>
      </c>
      <c r="D2833" s="30">
        <v>81.617999999999995</v>
      </c>
      <c r="E2833" s="37">
        <v>119.08199999999999</v>
      </c>
      <c r="F2833" s="30">
        <v>68.001000000000005</v>
      </c>
      <c r="G2833" s="30">
        <v>101.03</v>
      </c>
      <c r="H2833" s="114" t="s">
        <v>810</v>
      </c>
    </row>
    <row r="2834" spans="1:8" ht="16.5" thickBot="1">
      <c r="A2834" s="23" t="s">
        <v>14</v>
      </c>
      <c r="B2834" s="37">
        <v>5.92</v>
      </c>
      <c r="C2834" s="38">
        <v>7.6429999999999998</v>
      </c>
      <c r="D2834" s="30">
        <v>5.5469999999999997</v>
      </c>
      <c r="E2834" s="37">
        <v>7.4909999999999997</v>
      </c>
      <c r="F2834" s="30">
        <v>5.5190000000000001</v>
      </c>
      <c r="G2834" s="30">
        <v>7.7430000000000003</v>
      </c>
      <c r="H2834" s="114" t="s">
        <v>806</v>
      </c>
    </row>
    <row r="2835" spans="1:8" ht="16.5" thickBot="1">
      <c r="A2835" s="23" t="s">
        <v>15</v>
      </c>
      <c r="B2835" s="37">
        <v>1.601</v>
      </c>
      <c r="C2835" s="38">
        <v>0.41699999999999998</v>
      </c>
      <c r="D2835" s="30">
        <v>1.28</v>
      </c>
      <c r="E2835" s="37">
        <v>0.36799999999999999</v>
      </c>
      <c r="F2835" s="30">
        <v>1.7410000000000001</v>
      </c>
      <c r="G2835" s="30">
        <v>0.85699999999999998</v>
      </c>
      <c r="H2835" s="114" t="s">
        <v>820</v>
      </c>
    </row>
    <row r="2836" spans="1:8" ht="16.5" thickBot="1">
      <c r="A2836" s="23" t="s">
        <v>16</v>
      </c>
      <c r="B2836" s="37">
        <v>8.7940000000000005</v>
      </c>
      <c r="C2836" s="38">
        <v>19.315000000000001</v>
      </c>
      <c r="D2836" s="30">
        <v>11.64</v>
      </c>
      <c r="E2836" s="37">
        <v>22.626000000000001</v>
      </c>
      <c r="F2836" s="30">
        <v>9.7569999999999997</v>
      </c>
      <c r="G2836" s="30">
        <v>19.289000000000001</v>
      </c>
      <c r="H2836" s="114" t="s">
        <v>819</v>
      </c>
    </row>
    <row r="2837" spans="1:8" ht="16.5" thickBot="1">
      <c r="A2837" s="23" t="s">
        <v>17</v>
      </c>
      <c r="B2837" s="37">
        <v>1.0999999999999999E-2</v>
      </c>
      <c r="C2837" s="38">
        <v>2.7E-2</v>
      </c>
      <c r="D2837" s="30">
        <v>1E-3</v>
      </c>
      <c r="E2837" s="37">
        <v>2E-3</v>
      </c>
      <c r="F2837" s="30">
        <v>13.489000000000001</v>
      </c>
      <c r="G2837" s="30">
        <v>2.3E-2</v>
      </c>
      <c r="H2837" s="114" t="s">
        <v>807</v>
      </c>
    </row>
    <row r="2838" spans="1:8" ht="16.5" thickBot="1">
      <c r="A2838" s="23" t="s">
        <v>18</v>
      </c>
      <c r="B2838" s="37">
        <v>0.5</v>
      </c>
      <c r="C2838" s="38">
        <v>0.67400000000000004</v>
      </c>
      <c r="D2838" s="30">
        <v>0.36299999999999999</v>
      </c>
      <c r="E2838" s="37">
        <v>0.66700000000000004</v>
      </c>
      <c r="F2838" s="30">
        <v>0.40600000000000003</v>
      </c>
      <c r="G2838" s="30">
        <v>0.72799999999999998</v>
      </c>
      <c r="H2838" s="114" t="s">
        <v>19</v>
      </c>
    </row>
    <row r="2839" spans="1:8" ht="16.5" thickBot="1">
      <c r="A2839" s="23" t="s">
        <v>20</v>
      </c>
      <c r="B2839" s="37">
        <v>74.105000000000004</v>
      </c>
      <c r="C2839" s="38">
        <v>90.427000000000007</v>
      </c>
      <c r="D2839" s="30">
        <v>75.501999999999995</v>
      </c>
      <c r="E2839" s="37">
        <v>96.468999999999994</v>
      </c>
      <c r="F2839" s="30">
        <v>70.587000000000003</v>
      </c>
      <c r="G2839" s="30">
        <v>95.165999999999997</v>
      </c>
      <c r="H2839" s="114" t="s">
        <v>808</v>
      </c>
    </row>
    <row r="2840" spans="1:8" ht="16.5" thickBot="1">
      <c r="A2840" s="23" t="s">
        <v>21</v>
      </c>
      <c r="B2840" s="37">
        <v>4.2329999999999997</v>
      </c>
      <c r="C2840" s="38">
        <v>4.1580000000000004</v>
      </c>
      <c r="D2840" s="30">
        <v>5.1630000000000003</v>
      </c>
      <c r="E2840" s="37">
        <v>4.4400000000000004</v>
      </c>
      <c r="F2840" s="30">
        <v>0.311</v>
      </c>
      <c r="G2840" s="30">
        <v>0.52800000000000002</v>
      </c>
      <c r="H2840" s="114" t="s">
        <v>811</v>
      </c>
    </row>
    <row r="2841" spans="1:8" ht="16.5" thickBot="1">
      <c r="A2841" s="23" t="s">
        <v>22</v>
      </c>
      <c r="B2841" s="37">
        <v>0.81200000000000006</v>
      </c>
      <c r="C2841" s="38">
        <v>1.417</v>
      </c>
      <c r="D2841" s="30">
        <v>1.331</v>
      </c>
      <c r="E2841" s="37">
        <v>0.75800000000000001</v>
      </c>
      <c r="F2841" s="30">
        <v>4.6269999999999998</v>
      </c>
      <c r="G2841" s="30">
        <v>2.3410000000000002</v>
      </c>
      <c r="H2841" s="114" t="s">
        <v>840</v>
      </c>
    </row>
    <row r="2842" spans="1:8" ht="16.5" thickBot="1">
      <c r="A2842" s="23" t="s">
        <v>23</v>
      </c>
      <c r="B2842" s="37">
        <v>0.442</v>
      </c>
      <c r="C2842" s="38">
        <v>0.55700000000000005</v>
      </c>
      <c r="D2842" s="30">
        <v>7.1999999999999995E-2</v>
      </c>
      <c r="E2842" s="37">
        <v>0.18</v>
      </c>
      <c r="F2842" s="30">
        <v>0.184</v>
      </c>
      <c r="G2842" s="30">
        <v>0.374</v>
      </c>
      <c r="H2842" s="114" t="s">
        <v>805</v>
      </c>
    </row>
    <row r="2843" spans="1:8" ht="16.5" thickBot="1">
      <c r="A2843" s="23" t="s">
        <v>24</v>
      </c>
      <c r="B2843" s="37">
        <v>34.435000000000002</v>
      </c>
      <c r="C2843" s="38">
        <v>52.869</v>
      </c>
      <c r="D2843" s="30">
        <v>34.53</v>
      </c>
      <c r="E2843" s="37">
        <v>37.976999999999997</v>
      </c>
      <c r="F2843" s="30">
        <v>38.965000000000003</v>
      </c>
      <c r="G2843" s="30">
        <v>39.139000000000003</v>
      </c>
      <c r="H2843" s="114" t="s">
        <v>25</v>
      </c>
    </row>
    <row r="2844" spans="1:8" ht="16.5" thickBot="1">
      <c r="A2844" s="23" t="s">
        <v>26</v>
      </c>
      <c r="B2844" s="30">
        <v>13.63612</v>
      </c>
      <c r="C2844" s="28">
        <v>11.743578599999999</v>
      </c>
      <c r="D2844" s="30">
        <v>13.611583</v>
      </c>
      <c r="E2844" s="37">
        <v>15.1597758</v>
      </c>
      <c r="F2844" s="30">
        <v>17.911999999999999</v>
      </c>
      <c r="G2844" s="30">
        <v>20.439</v>
      </c>
      <c r="H2844" s="114" t="s">
        <v>812</v>
      </c>
    </row>
    <row r="2845" spans="1:8" ht="16.5" thickBot="1">
      <c r="A2845" s="23" t="s">
        <v>27</v>
      </c>
      <c r="B2845" s="37">
        <v>0.23699999999999999</v>
      </c>
      <c r="C2845" s="38">
        <v>0.48499999999999999</v>
      </c>
      <c r="D2845" s="30">
        <v>0.23699999999999999</v>
      </c>
      <c r="E2845" s="37">
        <v>0.48499999999999999</v>
      </c>
      <c r="F2845" s="30">
        <f>D2845/E2845*G2845</f>
        <v>0.54534432989690729</v>
      </c>
      <c r="G2845" s="30">
        <v>1.1160000000000001</v>
      </c>
      <c r="H2845" s="114" t="s">
        <v>836</v>
      </c>
    </row>
    <row r="2846" spans="1:8" ht="16.5" thickBot="1">
      <c r="A2846" s="23" t="s">
        <v>28</v>
      </c>
      <c r="B2846" s="37">
        <v>7.3090000000000002</v>
      </c>
      <c r="C2846" s="38">
        <v>9.0120000000000005</v>
      </c>
      <c r="D2846" s="30">
        <v>7.3090000000000002</v>
      </c>
      <c r="E2846" s="37">
        <v>9.0120000000000005</v>
      </c>
      <c r="F2846" s="30">
        <v>6.5519999999999996</v>
      </c>
      <c r="G2846" s="30">
        <v>11.048</v>
      </c>
      <c r="H2846" s="114" t="s">
        <v>813</v>
      </c>
    </row>
    <row r="2847" spans="1:8" ht="16.5" thickBot="1">
      <c r="A2847" s="23" t="s">
        <v>29</v>
      </c>
      <c r="B2847" s="37">
        <v>14.385</v>
      </c>
      <c r="C2847" s="38">
        <v>22.24</v>
      </c>
      <c r="D2847" s="30">
        <v>15.119</v>
      </c>
      <c r="E2847" s="37">
        <v>20.52</v>
      </c>
      <c r="F2847" s="30">
        <v>18.038</v>
      </c>
      <c r="G2847" s="30">
        <v>24.672999999999998</v>
      </c>
      <c r="H2847" s="114" t="s">
        <v>814</v>
      </c>
    </row>
    <row r="2848" spans="1:8" ht="16.5" thickBot="1">
      <c r="A2848" s="23" t="s">
        <v>30</v>
      </c>
      <c r="B2848" s="37">
        <v>2.5000000000000001E-2</v>
      </c>
      <c r="C2848" s="38">
        <v>0.14799999999999999</v>
      </c>
      <c r="D2848" s="30">
        <v>8.7999999999999995E-2</v>
      </c>
      <c r="E2848" s="37">
        <v>0.114</v>
      </c>
      <c r="F2848" s="30">
        <v>1.3720000000000001</v>
      </c>
      <c r="G2848" s="30">
        <v>3.5089999999999999</v>
      </c>
      <c r="H2848" s="114" t="s">
        <v>815</v>
      </c>
    </row>
    <row r="2849" spans="1:8" ht="16.5" thickBot="1">
      <c r="A2849" s="23" t="s">
        <v>31</v>
      </c>
      <c r="B2849" s="37">
        <v>5.2530000000000001</v>
      </c>
      <c r="C2849" s="38">
        <v>4.46</v>
      </c>
      <c r="D2849" s="30">
        <v>1.5720000000000001</v>
      </c>
      <c r="E2849" s="37">
        <v>1.8180000000000001</v>
      </c>
      <c r="F2849" s="30">
        <v>1.5680000000000001</v>
      </c>
      <c r="G2849" s="30">
        <v>1.776</v>
      </c>
      <c r="H2849" s="114" t="s">
        <v>838</v>
      </c>
    </row>
    <row r="2850" spans="1:8" ht="16.5" thickBot="1">
      <c r="A2850" s="23" t="s">
        <v>32</v>
      </c>
      <c r="B2850" s="37">
        <v>2.2200000000000002</v>
      </c>
      <c r="C2850" s="38">
        <v>4.0207935710698139</v>
      </c>
      <c r="D2850" s="30">
        <v>4.2380000000000004</v>
      </c>
      <c r="E2850" s="37">
        <v>2.7244763109798962</v>
      </c>
      <c r="F2850" s="30">
        <v>8.8529999999999998</v>
      </c>
      <c r="G2850" s="30">
        <v>7.4770000000000003</v>
      </c>
      <c r="H2850" s="114" t="s">
        <v>816</v>
      </c>
    </row>
    <row r="2851" spans="1:8" ht="16.5" thickBot="1">
      <c r="A2851" s="23" t="s">
        <v>33</v>
      </c>
      <c r="B2851" s="37">
        <v>0.88800000000000001</v>
      </c>
      <c r="C2851" s="38">
        <v>1.1040000000000001</v>
      </c>
      <c r="D2851" s="30">
        <v>1.0349999999999999</v>
      </c>
      <c r="E2851" s="37">
        <v>1.1679999999999999</v>
      </c>
      <c r="F2851" s="30">
        <v>6.0170000000000003</v>
      </c>
      <c r="G2851" s="30">
        <v>8.34</v>
      </c>
      <c r="H2851" s="114" t="s">
        <v>818</v>
      </c>
    </row>
    <row r="2852" spans="1:8" ht="16.5" thickBot="1">
      <c r="A2852" s="23" t="s">
        <v>34</v>
      </c>
      <c r="B2852" s="39">
        <v>9.6000000000000002E-2</v>
      </c>
      <c r="C2852" s="40">
        <v>3.6999999999999998E-2</v>
      </c>
      <c r="D2852" s="30">
        <v>3.9E-2</v>
      </c>
      <c r="E2852" s="37">
        <v>1.2999999999999999E-2</v>
      </c>
      <c r="F2852" s="30">
        <v>3.5999999999999997E-2</v>
      </c>
      <c r="G2852" s="30">
        <v>1.6E-2</v>
      </c>
      <c r="H2852" s="114" t="s">
        <v>817</v>
      </c>
    </row>
    <row r="2853" spans="1:8" ht="16.5" thickBot="1">
      <c r="A2853" s="23" t="s">
        <v>35</v>
      </c>
      <c r="B2853" s="39">
        <v>0.55100000000000005</v>
      </c>
      <c r="C2853" s="40">
        <v>0.67200000000000004</v>
      </c>
      <c r="D2853" s="30">
        <v>0.16800000000000001</v>
      </c>
      <c r="E2853" s="37">
        <v>0.16700000000000001</v>
      </c>
      <c r="F2853" s="30">
        <v>0</v>
      </c>
      <c r="G2853" s="30">
        <v>0</v>
      </c>
      <c r="H2853" s="113" t="s">
        <v>36</v>
      </c>
    </row>
    <row r="2854" spans="1:8" ht="16.5" thickBot="1">
      <c r="A2854" s="95" t="s">
        <v>353</v>
      </c>
      <c r="B2854" s="97">
        <f t="shared" ref="B2854" si="513">SUM(B2832:B2853)</f>
        <v>259.55555700000002</v>
      </c>
      <c r="C2854" s="97">
        <f t="shared" ref="C2854" si="514">SUM(C2832:C2853)</f>
        <v>359.97237217106976</v>
      </c>
      <c r="D2854" s="97">
        <f t="shared" ref="D2854" si="515">SUM(D2832:D2853)</f>
        <v>263.90408300000007</v>
      </c>
      <c r="E2854" s="97">
        <f t="shared" ref="E2854:G2854" si="516">SUM(E2832:E2853)</f>
        <v>348.41982354097979</v>
      </c>
      <c r="F2854" s="97">
        <f t="shared" si="516"/>
        <v>277.98734432989698</v>
      </c>
      <c r="G2854" s="97">
        <f t="shared" si="516"/>
        <v>353.178</v>
      </c>
      <c r="H2854" s="112" t="s">
        <v>841</v>
      </c>
    </row>
    <row r="2855" spans="1:8" ht="16.5" thickBot="1">
      <c r="A2855" s="95" t="s">
        <v>350</v>
      </c>
      <c r="B2855" s="97">
        <v>5097.9250000000002</v>
      </c>
      <c r="C2855" s="97">
        <v>10246.923000000001</v>
      </c>
      <c r="D2855" s="97">
        <v>5414.0879999999997</v>
      </c>
      <c r="E2855" s="97">
        <v>10691.379000000001</v>
      </c>
      <c r="F2855" s="142">
        <f>D2855/E2855*G2855</f>
        <v>5710.1507884167231</v>
      </c>
      <c r="G2855" s="142">
        <v>11276.023999999999</v>
      </c>
      <c r="H2855" s="119" t="s">
        <v>354</v>
      </c>
    </row>
    <row r="2856" spans="1:8">
      <c r="A2856" s="75"/>
      <c r="B2856" s="75"/>
      <c r="C2856" s="75"/>
      <c r="D2856" s="75"/>
      <c r="E2856" s="75"/>
      <c r="F2856" s="75"/>
      <c r="G2856" s="75"/>
      <c r="H2856" s="75"/>
    </row>
    <row r="2857" spans="1:8">
      <c r="A2857" s="75"/>
      <c r="B2857" s="75"/>
      <c r="C2857" s="75"/>
      <c r="D2857" s="75"/>
      <c r="E2857" s="75"/>
      <c r="F2857" s="75"/>
      <c r="G2857" s="75"/>
      <c r="H2857" s="75"/>
    </row>
    <row r="2858" spans="1:8">
      <c r="A2858" s="77" t="s">
        <v>581</v>
      </c>
      <c r="B2858" s="75"/>
      <c r="C2858" s="75"/>
      <c r="D2858" s="75"/>
      <c r="E2858" s="75"/>
      <c r="F2858" s="75"/>
      <c r="G2858" s="75"/>
      <c r="H2858" s="79" t="s">
        <v>582</v>
      </c>
    </row>
    <row r="2859" spans="1:8">
      <c r="A2859" s="77" t="s">
        <v>598</v>
      </c>
      <c r="B2859" s="75"/>
      <c r="C2859" s="75"/>
      <c r="D2859" s="75"/>
      <c r="E2859" s="75"/>
      <c r="F2859" s="75"/>
      <c r="G2859" s="75"/>
      <c r="H2859" s="90" t="s">
        <v>599</v>
      </c>
    </row>
    <row r="2860" spans="1:8" ht="16.5" customHeight="1" thickBot="1">
      <c r="A2860" s="76" t="s">
        <v>39</v>
      </c>
      <c r="B2860" s="75"/>
      <c r="C2860" s="75"/>
      <c r="D2860" s="75"/>
      <c r="E2860" s="2"/>
      <c r="F2860" s="75"/>
      <c r="G2860" s="2" t="s">
        <v>40</v>
      </c>
      <c r="H2860" s="2" t="s">
        <v>2</v>
      </c>
    </row>
    <row r="2861" spans="1:8" ht="16.5" thickBot="1">
      <c r="A2861" s="66" t="s">
        <v>7</v>
      </c>
      <c r="B2861" s="203">
        <v>2016</v>
      </c>
      <c r="C2861" s="204"/>
      <c r="D2861" s="203">
        <v>2017</v>
      </c>
      <c r="E2861" s="204"/>
      <c r="F2861" s="203">
        <v>2018</v>
      </c>
      <c r="G2861" s="204"/>
      <c r="H2861" s="67" t="s">
        <v>3</v>
      </c>
    </row>
    <row r="2862" spans="1:8">
      <c r="A2862" s="68"/>
      <c r="B2862" s="20" t="s">
        <v>43</v>
      </c>
      <c r="C2862" s="111" t="s">
        <v>44</v>
      </c>
      <c r="D2862" s="111" t="s">
        <v>43</v>
      </c>
      <c r="E2862" s="16" t="s">
        <v>44</v>
      </c>
      <c r="F2862" s="20" t="s">
        <v>43</v>
      </c>
      <c r="G2862" s="9" t="s">
        <v>44</v>
      </c>
      <c r="H2862" s="69"/>
    </row>
    <row r="2863" spans="1:8" ht="16.5" thickBot="1">
      <c r="A2863" s="70"/>
      <c r="B2863" s="34" t="s">
        <v>45</v>
      </c>
      <c r="C2863" s="11" t="s">
        <v>46</v>
      </c>
      <c r="D2863" s="114" t="s">
        <v>45</v>
      </c>
      <c r="E2863" s="36" t="s">
        <v>46</v>
      </c>
      <c r="F2863" s="34" t="s">
        <v>45</v>
      </c>
      <c r="G2863" s="34" t="s">
        <v>46</v>
      </c>
      <c r="H2863" s="71"/>
    </row>
    <row r="2864" spans="1:8" ht="17.25" thickTop="1" thickBot="1">
      <c r="A2864" s="23" t="s">
        <v>12</v>
      </c>
      <c r="B2864" s="35">
        <v>1.075385</v>
      </c>
      <c r="C2864" s="38">
        <v>2.4060000000000001</v>
      </c>
      <c r="D2864" s="30">
        <v>1.1000000000000001</v>
      </c>
      <c r="E2864" s="37">
        <v>2.5</v>
      </c>
      <c r="F2864" s="30">
        <v>0.88400000000000001</v>
      </c>
      <c r="G2864" s="30">
        <v>1.1040000000000001</v>
      </c>
      <c r="H2864" s="114" t="s">
        <v>809</v>
      </c>
    </row>
    <row r="2865" spans="1:8" ht="16.5" thickBot="1">
      <c r="A2865" s="23" t="s">
        <v>13</v>
      </c>
      <c r="B2865" s="37">
        <v>103.417</v>
      </c>
      <c r="C2865" s="38">
        <v>106.209</v>
      </c>
      <c r="D2865" s="30">
        <v>87.504000000000005</v>
      </c>
      <c r="E2865" s="37">
        <v>98.37</v>
      </c>
      <c r="F2865" s="30">
        <v>78.722999999999999</v>
      </c>
      <c r="G2865" s="30">
        <v>87.266000000000005</v>
      </c>
      <c r="H2865" s="114" t="s">
        <v>810</v>
      </c>
    </row>
    <row r="2866" spans="1:8" ht="16.5" thickBot="1">
      <c r="A2866" s="23" t="s">
        <v>14</v>
      </c>
      <c r="B2866" s="37">
        <v>9.1069999999999993</v>
      </c>
      <c r="C2866" s="38">
        <v>13.997</v>
      </c>
      <c r="D2866" s="30">
        <v>9.3569999999999993</v>
      </c>
      <c r="E2866" s="37">
        <v>11.939</v>
      </c>
      <c r="F2866" s="30">
        <v>8.609</v>
      </c>
      <c r="G2866" s="30">
        <v>12.542</v>
      </c>
      <c r="H2866" s="114" t="s">
        <v>806</v>
      </c>
    </row>
    <row r="2867" spans="1:8" ht="16.5" thickBot="1">
      <c r="A2867" s="23" t="s">
        <v>15</v>
      </c>
      <c r="B2867" s="37">
        <v>0</v>
      </c>
      <c r="C2867" s="38">
        <v>0</v>
      </c>
      <c r="D2867" s="30">
        <v>7.0000000000000001E-3</v>
      </c>
      <c r="E2867" s="37">
        <v>0.01</v>
      </c>
      <c r="F2867" s="30">
        <v>1.7000000000000001E-2</v>
      </c>
      <c r="G2867" s="30">
        <v>1.9E-2</v>
      </c>
      <c r="H2867" s="114" t="s">
        <v>820</v>
      </c>
    </row>
    <row r="2868" spans="1:8" ht="16.5" thickBot="1">
      <c r="A2868" s="23" t="s">
        <v>16</v>
      </c>
      <c r="B2868" s="37">
        <v>5.0000000000000001E-3</v>
      </c>
      <c r="C2868" s="38">
        <v>1.7725589999999999E-2</v>
      </c>
      <c r="D2868" s="30">
        <v>0</v>
      </c>
      <c r="E2868" s="37">
        <v>0</v>
      </c>
      <c r="F2868" s="30">
        <v>1.0580000000000001</v>
      </c>
      <c r="G2868" s="30">
        <v>0.83899999999999997</v>
      </c>
      <c r="H2868" s="114" t="s">
        <v>819</v>
      </c>
    </row>
    <row r="2869" spans="1:8" ht="16.5" thickBot="1">
      <c r="A2869" s="23" t="s">
        <v>17</v>
      </c>
      <c r="B2869" s="37">
        <v>0</v>
      </c>
      <c r="C2869" s="38">
        <v>0</v>
      </c>
      <c r="D2869" s="30">
        <v>5.0000000000000001E-3</v>
      </c>
      <c r="E2869" s="37">
        <v>1E-3</v>
      </c>
      <c r="F2869" s="30">
        <v>0</v>
      </c>
      <c r="G2869" s="30">
        <v>0</v>
      </c>
      <c r="H2869" s="114" t="s">
        <v>807</v>
      </c>
    </row>
    <row r="2870" spans="1:8" ht="16.5" thickBot="1">
      <c r="A2870" s="23" t="s">
        <v>18</v>
      </c>
      <c r="B2870" s="37">
        <v>2.149</v>
      </c>
      <c r="C2870" s="38">
        <v>0.67600000000000005</v>
      </c>
      <c r="D2870" s="30">
        <v>2.7280000000000002</v>
      </c>
      <c r="E2870" s="37">
        <v>1.1359999999999999</v>
      </c>
      <c r="F2870" s="30">
        <v>1.7949999999999999</v>
      </c>
      <c r="G2870" s="30">
        <v>0.36299999999999999</v>
      </c>
      <c r="H2870" s="114" t="s">
        <v>19</v>
      </c>
    </row>
    <row r="2871" spans="1:8" ht="16.5" thickBot="1">
      <c r="A2871" s="23" t="s">
        <v>20</v>
      </c>
      <c r="B2871" s="37">
        <v>54.097999999999999</v>
      </c>
      <c r="C2871" s="38">
        <v>52.674999999999997</v>
      </c>
      <c r="D2871" s="30">
        <v>69.572000000000003</v>
      </c>
      <c r="E2871" s="37">
        <v>59.828000000000003</v>
      </c>
      <c r="F2871" s="30">
        <v>53.572000000000003</v>
      </c>
      <c r="G2871" s="30">
        <v>42.106000000000002</v>
      </c>
      <c r="H2871" s="114" t="s">
        <v>808</v>
      </c>
    </row>
    <row r="2872" spans="1:8" ht="16.5" thickBot="1">
      <c r="A2872" s="23" t="s">
        <v>21</v>
      </c>
      <c r="B2872" s="37">
        <v>2.9860000000000002</v>
      </c>
      <c r="C2872" s="38">
        <v>2.5329999999999999</v>
      </c>
      <c r="D2872" s="30">
        <v>1.0029999999999999</v>
      </c>
      <c r="E2872" s="37">
        <v>2.5329999999999999</v>
      </c>
      <c r="F2872" s="30">
        <v>1.732</v>
      </c>
      <c r="G2872" s="30">
        <v>1.419</v>
      </c>
      <c r="H2872" s="114" t="s">
        <v>811</v>
      </c>
    </row>
    <row r="2873" spans="1:8" ht="16.5" thickBot="1">
      <c r="A2873" s="23" t="s">
        <v>22</v>
      </c>
      <c r="B2873" s="37">
        <v>0.255</v>
      </c>
      <c r="C2873" s="38">
        <v>0.24299999999999999</v>
      </c>
      <c r="D2873" s="30">
        <v>0.189</v>
      </c>
      <c r="E2873" s="37">
        <v>0.19500000000000001</v>
      </c>
      <c r="F2873" s="30">
        <v>0.17499999999999999</v>
      </c>
      <c r="G2873" s="30">
        <v>0.14000000000000001</v>
      </c>
      <c r="H2873" s="114" t="s">
        <v>840</v>
      </c>
    </row>
    <row r="2874" spans="1:8" ht="16.5" thickBot="1">
      <c r="A2874" s="23" t="s">
        <v>23</v>
      </c>
      <c r="B2874" s="37">
        <v>0.23699999999999999</v>
      </c>
      <c r="C2874" s="38">
        <v>0.11600000000000001</v>
      </c>
      <c r="D2874" s="30">
        <v>0.24399999999999999</v>
      </c>
      <c r="E2874" s="37">
        <v>9.5000000000000001E-2</v>
      </c>
      <c r="F2874" s="30">
        <v>0.747</v>
      </c>
      <c r="G2874" s="30">
        <v>4.2000000000000003E-2</v>
      </c>
      <c r="H2874" s="114" t="s">
        <v>805</v>
      </c>
    </row>
    <row r="2875" spans="1:8" ht="16.5" thickBot="1">
      <c r="A2875" s="23" t="s">
        <v>24</v>
      </c>
      <c r="B2875" s="37">
        <v>6.6000000000000003E-2</v>
      </c>
      <c r="C2875" s="38">
        <v>7.4999999999999997E-2</v>
      </c>
      <c r="D2875" s="30">
        <v>0.17899999999999999</v>
      </c>
      <c r="E2875" s="37">
        <v>0.09</v>
      </c>
      <c r="F2875" s="30">
        <v>0.189</v>
      </c>
      <c r="G2875" s="30">
        <v>0.11700000000000001</v>
      </c>
      <c r="H2875" s="114" t="s">
        <v>25</v>
      </c>
    </row>
    <row r="2876" spans="1:8" ht="16.5" thickBot="1">
      <c r="A2876" s="23" t="s">
        <v>26</v>
      </c>
      <c r="B2876" s="30">
        <v>15.839536000000001</v>
      </c>
      <c r="C2876" s="28">
        <v>10.0003878</v>
      </c>
      <c r="D2876" s="30">
        <v>21.644231000000001</v>
      </c>
      <c r="E2876" s="37">
        <v>17.402892000000001</v>
      </c>
      <c r="F2876" s="30">
        <v>35.466999999999999</v>
      </c>
      <c r="G2876" s="30">
        <v>33.414000000000001</v>
      </c>
      <c r="H2876" s="114" t="s">
        <v>812</v>
      </c>
    </row>
    <row r="2877" spans="1:8" ht="16.5" thickBot="1">
      <c r="A2877" s="23" t="s">
        <v>27</v>
      </c>
      <c r="B2877" s="37">
        <v>7.0750000000000002</v>
      </c>
      <c r="C2877" s="38">
        <v>16.431999999999999</v>
      </c>
      <c r="D2877" s="30">
        <v>7.0750000000000002</v>
      </c>
      <c r="E2877" s="37">
        <v>16.431999999999999</v>
      </c>
      <c r="F2877" s="30">
        <f>D2877/E2877*G2877</f>
        <v>3.5891674780915293</v>
      </c>
      <c r="G2877" s="30">
        <v>8.3360000000000003</v>
      </c>
      <c r="H2877" s="114" t="s">
        <v>836</v>
      </c>
    </row>
    <row r="2878" spans="1:8" ht="16.5" thickBot="1">
      <c r="A2878" s="23" t="s">
        <v>28</v>
      </c>
      <c r="B2878" s="37">
        <v>9.9580000000000002</v>
      </c>
      <c r="C2878" s="38">
        <v>15.170999999999999</v>
      </c>
      <c r="D2878" s="30">
        <v>9.9580000000000002</v>
      </c>
      <c r="E2878" s="37">
        <v>15.170999999999999</v>
      </c>
      <c r="F2878" s="30">
        <v>8.4350000000000005</v>
      </c>
      <c r="G2878" s="30">
        <v>15.670999999999999</v>
      </c>
      <c r="H2878" s="114" t="s">
        <v>813</v>
      </c>
    </row>
    <row r="2879" spans="1:8" ht="16.5" thickBot="1">
      <c r="A2879" s="23" t="s">
        <v>29</v>
      </c>
      <c r="B2879" s="37">
        <v>17.231999999999999</v>
      </c>
      <c r="C2879" s="38">
        <v>24.905999999999999</v>
      </c>
      <c r="D2879" s="30">
        <v>14.808</v>
      </c>
      <c r="E2879" s="37">
        <v>22.523</v>
      </c>
      <c r="F2879" s="30">
        <v>9.0350000000000001</v>
      </c>
      <c r="G2879" s="30">
        <v>18.605</v>
      </c>
      <c r="H2879" s="114" t="s">
        <v>814</v>
      </c>
    </row>
    <row r="2880" spans="1:8" ht="16.5" thickBot="1">
      <c r="A2880" s="23" t="s">
        <v>30</v>
      </c>
      <c r="B2880" s="37">
        <v>8.5190000000000001</v>
      </c>
      <c r="C2880" s="38">
        <v>10.201000000000001</v>
      </c>
      <c r="D2880" s="30">
        <v>7.9029999999999996</v>
      </c>
      <c r="E2880" s="37">
        <v>8.8089999999999993</v>
      </c>
      <c r="F2880" s="30">
        <v>8.0739999999999998</v>
      </c>
      <c r="G2880" s="30">
        <v>10.356</v>
      </c>
      <c r="H2880" s="114" t="s">
        <v>815</v>
      </c>
    </row>
    <row r="2881" spans="1:8" ht="16.5" thickBot="1">
      <c r="A2881" s="23" t="s">
        <v>31</v>
      </c>
      <c r="B2881" s="37">
        <v>0.122</v>
      </c>
      <c r="C2881" s="38">
        <v>0.10299999999999999</v>
      </c>
      <c r="D2881" s="30">
        <v>0.35899999999999999</v>
      </c>
      <c r="E2881" s="37">
        <v>0.379</v>
      </c>
      <c r="F2881" s="30">
        <v>4.3999999999999997E-2</v>
      </c>
      <c r="G2881" s="30">
        <v>6.7000000000000004E-2</v>
      </c>
      <c r="H2881" s="114" t="s">
        <v>838</v>
      </c>
    </row>
    <row r="2882" spans="1:8" ht="16.5" thickBot="1">
      <c r="A2882" s="23" t="s">
        <v>32</v>
      </c>
      <c r="B2882" s="37">
        <v>0.05</v>
      </c>
      <c r="C2882" s="38">
        <v>0.11600000000000001</v>
      </c>
      <c r="D2882" s="30">
        <v>5.0000000000000001E-3</v>
      </c>
      <c r="E2882" s="37">
        <v>1.2999999999999999E-2</v>
      </c>
      <c r="F2882" s="30">
        <v>0.36799999999999999</v>
      </c>
      <c r="G2882" s="30">
        <v>0.24199999999999999</v>
      </c>
      <c r="H2882" s="114" t="s">
        <v>816</v>
      </c>
    </row>
    <row r="2883" spans="1:8" ht="16.5" thickBot="1">
      <c r="A2883" s="23" t="s">
        <v>33</v>
      </c>
      <c r="B2883" s="37">
        <v>5.55</v>
      </c>
      <c r="C2883" s="38">
        <v>4.976</v>
      </c>
      <c r="D2883" s="30">
        <v>6.2969999999999997</v>
      </c>
      <c r="E2883" s="37">
        <v>5.8049999999999997</v>
      </c>
      <c r="F2883" s="30">
        <v>7.6449999999999996</v>
      </c>
      <c r="G2883" s="30">
        <v>6.5259999999999998</v>
      </c>
      <c r="H2883" s="114" t="s">
        <v>818</v>
      </c>
    </row>
    <row r="2884" spans="1:8" ht="16.5" thickBot="1">
      <c r="A2884" s="23" t="s">
        <v>34</v>
      </c>
      <c r="B2884" s="39">
        <v>1.5780000000000001</v>
      </c>
      <c r="C2884" s="40">
        <v>0.17899999999999999</v>
      </c>
      <c r="D2884" s="30">
        <v>1.55</v>
      </c>
      <c r="E2884" s="37">
        <v>0.51100000000000001</v>
      </c>
      <c r="F2884" s="30">
        <v>1.6379999999999999</v>
      </c>
      <c r="G2884" s="30">
        <v>0.53700000000000003</v>
      </c>
      <c r="H2884" s="114" t="s">
        <v>817</v>
      </c>
    </row>
    <row r="2885" spans="1:8" ht="16.5" thickBot="1">
      <c r="A2885" s="23" t="s">
        <v>35</v>
      </c>
      <c r="B2885" s="39">
        <v>17.533000000000001</v>
      </c>
      <c r="C2885" s="40">
        <v>12.933999999999999</v>
      </c>
      <c r="D2885" s="30">
        <v>18.103000000000002</v>
      </c>
      <c r="E2885" s="37">
        <v>12.867000000000001</v>
      </c>
      <c r="F2885" s="30">
        <v>0</v>
      </c>
      <c r="G2885" s="30">
        <v>0</v>
      </c>
      <c r="H2885" s="113" t="s">
        <v>36</v>
      </c>
    </row>
    <row r="2886" spans="1:8" ht="16.5" thickBot="1">
      <c r="A2886" s="95" t="s">
        <v>353</v>
      </c>
      <c r="B2886" s="97">
        <f t="shared" ref="B2886" si="517">SUM(B2864:B2885)</f>
        <v>256.851921</v>
      </c>
      <c r="C2886" s="97">
        <f t="shared" ref="C2886" si="518">SUM(C2864:C2885)</f>
        <v>273.96611339000003</v>
      </c>
      <c r="D2886" s="97">
        <f t="shared" ref="D2886" si="519">SUM(D2864:D2885)</f>
        <v>259.59023099999996</v>
      </c>
      <c r="E2886" s="97">
        <f t="shared" ref="E2886:G2886" si="520">SUM(E2864:E2885)</f>
        <v>276.609892</v>
      </c>
      <c r="F2886" s="97">
        <f t="shared" si="520"/>
        <v>221.79616747809158</v>
      </c>
      <c r="G2886" s="97">
        <f t="shared" si="520"/>
        <v>239.71099999999998</v>
      </c>
      <c r="H2886" s="112" t="s">
        <v>841</v>
      </c>
    </row>
    <row r="2887" spans="1:8" ht="16.5" thickBot="1">
      <c r="A2887" s="95" t="s">
        <v>350</v>
      </c>
      <c r="B2887" s="97">
        <v>1695.7629999999999</v>
      </c>
      <c r="C2887" s="97">
        <v>2575.2719999999999</v>
      </c>
      <c r="D2887" s="97">
        <v>1871.405</v>
      </c>
      <c r="E2887" s="97">
        <v>2877.3710000000001</v>
      </c>
      <c r="F2887" s="142">
        <v>2095.4180000000001</v>
      </c>
      <c r="G2887" s="142">
        <v>3236.89</v>
      </c>
      <c r="H2887" s="119" t="s">
        <v>354</v>
      </c>
    </row>
    <row r="2888" spans="1:8">
      <c r="A2888" s="75"/>
      <c r="B2888" s="75"/>
      <c r="C2888" s="75"/>
      <c r="D2888" s="75"/>
      <c r="E2888" s="75"/>
      <c r="F2888" s="75"/>
      <c r="G2888" s="75"/>
      <c r="H2888" s="75"/>
    </row>
    <row r="2889" spans="1:8">
      <c r="A2889" s="75"/>
      <c r="B2889" s="75"/>
      <c r="C2889" s="75"/>
      <c r="D2889" s="75"/>
      <c r="E2889" s="75"/>
      <c r="F2889" s="75"/>
      <c r="G2889" s="75"/>
      <c r="H2889" s="75"/>
    </row>
    <row r="2890" spans="1:8">
      <c r="A2890" s="77" t="s">
        <v>584</v>
      </c>
      <c r="B2890" s="75"/>
      <c r="C2890" s="75"/>
      <c r="D2890" s="75"/>
      <c r="E2890" s="75"/>
      <c r="F2890" s="75"/>
      <c r="G2890" s="75"/>
      <c r="H2890" s="79" t="s">
        <v>585</v>
      </c>
    </row>
    <row r="2891" spans="1:8">
      <c r="A2891" s="77" t="s">
        <v>601</v>
      </c>
      <c r="B2891" s="75"/>
      <c r="C2891" s="75"/>
      <c r="D2891" s="75"/>
      <c r="E2891" s="75"/>
      <c r="F2891" s="75"/>
      <c r="G2891" s="75"/>
      <c r="H2891" s="13" t="s">
        <v>600</v>
      </c>
    </row>
    <row r="2892" spans="1:8" ht="16.5" customHeight="1" thickBot="1">
      <c r="A2892" s="76" t="s">
        <v>39</v>
      </c>
      <c r="B2892" s="75"/>
      <c r="C2892" s="75"/>
      <c r="D2892" s="75"/>
      <c r="E2892" s="2"/>
      <c r="F2892" s="75"/>
      <c r="G2892" s="2" t="s">
        <v>40</v>
      </c>
      <c r="H2892" s="2" t="s">
        <v>2</v>
      </c>
    </row>
    <row r="2893" spans="1:8" ht="16.5" thickBot="1">
      <c r="A2893" s="66" t="s">
        <v>7</v>
      </c>
      <c r="B2893" s="203">
        <v>2016</v>
      </c>
      <c r="C2893" s="204"/>
      <c r="D2893" s="203">
        <v>2017</v>
      </c>
      <c r="E2893" s="204"/>
      <c r="F2893" s="203">
        <v>2018</v>
      </c>
      <c r="G2893" s="204"/>
      <c r="H2893" s="67" t="s">
        <v>3</v>
      </c>
    </row>
    <row r="2894" spans="1:8">
      <c r="A2894" s="68"/>
      <c r="B2894" s="20" t="s">
        <v>43</v>
      </c>
      <c r="C2894" s="111" t="s">
        <v>44</v>
      </c>
      <c r="D2894" s="111" t="s">
        <v>43</v>
      </c>
      <c r="E2894" s="16" t="s">
        <v>44</v>
      </c>
      <c r="F2894" s="20" t="s">
        <v>43</v>
      </c>
      <c r="G2894" s="9" t="s">
        <v>44</v>
      </c>
      <c r="H2894" s="69"/>
    </row>
    <row r="2895" spans="1:8" ht="16.5" thickBot="1">
      <c r="A2895" s="70"/>
      <c r="B2895" s="34" t="s">
        <v>45</v>
      </c>
      <c r="C2895" s="11" t="s">
        <v>46</v>
      </c>
      <c r="D2895" s="114" t="s">
        <v>45</v>
      </c>
      <c r="E2895" s="36" t="s">
        <v>46</v>
      </c>
      <c r="F2895" s="34" t="s">
        <v>45</v>
      </c>
      <c r="G2895" s="34" t="s">
        <v>46</v>
      </c>
      <c r="H2895" s="71"/>
    </row>
    <row r="2896" spans="1:8" ht="17.25" thickTop="1" thickBot="1">
      <c r="A2896" s="23" t="s">
        <v>12</v>
      </c>
      <c r="B2896" s="35">
        <v>4.6749999999999998</v>
      </c>
      <c r="C2896" s="38">
        <v>7.468</v>
      </c>
      <c r="D2896" s="30">
        <v>2.335</v>
      </c>
      <c r="E2896" s="37">
        <v>3.4390000000000001</v>
      </c>
      <c r="F2896" s="30">
        <v>2.7090000000000001</v>
      </c>
      <c r="G2896" s="30">
        <v>3.706</v>
      </c>
      <c r="H2896" s="114" t="s">
        <v>809</v>
      </c>
    </row>
    <row r="2897" spans="1:8" ht="16.5" thickBot="1">
      <c r="A2897" s="23" t="s">
        <v>13</v>
      </c>
      <c r="B2897" s="37">
        <v>17.565999999999999</v>
      </c>
      <c r="C2897" s="38">
        <v>21.567</v>
      </c>
      <c r="D2897" s="30">
        <v>11.981999999999999</v>
      </c>
      <c r="E2897" s="37">
        <v>16.934999999999999</v>
      </c>
      <c r="F2897" s="30">
        <v>11.707000000000001</v>
      </c>
      <c r="G2897" s="30">
        <v>17.495999999999999</v>
      </c>
      <c r="H2897" s="114" t="s">
        <v>810</v>
      </c>
    </row>
    <row r="2898" spans="1:8" ht="16.5" thickBot="1">
      <c r="A2898" s="23" t="s">
        <v>14</v>
      </c>
      <c r="B2898" s="37">
        <v>1.518</v>
      </c>
      <c r="C2898" s="38">
        <v>2.331</v>
      </c>
      <c r="D2898" s="30">
        <v>1.0609999999999999</v>
      </c>
      <c r="E2898" s="37">
        <v>2.04</v>
      </c>
      <c r="F2898" s="30">
        <v>1</v>
      </c>
      <c r="G2898" s="30">
        <v>1.843</v>
      </c>
      <c r="H2898" s="114" t="s">
        <v>806</v>
      </c>
    </row>
    <row r="2899" spans="1:8" ht="16.5" thickBot="1">
      <c r="A2899" s="23" t="s">
        <v>15</v>
      </c>
      <c r="B2899" s="37">
        <v>3.53</v>
      </c>
      <c r="C2899" s="38">
        <v>1.9179999999999999</v>
      </c>
      <c r="D2899" s="30">
        <v>1.9450000000000001</v>
      </c>
      <c r="E2899" s="37">
        <v>1.776</v>
      </c>
      <c r="F2899" s="30">
        <v>1.9330000000000001</v>
      </c>
      <c r="G2899" s="30">
        <v>1.607</v>
      </c>
      <c r="H2899" s="114" t="s">
        <v>820</v>
      </c>
    </row>
    <row r="2900" spans="1:8" ht="16.5" thickBot="1">
      <c r="A2900" s="23" t="s">
        <v>16</v>
      </c>
      <c r="B2900" s="37">
        <v>5.2999999999999999E-2</v>
      </c>
      <c r="C2900" s="38">
        <v>6.8000000000000005E-2</v>
      </c>
      <c r="D2900" s="30">
        <v>0</v>
      </c>
      <c r="E2900" s="37">
        <v>0</v>
      </c>
      <c r="F2900" s="30">
        <v>0</v>
      </c>
      <c r="G2900" s="30">
        <v>0</v>
      </c>
      <c r="H2900" s="114" t="s">
        <v>819</v>
      </c>
    </row>
    <row r="2901" spans="1:8" ht="16.5" thickBot="1">
      <c r="A2901" s="23" t="s">
        <v>17</v>
      </c>
      <c r="B2901" s="37">
        <v>0</v>
      </c>
      <c r="C2901" s="38">
        <v>0</v>
      </c>
      <c r="D2901" s="30">
        <v>0</v>
      </c>
      <c r="E2901" s="37">
        <v>0</v>
      </c>
      <c r="F2901" s="30">
        <v>0</v>
      </c>
      <c r="G2901" s="30">
        <v>0</v>
      </c>
      <c r="H2901" s="114" t="s">
        <v>807</v>
      </c>
    </row>
    <row r="2902" spans="1:8" ht="16.5" thickBot="1">
      <c r="A2902" s="23" t="s">
        <v>18</v>
      </c>
      <c r="B2902" s="37">
        <v>4.8000000000000001E-2</v>
      </c>
      <c r="C2902" s="38">
        <v>8.5000000000000006E-2</v>
      </c>
      <c r="D2902" s="30">
        <v>5.0999999999999997E-2</v>
      </c>
      <c r="E2902" s="37">
        <v>9.5000000000000001E-2</v>
      </c>
      <c r="F2902" s="30">
        <v>5.5E-2</v>
      </c>
      <c r="G2902" s="30">
        <v>0.112</v>
      </c>
      <c r="H2902" s="114" t="s">
        <v>19</v>
      </c>
    </row>
    <row r="2903" spans="1:8" ht="16.5" thickBot="1">
      <c r="A2903" s="23" t="s">
        <v>20</v>
      </c>
      <c r="B2903" s="37">
        <v>17.404</v>
      </c>
      <c r="C2903" s="38">
        <v>21.114999999999998</v>
      </c>
      <c r="D2903" s="30">
        <v>12.813000000000001</v>
      </c>
      <c r="E2903" s="37">
        <v>20.376999999999999</v>
      </c>
      <c r="F2903" s="30">
        <v>14.288</v>
      </c>
      <c r="G2903" s="30">
        <v>25.407</v>
      </c>
      <c r="H2903" s="114" t="s">
        <v>808</v>
      </c>
    </row>
    <row r="2904" spans="1:8" ht="16.5" thickBot="1">
      <c r="A2904" s="23" t="s">
        <v>21</v>
      </c>
      <c r="B2904" s="37">
        <v>1.9E-2</v>
      </c>
      <c r="C2904" s="38">
        <v>8.0000000000000002E-3</v>
      </c>
      <c r="D2904" s="30">
        <v>3.7999999999999999E-2</v>
      </c>
      <c r="E2904" s="37">
        <v>0.06</v>
      </c>
      <c r="F2904" s="30">
        <v>0</v>
      </c>
      <c r="G2904" s="30">
        <v>0</v>
      </c>
      <c r="H2904" s="114" t="s">
        <v>811</v>
      </c>
    </row>
    <row r="2905" spans="1:8" ht="16.5" thickBot="1">
      <c r="A2905" s="23" t="s">
        <v>22</v>
      </c>
      <c r="B2905" s="37">
        <v>6.8000000000000005E-2</v>
      </c>
      <c r="C2905" s="38">
        <v>6.2E-2</v>
      </c>
      <c r="D2905" s="30">
        <v>0.27700000000000002</v>
      </c>
      <c r="E2905" s="37">
        <v>0.222</v>
      </c>
      <c r="F2905" s="30">
        <v>1.3520000000000001</v>
      </c>
      <c r="G2905" s="30">
        <v>0.76100000000000001</v>
      </c>
      <c r="H2905" s="114" t="s">
        <v>840</v>
      </c>
    </row>
    <row r="2906" spans="1:8" ht="16.5" thickBot="1">
      <c r="A2906" s="23" t="s">
        <v>23</v>
      </c>
      <c r="B2906" s="37">
        <v>0</v>
      </c>
      <c r="C2906" s="38">
        <v>0</v>
      </c>
      <c r="D2906" s="30">
        <v>4.5999999999999999E-2</v>
      </c>
      <c r="E2906" s="37">
        <v>3.1E-2</v>
      </c>
      <c r="F2906" s="30">
        <v>1.4999999999999999E-2</v>
      </c>
      <c r="G2906" s="30">
        <v>1.0999999999999999E-2</v>
      </c>
      <c r="H2906" s="114" t="s">
        <v>805</v>
      </c>
    </row>
    <row r="2907" spans="1:8" ht="16.5" thickBot="1">
      <c r="A2907" s="23" t="s">
        <v>24</v>
      </c>
      <c r="B2907" s="37">
        <v>16.143999999999998</v>
      </c>
      <c r="C2907" s="38">
        <v>6.8920000000000003</v>
      </c>
      <c r="D2907" s="30">
        <v>16.175000000000001</v>
      </c>
      <c r="E2907" s="37">
        <v>7.45</v>
      </c>
      <c r="F2907" s="30">
        <v>28.407</v>
      </c>
      <c r="G2907" s="30">
        <v>18.998999999999999</v>
      </c>
      <c r="H2907" s="114" t="s">
        <v>25</v>
      </c>
    </row>
    <row r="2908" spans="1:8" ht="16.5" thickBot="1">
      <c r="A2908" s="23" t="s">
        <v>26</v>
      </c>
      <c r="B2908" s="30">
        <v>2.9292899999999999</v>
      </c>
      <c r="C2908" s="28">
        <v>1.8710574399999997</v>
      </c>
      <c r="D2908" s="30">
        <v>1.208</v>
      </c>
      <c r="E2908" s="37">
        <v>0.78300000000000003</v>
      </c>
      <c r="F2908" s="30">
        <v>2.2549999999999999</v>
      </c>
      <c r="G2908" s="30">
        <v>1.5289999999999999</v>
      </c>
      <c r="H2908" s="114" t="s">
        <v>812</v>
      </c>
    </row>
    <row r="2909" spans="1:8" ht="16.5" thickBot="1">
      <c r="A2909" s="23" t="s">
        <v>27</v>
      </c>
      <c r="B2909" s="37">
        <v>0.19500000000000001</v>
      </c>
      <c r="C2909" s="38">
        <v>0.26900000000000002</v>
      </c>
      <c r="D2909" s="30">
        <v>0.19500000000000001</v>
      </c>
      <c r="E2909" s="37">
        <v>0.26900000000000002</v>
      </c>
      <c r="F2909" s="30">
        <f>D2909/E2909*G2909</f>
        <v>0.23631970260223048</v>
      </c>
      <c r="G2909" s="30">
        <v>0.32600000000000001</v>
      </c>
      <c r="H2909" s="114" t="s">
        <v>836</v>
      </c>
    </row>
    <row r="2910" spans="1:8" ht="16.5" thickBot="1">
      <c r="A2910" s="23" t="s">
        <v>28</v>
      </c>
      <c r="B2910" s="37">
        <v>2.121</v>
      </c>
      <c r="C2910" s="38">
        <v>3.27</v>
      </c>
      <c r="D2910" s="30">
        <v>2.121</v>
      </c>
      <c r="E2910" s="37">
        <v>3.27</v>
      </c>
      <c r="F2910" s="30">
        <v>1.397</v>
      </c>
      <c r="G2910" s="30">
        <v>2.3210000000000002</v>
      </c>
      <c r="H2910" s="114" t="s">
        <v>813</v>
      </c>
    </row>
    <row r="2911" spans="1:8" ht="16.5" thickBot="1">
      <c r="A2911" s="23" t="s">
        <v>29</v>
      </c>
      <c r="B2911" s="37">
        <v>3.2589999999999999</v>
      </c>
      <c r="C2911" s="38">
        <v>4.891</v>
      </c>
      <c r="D2911" s="30">
        <v>2.548</v>
      </c>
      <c r="E2911" s="37">
        <v>4.0670000000000002</v>
      </c>
      <c r="F2911" s="30">
        <v>3.0819999999999999</v>
      </c>
      <c r="G2911" s="30">
        <v>5.6059999999999999</v>
      </c>
      <c r="H2911" s="114" t="s">
        <v>814</v>
      </c>
    </row>
    <row r="2912" spans="1:8" ht="16.5" thickBot="1">
      <c r="A2912" s="23" t="s">
        <v>30</v>
      </c>
      <c r="B2912" s="37">
        <v>1.429</v>
      </c>
      <c r="C2912" s="38">
        <v>1.444</v>
      </c>
      <c r="D2912" s="30">
        <v>1.6040000000000001</v>
      </c>
      <c r="E2912" s="37">
        <v>1.6279999999999999</v>
      </c>
      <c r="F2912" s="30">
        <v>1.5249999999999999</v>
      </c>
      <c r="G2912" s="30">
        <v>1.343</v>
      </c>
      <c r="H2912" s="114" t="s">
        <v>815</v>
      </c>
    </row>
    <row r="2913" spans="1:8" ht="16.5" thickBot="1">
      <c r="A2913" s="23" t="s">
        <v>31</v>
      </c>
      <c r="B2913" s="37">
        <v>2.6309999999999998</v>
      </c>
      <c r="C2913" s="38">
        <v>1.9259999999999999</v>
      </c>
      <c r="D2913" s="30">
        <v>0.745</v>
      </c>
      <c r="E2913" s="37">
        <v>0.73</v>
      </c>
      <c r="F2913" s="30">
        <v>1.369</v>
      </c>
      <c r="G2913" s="30">
        <v>1.135</v>
      </c>
      <c r="H2913" s="114" t="s">
        <v>838</v>
      </c>
    </row>
    <row r="2914" spans="1:8" ht="16.5" thickBot="1">
      <c r="A2914" s="23" t="s">
        <v>32</v>
      </c>
      <c r="B2914" s="37">
        <v>11.808999999999999</v>
      </c>
      <c r="C2914" s="38">
        <v>16.352</v>
      </c>
      <c r="D2914" s="30">
        <v>5.7110000000000003</v>
      </c>
      <c r="E2914" s="37">
        <v>8.89</v>
      </c>
      <c r="F2914" s="30">
        <v>9.141</v>
      </c>
      <c r="G2914" s="30">
        <v>16.12</v>
      </c>
      <c r="H2914" s="114" t="s">
        <v>816</v>
      </c>
    </row>
    <row r="2915" spans="1:8" ht="16.5" thickBot="1">
      <c r="A2915" s="23" t="s">
        <v>33</v>
      </c>
      <c r="B2915" s="37">
        <v>5.8630000000000004</v>
      </c>
      <c r="C2915" s="38">
        <v>4.4829999999999997</v>
      </c>
      <c r="D2915" s="30">
        <v>4.556</v>
      </c>
      <c r="E2915" s="37">
        <v>3.89</v>
      </c>
      <c r="F2915" s="30">
        <v>6.2169999999999996</v>
      </c>
      <c r="G2915" s="30">
        <v>5.9690000000000003</v>
      </c>
      <c r="H2915" s="114" t="s">
        <v>818</v>
      </c>
    </row>
    <row r="2916" spans="1:8" ht="16.5" thickBot="1">
      <c r="A2916" s="23" t="s">
        <v>34</v>
      </c>
      <c r="B2916" s="39">
        <v>0</v>
      </c>
      <c r="C2916" s="40">
        <v>0</v>
      </c>
      <c r="D2916" s="30">
        <v>0</v>
      </c>
      <c r="E2916" s="37">
        <v>0</v>
      </c>
      <c r="F2916" s="30">
        <v>0</v>
      </c>
      <c r="G2916" s="30">
        <v>0</v>
      </c>
      <c r="H2916" s="114" t="s">
        <v>817</v>
      </c>
    </row>
    <row r="2917" spans="1:8" ht="16.5" thickBot="1">
      <c r="A2917" s="23" t="s">
        <v>35</v>
      </c>
      <c r="B2917" s="39">
        <v>1E-3</v>
      </c>
      <c r="C2917" s="40">
        <v>1E-3</v>
      </c>
      <c r="D2917" s="30">
        <v>0</v>
      </c>
      <c r="E2917" s="37">
        <v>0</v>
      </c>
      <c r="F2917" s="30">
        <v>0.74</v>
      </c>
      <c r="G2917" s="30">
        <v>0.72199999999999998</v>
      </c>
      <c r="H2917" s="113" t="s">
        <v>36</v>
      </c>
    </row>
    <row r="2918" spans="1:8" ht="16.5" thickBot="1">
      <c r="A2918" s="95" t="s">
        <v>353</v>
      </c>
      <c r="B2918" s="97">
        <f t="shared" ref="B2918" si="521">SUM(B2896:B2917)</f>
        <v>91.262289999999993</v>
      </c>
      <c r="C2918" s="97">
        <f t="shared" ref="C2918" si="522">SUM(C2896:C2917)</f>
        <v>96.021057440000021</v>
      </c>
      <c r="D2918" s="97">
        <f t="shared" ref="D2918" si="523">SUM(D2896:D2917)</f>
        <v>65.411000000000001</v>
      </c>
      <c r="E2918" s="97">
        <f t="shared" ref="E2918:G2918" si="524">SUM(E2896:E2917)</f>
        <v>75.951999999999998</v>
      </c>
      <c r="F2918" s="97">
        <f t="shared" si="524"/>
        <v>87.428319702602224</v>
      </c>
      <c r="G2918" s="97">
        <f t="shared" si="524"/>
        <v>105.01299999999998</v>
      </c>
      <c r="H2918" s="112" t="s">
        <v>841</v>
      </c>
    </row>
    <row r="2919" spans="1:8" ht="16.5" thickBot="1">
      <c r="A2919" s="95" t="s">
        <v>350</v>
      </c>
      <c r="B2919" s="97">
        <v>1656.1569999999999</v>
      </c>
      <c r="C2919" s="97">
        <v>2622.3780000000002</v>
      </c>
      <c r="D2919" s="97">
        <v>1585.385</v>
      </c>
      <c r="E2919" s="97">
        <v>2944.0819999999999</v>
      </c>
      <c r="F2919" s="142">
        <v>1583.9369999999999</v>
      </c>
      <c r="G2919" s="142">
        <v>3242.0419999999999</v>
      </c>
      <c r="H2919" s="119" t="s">
        <v>354</v>
      </c>
    </row>
    <row r="2920" spans="1:8">
      <c r="A2920" s="75"/>
      <c r="B2920" s="75"/>
      <c r="C2920" s="75"/>
      <c r="D2920" s="75"/>
      <c r="E2920" s="75"/>
      <c r="F2920" s="75"/>
      <c r="G2920" s="75"/>
      <c r="H2920" s="75"/>
    </row>
    <row r="2921" spans="1:8">
      <c r="A2921" s="75"/>
      <c r="B2921" s="75"/>
      <c r="C2921" s="75"/>
      <c r="D2921" s="75"/>
      <c r="E2921" s="75"/>
      <c r="F2921" s="75"/>
      <c r="G2921" s="75"/>
      <c r="H2921" s="75"/>
    </row>
    <row r="2922" spans="1:8">
      <c r="A2922" s="75"/>
      <c r="B2922" s="75"/>
      <c r="C2922" s="75"/>
      <c r="D2922" s="75"/>
      <c r="E2922" s="75"/>
      <c r="F2922" s="75"/>
      <c r="G2922" s="75"/>
      <c r="H2922" s="75"/>
    </row>
    <row r="2923" spans="1:8">
      <c r="A2923" s="77" t="s">
        <v>589</v>
      </c>
      <c r="B2923" s="75"/>
      <c r="C2923" s="75"/>
      <c r="D2923" s="75"/>
      <c r="E2923" s="75"/>
      <c r="F2923" s="75"/>
      <c r="G2923" s="75"/>
      <c r="H2923" s="79" t="s">
        <v>590</v>
      </c>
    </row>
    <row r="2924" spans="1:8" ht="15.75" customHeight="1">
      <c r="A2924" s="74" t="s">
        <v>602</v>
      </c>
      <c r="B2924" s="75"/>
      <c r="C2924" s="75"/>
      <c r="D2924" s="75"/>
      <c r="E2924" s="88"/>
      <c r="F2924" s="75"/>
      <c r="H2924" s="88" t="s">
        <v>603</v>
      </c>
    </row>
    <row r="2925" spans="1:8" ht="16.5" customHeight="1" thickBot="1">
      <c r="A2925" s="76" t="s">
        <v>39</v>
      </c>
      <c r="B2925" s="75"/>
      <c r="C2925" s="75"/>
      <c r="D2925" s="75"/>
      <c r="E2925" s="2"/>
      <c r="F2925" s="75"/>
      <c r="G2925" s="2" t="s">
        <v>40</v>
      </c>
      <c r="H2925" s="2" t="s">
        <v>2</v>
      </c>
    </row>
    <row r="2926" spans="1:8" ht="16.5" thickBot="1">
      <c r="A2926" s="66" t="s">
        <v>7</v>
      </c>
      <c r="B2926" s="203">
        <v>2016</v>
      </c>
      <c r="C2926" s="204"/>
      <c r="D2926" s="203">
        <v>2017</v>
      </c>
      <c r="E2926" s="204"/>
      <c r="F2926" s="203">
        <v>2018</v>
      </c>
      <c r="G2926" s="204"/>
      <c r="H2926" s="67" t="s">
        <v>3</v>
      </c>
    </row>
    <row r="2927" spans="1:8">
      <c r="A2927" s="68"/>
      <c r="B2927" s="20" t="s">
        <v>43</v>
      </c>
      <c r="C2927" s="111" t="s">
        <v>44</v>
      </c>
      <c r="D2927" s="111" t="s">
        <v>43</v>
      </c>
      <c r="E2927" s="16" t="s">
        <v>44</v>
      </c>
      <c r="F2927" s="20" t="s">
        <v>43</v>
      </c>
      <c r="G2927" s="9" t="s">
        <v>44</v>
      </c>
      <c r="H2927" s="69"/>
    </row>
    <row r="2928" spans="1:8" ht="16.5" thickBot="1">
      <c r="A2928" s="70"/>
      <c r="B2928" s="34" t="s">
        <v>45</v>
      </c>
      <c r="C2928" s="11" t="s">
        <v>46</v>
      </c>
      <c r="D2928" s="114" t="s">
        <v>45</v>
      </c>
      <c r="E2928" s="36" t="s">
        <v>46</v>
      </c>
      <c r="F2928" s="34" t="s">
        <v>45</v>
      </c>
      <c r="G2928" s="34" t="s">
        <v>46</v>
      </c>
      <c r="H2928" s="71"/>
    </row>
    <row r="2929" spans="1:8" ht="17.25" thickTop="1" thickBot="1">
      <c r="A2929" s="23" t="s">
        <v>12</v>
      </c>
      <c r="B2929" s="35">
        <v>11.412910999999999</v>
      </c>
      <c r="C2929" s="38">
        <v>89.760413575999991</v>
      </c>
      <c r="D2929" s="30">
        <v>3.532</v>
      </c>
      <c r="E2929" s="37">
        <v>17.366</v>
      </c>
      <c r="F2929" s="30">
        <v>5.7919999999999998</v>
      </c>
      <c r="G2929" s="30">
        <v>26.122</v>
      </c>
      <c r="H2929" s="114" t="s">
        <v>809</v>
      </c>
    </row>
    <row r="2930" spans="1:8" ht="16.5" thickBot="1">
      <c r="A2930" s="23" t="s">
        <v>13</v>
      </c>
      <c r="B2930" s="37">
        <v>150.15100000000001</v>
      </c>
      <c r="C2930" s="38">
        <v>544.24199999999996</v>
      </c>
      <c r="D2930" s="30">
        <v>76.260000000000005</v>
      </c>
      <c r="E2930" s="37">
        <v>222.828</v>
      </c>
      <c r="F2930" s="30">
        <v>71.721000000000004</v>
      </c>
      <c r="G2930" s="30">
        <v>204.404</v>
      </c>
      <c r="H2930" s="114" t="s">
        <v>810</v>
      </c>
    </row>
    <row r="2931" spans="1:8" ht="16.5" thickBot="1">
      <c r="A2931" s="23" t="s">
        <v>14</v>
      </c>
      <c r="B2931" s="37">
        <v>7.1810000000000009</v>
      </c>
      <c r="C2931" s="38">
        <v>25.417999999999999</v>
      </c>
      <c r="D2931" s="30">
        <v>4.327</v>
      </c>
      <c r="E2931" s="37">
        <v>12.013</v>
      </c>
      <c r="F2931" s="30">
        <v>4.7640000000000002</v>
      </c>
      <c r="G2931" s="30">
        <v>13.654999999999999</v>
      </c>
      <c r="H2931" s="114" t="s">
        <v>806</v>
      </c>
    </row>
    <row r="2932" spans="1:8" ht="16.5" thickBot="1">
      <c r="A2932" s="23" t="s">
        <v>15</v>
      </c>
      <c r="B2932" s="37">
        <v>10.330899</v>
      </c>
      <c r="C2932" s="38">
        <v>10.445999459999999</v>
      </c>
      <c r="D2932" s="30">
        <v>0.77700000000000002</v>
      </c>
      <c r="E2932" s="37">
        <v>1.6279999999999999</v>
      </c>
      <c r="F2932" s="30">
        <v>0.91900000000000004</v>
      </c>
      <c r="G2932" s="30">
        <v>2.48</v>
      </c>
      <c r="H2932" s="114" t="s">
        <v>820</v>
      </c>
    </row>
    <row r="2933" spans="1:8" ht="16.5" thickBot="1">
      <c r="A2933" s="23" t="s">
        <v>16</v>
      </c>
      <c r="B2933" s="37">
        <v>13.933009</v>
      </c>
      <c r="C2933" s="38">
        <v>76.245366706599995</v>
      </c>
      <c r="D2933" s="30">
        <v>2.9510000000000001</v>
      </c>
      <c r="E2933" s="37">
        <v>15.586</v>
      </c>
      <c r="F2933" s="30">
        <v>1.8340000000000001</v>
      </c>
      <c r="G2933" s="30">
        <v>5.6269999999999998</v>
      </c>
      <c r="H2933" s="114" t="s">
        <v>819</v>
      </c>
    </row>
    <row r="2934" spans="1:8" ht="16.5" thickBot="1">
      <c r="A2934" s="23" t="s">
        <v>17</v>
      </c>
      <c r="B2934" s="37">
        <v>0.16300000000000001</v>
      </c>
      <c r="C2934" s="38">
        <v>3.2000000000000001E-2</v>
      </c>
      <c r="D2934" s="30">
        <v>0</v>
      </c>
      <c r="E2934" s="37">
        <v>0</v>
      </c>
      <c r="F2934" s="30">
        <v>7.0839999999999996</v>
      </c>
      <c r="G2934" s="30">
        <v>5.0000000000000001E-3</v>
      </c>
      <c r="H2934" s="114" t="s">
        <v>807</v>
      </c>
    </row>
    <row r="2935" spans="1:8" ht="16.5" thickBot="1">
      <c r="A2935" s="23" t="s">
        <v>18</v>
      </c>
      <c r="B2935" s="37">
        <v>0.22800000000000001</v>
      </c>
      <c r="C2935" s="38">
        <v>0.88300000000000001</v>
      </c>
      <c r="D2935" s="30">
        <v>0</v>
      </c>
      <c r="E2935" s="37">
        <v>2E-3</v>
      </c>
      <c r="F2935" s="30">
        <v>1E-3</v>
      </c>
      <c r="G2935" s="30">
        <v>1.2999999999999999E-2</v>
      </c>
      <c r="H2935" s="114" t="s">
        <v>19</v>
      </c>
    </row>
    <row r="2936" spans="1:8" ht="16.5" thickBot="1">
      <c r="A2936" s="23" t="s">
        <v>20</v>
      </c>
      <c r="B2936" s="37">
        <v>49.278999999999996</v>
      </c>
      <c r="C2936" s="38">
        <v>202.74799999999999</v>
      </c>
      <c r="D2936" s="30">
        <v>20.431000000000001</v>
      </c>
      <c r="E2936" s="37">
        <v>74.834999999999994</v>
      </c>
      <c r="F2936" s="30">
        <v>20.661999999999999</v>
      </c>
      <c r="G2936" s="30">
        <v>91.055999999999997</v>
      </c>
      <c r="H2936" s="114" t="s">
        <v>808</v>
      </c>
    </row>
    <row r="2937" spans="1:8" ht="16.5" thickBot="1">
      <c r="A2937" s="23" t="s">
        <v>21</v>
      </c>
      <c r="B2937" s="37">
        <v>0.30756</v>
      </c>
      <c r="C2937" s="38">
        <v>0.46133999999999997</v>
      </c>
      <c r="D2937" s="30">
        <v>0.16168299198575248</v>
      </c>
      <c r="E2937" s="37">
        <v>0.33500000000000002</v>
      </c>
      <c r="F2937" s="30">
        <v>1.6E-2</v>
      </c>
      <c r="G2937" s="30">
        <v>1.4999999999999999E-2</v>
      </c>
      <c r="H2937" s="114" t="s">
        <v>811</v>
      </c>
    </row>
    <row r="2938" spans="1:8" ht="16.5" thickBot="1">
      <c r="A2938" s="23" t="s">
        <v>22</v>
      </c>
      <c r="B2938" s="37">
        <v>1.1479999999999999</v>
      </c>
      <c r="C2938" s="38">
        <v>7.8019999999999996</v>
      </c>
      <c r="D2938" s="30">
        <v>2.4889999999999999</v>
      </c>
      <c r="E2938" s="37">
        <v>6.4630000000000001</v>
      </c>
      <c r="F2938" s="30">
        <v>1.3260000000000001</v>
      </c>
      <c r="G2938" s="30">
        <v>2.4740000000000002</v>
      </c>
      <c r="H2938" s="114" t="s">
        <v>840</v>
      </c>
    </row>
    <row r="2939" spans="1:8" ht="16.5" thickBot="1">
      <c r="A2939" s="23" t="s">
        <v>23</v>
      </c>
      <c r="B2939" s="37">
        <v>0.38</v>
      </c>
      <c r="C2939" s="38">
        <v>0.92699999999999994</v>
      </c>
      <c r="D2939" s="30">
        <v>0.14799999999999999</v>
      </c>
      <c r="E2939" s="37">
        <v>0.79200000000000004</v>
      </c>
      <c r="F2939" s="30">
        <v>2.3E-2</v>
      </c>
      <c r="G2939" s="30">
        <v>0.129</v>
      </c>
      <c r="H2939" s="114" t="s">
        <v>805</v>
      </c>
    </row>
    <row r="2940" spans="1:8" ht="16.5" thickBot="1">
      <c r="A2940" s="23" t="s">
        <v>24</v>
      </c>
      <c r="B2940" s="37">
        <v>25.356999999999999</v>
      </c>
      <c r="C2940" s="38">
        <v>152.80700000000002</v>
      </c>
      <c r="D2940" s="30">
        <v>6.798</v>
      </c>
      <c r="E2940" s="37">
        <v>24.257999999999999</v>
      </c>
      <c r="F2940" s="30">
        <v>7.4580000000000002</v>
      </c>
      <c r="G2940" s="30">
        <v>22.702999999999999</v>
      </c>
      <c r="H2940" s="114" t="s">
        <v>25</v>
      </c>
    </row>
    <row r="2941" spans="1:8" ht="16.5" thickBot="1">
      <c r="A2941" s="23" t="s">
        <v>26</v>
      </c>
      <c r="B2941" s="30">
        <v>4.2404500000000001</v>
      </c>
      <c r="C2941" s="28">
        <v>15.016066309999999</v>
      </c>
      <c r="D2941" s="30">
        <v>5.1369999999999996</v>
      </c>
      <c r="E2941" s="37">
        <v>6.7190000000000003</v>
      </c>
      <c r="F2941" s="30">
        <v>7.6859999999999999</v>
      </c>
      <c r="G2941" s="30">
        <v>12.006</v>
      </c>
      <c r="H2941" s="114" t="s">
        <v>812</v>
      </c>
    </row>
    <row r="2942" spans="1:8" ht="16.5" thickBot="1">
      <c r="A2942" s="23" t="s">
        <v>27</v>
      </c>
      <c r="B2942" s="37">
        <v>1.6446847412531596</v>
      </c>
      <c r="C2942" s="38">
        <v>19.643999999999998</v>
      </c>
      <c r="D2942" s="30">
        <v>1.6446847412531596</v>
      </c>
      <c r="E2942" s="37">
        <v>19.643999999999998</v>
      </c>
      <c r="F2942" s="30">
        <f>D2942/E2942*G2942</f>
        <v>0.71341675220006995</v>
      </c>
      <c r="G2942" s="30">
        <v>8.5210000000000008</v>
      </c>
      <c r="H2942" s="114" t="s">
        <v>836</v>
      </c>
    </row>
    <row r="2943" spans="1:8" ht="16.5" thickBot="1">
      <c r="A2943" s="23" t="s">
        <v>28</v>
      </c>
      <c r="B2943" s="37">
        <v>7.1879999999999997</v>
      </c>
      <c r="C2943" s="38">
        <v>21.210999999999999</v>
      </c>
      <c r="D2943" s="30">
        <v>7.1879999999999997</v>
      </c>
      <c r="E2943" s="37">
        <v>21.210999999999999</v>
      </c>
      <c r="F2943" s="30">
        <v>6.351</v>
      </c>
      <c r="G2943" s="30">
        <v>15.510999999999999</v>
      </c>
      <c r="H2943" s="114" t="s">
        <v>813</v>
      </c>
    </row>
    <row r="2944" spans="1:8" ht="16.5" thickBot="1">
      <c r="A2944" s="23" t="s">
        <v>29</v>
      </c>
      <c r="B2944" s="37">
        <v>10.209</v>
      </c>
      <c r="C2944" s="38">
        <v>59.646000000000001</v>
      </c>
      <c r="D2944" s="30">
        <v>5.0620000000000003</v>
      </c>
      <c r="E2944" s="37">
        <v>28.683</v>
      </c>
      <c r="F2944" s="30">
        <v>7.077</v>
      </c>
      <c r="G2944" s="30">
        <v>29.710999999999999</v>
      </c>
      <c r="H2944" s="114" t="s">
        <v>814</v>
      </c>
    </row>
    <row r="2945" spans="1:8" ht="16.5" thickBot="1">
      <c r="A2945" s="23" t="s">
        <v>30</v>
      </c>
      <c r="B2945" s="37">
        <v>21.280999999999999</v>
      </c>
      <c r="C2945" s="38">
        <v>101.101</v>
      </c>
      <c r="D2945" s="30">
        <v>4.3010000000000002</v>
      </c>
      <c r="E2945" s="37">
        <v>34.579000000000001</v>
      </c>
      <c r="F2945" s="30">
        <v>6.1980000000000004</v>
      </c>
      <c r="G2945" s="30">
        <v>39.917000000000002</v>
      </c>
      <c r="H2945" s="114" t="s">
        <v>815</v>
      </c>
    </row>
    <row r="2946" spans="1:8" ht="16.5" thickBot="1">
      <c r="A2946" s="23" t="s">
        <v>31</v>
      </c>
      <c r="B2946" s="37">
        <v>2.0030000000000001</v>
      </c>
      <c r="C2946" s="38">
        <v>14.154999999999999</v>
      </c>
      <c r="D2946" s="30">
        <v>0.75700000000000001</v>
      </c>
      <c r="E2946" s="37">
        <v>2.1709999999999998</v>
      </c>
      <c r="F2946" s="30">
        <v>0.182</v>
      </c>
      <c r="G2946" s="30">
        <v>0.93899999999999995</v>
      </c>
      <c r="H2946" s="114" t="s">
        <v>838</v>
      </c>
    </row>
    <row r="2947" spans="1:8" ht="16.5" thickBot="1">
      <c r="A2947" s="23" t="s">
        <v>32</v>
      </c>
      <c r="B2947" s="37">
        <v>25.009</v>
      </c>
      <c r="C2947" s="38">
        <v>90.168759417378197</v>
      </c>
      <c r="D2947" s="30">
        <v>7.8618662020905932</v>
      </c>
      <c r="E2947" s="37">
        <v>26.062999999999999</v>
      </c>
      <c r="F2947" s="30">
        <v>20.015999999999998</v>
      </c>
      <c r="G2947" s="30">
        <v>44.174999999999997</v>
      </c>
      <c r="H2947" s="114" t="s">
        <v>816</v>
      </c>
    </row>
    <row r="2948" spans="1:8" ht="16.5" thickBot="1">
      <c r="A2948" s="23" t="s">
        <v>33</v>
      </c>
      <c r="B2948" s="37">
        <v>5.4909999999999997</v>
      </c>
      <c r="C2948" s="38">
        <v>15.512</v>
      </c>
      <c r="D2948" s="30">
        <v>1.792</v>
      </c>
      <c r="E2948" s="37">
        <v>2.8740000000000001</v>
      </c>
      <c r="F2948" s="30">
        <v>4.4800000000000004</v>
      </c>
      <c r="G2948" s="30">
        <v>7.1669999999999998</v>
      </c>
      <c r="H2948" s="114" t="s">
        <v>818</v>
      </c>
    </row>
    <row r="2949" spans="1:8" ht="16.5" thickBot="1">
      <c r="A2949" s="23" t="s">
        <v>34</v>
      </c>
      <c r="B2949" s="39">
        <v>2.3E-2</v>
      </c>
      <c r="C2949" s="40">
        <v>9.9999999999999985E-3</v>
      </c>
      <c r="D2949" s="30">
        <v>1.0999999999999999E-2</v>
      </c>
      <c r="E2949" s="37">
        <v>8.9999999999999993E-3</v>
      </c>
      <c r="F2949" s="30">
        <v>5.0000000000000001E-3</v>
      </c>
      <c r="G2949" s="30">
        <v>1E-3</v>
      </c>
      <c r="H2949" s="114" t="s">
        <v>817</v>
      </c>
    </row>
    <row r="2950" spans="1:8" ht="16.5" thickBot="1">
      <c r="A2950" s="23" t="s">
        <v>35</v>
      </c>
      <c r="B2950" s="39">
        <v>2.4540000000000002</v>
      </c>
      <c r="C2950" s="40">
        <v>9.0280000000000005</v>
      </c>
      <c r="D2950" s="30">
        <v>0.92700000000000005</v>
      </c>
      <c r="E2950" s="37">
        <v>3.5209999999999999</v>
      </c>
      <c r="F2950" s="30">
        <v>1.79</v>
      </c>
      <c r="G2950" s="30">
        <v>7.2279999999999998</v>
      </c>
      <c r="H2950" s="113" t="s">
        <v>36</v>
      </c>
    </row>
    <row r="2951" spans="1:8" ht="16.5" thickBot="1">
      <c r="A2951" s="95" t="s">
        <v>353</v>
      </c>
      <c r="B2951" s="97">
        <f t="shared" ref="B2951" si="525">SUM(B2929:B2950)</f>
        <v>349.41451374125324</v>
      </c>
      <c r="C2951" s="97">
        <f t="shared" ref="C2951" si="526">SUM(C2929:C2950)</f>
        <v>1457.2639454699779</v>
      </c>
      <c r="D2951" s="97">
        <f t="shared" ref="D2951" si="527">SUM(D2929:D2950)</f>
        <v>152.55623393532949</v>
      </c>
      <c r="E2951" s="97">
        <f t="shared" ref="E2951:G2951" si="528">SUM(E2929:E2950)</f>
        <v>521.57999999999993</v>
      </c>
      <c r="F2951" s="97">
        <f t="shared" si="528"/>
        <v>176.09841675220002</v>
      </c>
      <c r="G2951" s="97">
        <f t="shared" si="528"/>
        <v>533.85900000000004</v>
      </c>
      <c r="H2951" s="112" t="s">
        <v>841</v>
      </c>
    </row>
    <row r="2952" spans="1:8" ht="16.5" thickBot="1">
      <c r="A2952" s="95" t="s">
        <v>350</v>
      </c>
      <c r="B2952" s="97">
        <v>3619.2959999999998</v>
      </c>
      <c r="C2952" s="97">
        <v>8059.982</v>
      </c>
      <c r="D2952" s="97">
        <v>4205.2910000000002</v>
      </c>
      <c r="E2952" s="97">
        <v>10676.004999999999</v>
      </c>
      <c r="F2952" s="142">
        <f>D2952/E2952*G2952</f>
        <v>4045.7976536652054</v>
      </c>
      <c r="G2952" s="142">
        <v>10271.098</v>
      </c>
      <c r="H2952" s="119" t="s">
        <v>354</v>
      </c>
    </row>
    <row r="2953" spans="1:8">
      <c r="A2953" s="75"/>
      <c r="B2953" s="75"/>
      <c r="C2953" s="75"/>
      <c r="D2953" s="75"/>
      <c r="E2953" s="75"/>
      <c r="F2953" s="75"/>
      <c r="G2953" s="75"/>
      <c r="H2953" s="75"/>
    </row>
    <row r="2954" spans="1:8">
      <c r="A2954" s="75"/>
      <c r="B2954" s="75"/>
      <c r="C2954" s="75"/>
      <c r="D2954" s="75"/>
      <c r="E2954" s="75"/>
      <c r="F2954" s="75"/>
      <c r="G2954" s="75"/>
      <c r="H2954" s="75"/>
    </row>
    <row r="2955" spans="1:8">
      <c r="A2955" s="75"/>
      <c r="B2955" s="75"/>
      <c r="C2955" s="75"/>
      <c r="D2955" s="75"/>
      <c r="E2955" s="75"/>
      <c r="F2955" s="75"/>
      <c r="G2955" s="75"/>
      <c r="H2955" s="75"/>
    </row>
    <row r="2956" spans="1:8">
      <c r="A2956" s="77" t="s">
        <v>203</v>
      </c>
      <c r="B2956" s="75"/>
      <c r="C2956" s="75"/>
      <c r="D2956" s="75"/>
      <c r="E2956" s="75"/>
      <c r="F2956" s="75"/>
      <c r="G2956" s="75"/>
      <c r="H2956" s="79" t="s">
        <v>204</v>
      </c>
    </row>
    <row r="2957" spans="1:8" ht="25.5" customHeight="1">
      <c r="A2957" s="122" t="s">
        <v>605</v>
      </c>
      <c r="B2957" s="75"/>
      <c r="D2957" s="88"/>
      <c r="E2957" s="88"/>
      <c r="F2957" s="88"/>
      <c r="G2957" s="88"/>
      <c r="H2957" s="88" t="s">
        <v>604</v>
      </c>
    </row>
    <row r="2958" spans="1:8" ht="16.5" customHeight="1" thickBot="1">
      <c r="A2958" s="76" t="s">
        <v>39</v>
      </c>
      <c r="B2958" s="75"/>
      <c r="C2958" s="75"/>
      <c r="D2958" s="75"/>
      <c r="E2958" s="2"/>
      <c r="F2958" s="75"/>
      <c r="G2958" s="2" t="s">
        <v>40</v>
      </c>
      <c r="H2958" s="2" t="s">
        <v>2</v>
      </c>
    </row>
    <row r="2959" spans="1:8" ht="16.5" thickBot="1">
      <c r="A2959" s="66" t="s">
        <v>7</v>
      </c>
      <c r="B2959" s="203">
        <v>2016</v>
      </c>
      <c r="C2959" s="204"/>
      <c r="D2959" s="203">
        <v>2017</v>
      </c>
      <c r="E2959" s="204"/>
      <c r="F2959" s="203">
        <v>2018</v>
      </c>
      <c r="G2959" s="204"/>
      <c r="H2959" s="67" t="s">
        <v>3</v>
      </c>
    </row>
    <row r="2960" spans="1:8">
      <c r="A2960" s="68"/>
      <c r="B2960" s="20" t="s">
        <v>43</v>
      </c>
      <c r="C2960" s="111" t="s">
        <v>44</v>
      </c>
      <c r="D2960" s="111" t="s">
        <v>43</v>
      </c>
      <c r="E2960" s="16" t="s">
        <v>44</v>
      </c>
      <c r="F2960" s="20" t="s">
        <v>43</v>
      </c>
      <c r="G2960" s="9" t="s">
        <v>44</v>
      </c>
      <c r="H2960" s="69"/>
    </row>
    <row r="2961" spans="1:8" ht="16.5" thickBot="1">
      <c r="A2961" s="70"/>
      <c r="B2961" s="34" t="s">
        <v>45</v>
      </c>
      <c r="C2961" s="11" t="s">
        <v>46</v>
      </c>
      <c r="D2961" s="114" t="s">
        <v>45</v>
      </c>
      <c r="E2961" s="36" t="s">
        <v>46</v>
      </c>
      <c r="F2961" s="34" t="s">
        <v>45</v>
      </c>
      <c r="G2961" s="34" t="s">
        <v>46</v>
      </c>
      <c r="H2961" s="71"/>
    </row>
    <row r="2962" spans="1:8" ht="17.25" thickTop="1" thickBot="1">
      <c r="A2962" s="23" t="s">
        <v>12</v>
      </c>
      <c r="B2962" s="35">
        <v>0.99</v>
      </c>
      <c r="C2962" s="38">
        <v>1.163</v>
      </c>
      <c r="D2962" s="30">
        <v>1.0249999999999999</v>
      </c>
      <c r="E2962" s="37">
        <v>1.105</v>
      </c>
      <c r="F2962" s="30">
        <v>1.2030000000000001</v>
      </c>
      <c r="G2962" s="30">
        <v>1.38</v>
      </c>
      <c r="H2962" s="114" t="s">
        <v>809</v>
      </c>
    </row>
    <row r="2963" spans="1:8" ht="16.5" thickBot="1">
      <c r="A2963" s="23" t="s">
        <v>13</v>
      </c>
      <c r="B2963" s="37">
        <v>4.5190000000000001</v>
      </c>
      <c r="C2963" s="38">
        <v>9.0500000000000007</v>
      </c>
      <c r="D2963" s="30">
        <v>4.7930000000000001</v>
      </c>
      <c r="E2963" s="37">
        <v>9.9540000000000006</v>
      </c>
      <c r="F2963" s="30">
        <v>6.5940000000000003</v>
      </c>
      <c r="G2963" s="30">
        <v>14.423</v>
      </c>
      <c r="H2963" s="114" t="s">
        <v>810</v>
      </c>
    </row>
    <row r="2964" spans="1:8" ht="16.5" thickBot="1">
      <c r="A2964" s="23" t="s">
        <v>14</v>
      </c>
      <c r="B2964" s="37">
        <v>0.25900000000000001</v>
      </c>
      <c r="C2964" s="38">
        <v>0.67500000000000004</v>
      </c>
      <c r="D2964" s="30">
        <v>0.32200000000000001</v>
      </c>
      <c r="E2964" s="37">
        <v>0.84299999999999997</v>
      </c>
      <c r="F2964" s="30">
        <v>0.316</v>
      </c>
      <c r="G2964" s="30">
        <v>0.95399999999999996</v>
      </c>
      <c r="H2964" s="114" t="s">
        <v>806</v>
      </c>
    </row>
    <row r="2965" spans="1:8" ht="16.5" thickBot="1">
      <c r="A2965" s="23" t="s">
        <v>15</v>
      </c>
      <c r="B2965" s="37">
        <v>0.433</v>
      </c>
      <c r="C2965" s="38">
        <v>0.56899999999999995</v>
      </c>
      <c r="D2965" s="30">
        <v>0.60699999999999998</v>
      </c>
      <c r="E2965" s="37">
        <v>0.86899999999999999</v>
      </c>
      <c r="F2965" s="30">
        <v>0.29099999999999998</v>
      </c>
      <c r="G2965" s="30">
        <v>0.44800000000000001</v>
      </c>
      <c r="H2965" s="114" t="s">
        <v>820</v>
      </c>
    </row>
    <row r="2966" spans="1:8" ht="16.5" thickBot="1">
      <c r="A2966" s="23" t="s">
        <v>16</v>
      </c>
      <c r="B2966" s="37">
        <v>1.6060000000000001</v>
      </c>
      <c r="C2966" s="38">
        <v>2.2919999999999998</v>
      </c>
      <c r="D2966" s="30">
        <v>1.252</v>
      </c>
      <c r="E2966" s="37">
        <v>1.631</v>
      </c>
      <c r="F2966" s="30">
        <v>1.645</v>
      </c>
      <c r="G2966" s="30">
        <v>2.137</v>
      </c>
      <c r="H2966" s="114" t="s">
        <v>819</v>
      </c>
    </row>
    <row r="2967" spans="1:8" ht="16.5" thickBot="1">
      <c r="A2967" s="23" t="s">
        <v>17</v>
      </c>
      <c r="B2967" s="37">
        <v>0</v>
      </c>
      <c r="C2967" s="38">
        <v>0</v>
      </c>
      <c r="D2967" s="30">
        <v>0</v>
      </c>
      <c r="E2967" s="37">
        <v>0</v>
      </c>
      <c r="F2967" s="30">
        <v>0</v>
      </c>
      <c r="G2967" s="30">
        <v>0</v>
      </c>
      <c r="H2967" s="114" t="s">
        <v>807</v>
      </c>
    </row>
    <row r="2968" spans="1:8" ht="16.5" thickBot="1">
      <c r="A2968" s="23" t="s">
        <v>18</v>
      </c>
      <c r="B2968" s="37">
        <v>4.2999999999999997E-2</v>
      </c>
      <c r="C2968" s="38">
        <v>7.0999999999999994E-2</v>
      </c>
      <c r="D2968" s="30">
        <v>2E-3</v>
      </c>
      <c r="E2968" s="37">
        <v>7.0000000000000001E-3</v>
      </c>
      <c r="F2968" s="30">
        <v>0</v>
      </c>
      <c r="G2968" s="30">
        <v>2E-3</v>
      </c>
      <c r="H2968" s="114" t="s">
        <v>19</v>
      </c>
    </row>
    <row r="2969" spans="1:8" ht="16.5" thickBot="1">
      <c r="A2969" s="23" t="s">
        <v>20</v>
      </c>
      <c r="B2969" s="37">
        <v>36.509</v>
      </c>
      <c r="C2969" s="38">
        <v>40.396999999999998</v>
      </c>
      <c r="D2969" s="30">
        <v>36.049999999999997</v>
      </c>
      <c r="E2969" s="37">
        <v>36.618000000000002</v>
      </c>
      <c r="F2969" s="30">
        <v>37.585000000000001</v>
      </c>
      <c r="G2969" s="30">
        <v>38.082000000000001</v>
      </c>
      <c r="H2969" s="114" t="s">
        <v>808</v>
      </c>
    </row>
    <row r="2970" spans="1:8" ht="16.5" thickBot="1">
      <c r="A2970" s="23" t="s">
        <v>21</v>
      </c>
      <c r="B2970" s="37">
        <v>1.0009999999999999</v>
      </c>
      <c r="C2970" s="38">
        <v>1.544</v>
      </c>
      <c r="D2970" s="30">
        <v>1.7999999999999999E-2</v>
      </c>
      <c r="E2970" s="37">
        <v>0.03</v>
      </c>
      <c r="F2970" s="30">
        <v>2.5000000000000001E-2</v>
      </c>
      <c r="G2970" s="30">
        <v>1.4999999999999999E-2</v>
      </c>
      <c r="H2970" s="114" t="s">
        <v>811</v>
      </c>
    </row>
    <row r="2971" spans="1:8" ht="16.5" thickBot="1">
      <c r="A2971" s="23" t="s">
        <v>22</v>
      </c>
      <c r="B2971" s="37">
        <v>1.2E-2</v>
      </c>
      <c r="C2971" s="38">
        <v>1.7999999999999999E-2</v>
      </c>
      <c r="D2971" s="30">
        <v>0</v>
      </c>
      <c r="E2971" s="37">
        <v>0</v>
      </c>
      <c r="F2971" s="30">
        <v>1.7999999999999999E-2</v>
      </c>
      <c r="G2971" s="30">
        <v>1.4E-2</v>
      </c>
      <c r="H2971" s="114" t="s">
        <v>840</v>
      </c>
    </row>
    <row r="2972" spans="1:8" ht="16.5" thickBot="1">
      <c r="A2972" s="23" t="s">
        <v>23</v>
      </c>
      <c r="B2972" s="37">
        <v>0</v>
      </c>
      <c r="C2972" s="38">
        <v>1E-3</v>
      </c>
      <c r="D2972" s="30">
        <v>0</v>
      </c>
      <c r="E2972" s="37">
        <v>7.0000000000000001E-3</v>
      </c>
      <c r="F2972" s="30">
        <v>8.1000000000000003E-2</v>
      </c>
      <c r="G2972" s="30">
        <v>7.3999999999999996E-2</v>
      </c>
      <c r="H2972" s="114" t="s">
        <v>805</v>
      </c>
    </row>
    <row r="2973" spans="1:8" ht="16.5" thickBot="1">
      <c r="A2973" s="23" t="s">
        <v>24</v>
      </c>
      <c r="B2973" s="37">
        <v>0.42799999999999999</v>
      </c>
      <c r="C2973" s="38">
        <v>0.311</v>
      </c>
      <c r="D2973" s="30">
        <v>4.8000000000000001E-2</v>
      </c>
      <c r="E2973" s="37">
        <v>0.13900000000000001</v>
      </c>
      <c r="F2973" s="30">
        <v>0.122</v>
      </c>
      <c r="G2973" s="30">
        <v>0.25</v>
      </c>
      <c r="H2973" s="114" t="s">
        <v>25</v>
      </c>
    </row>
    <row r="2974" spans="1:8" ht="16.5" thickBot="1">
      <c r="A2974" s="23" t="s">
        <v>26</v>
      </c>
      <c r="B2974" s="30">
        <v>0.98799999999999999</v>
      </c>
      <c r="C2974" s="28">
        <v>1.5389999999999999</v>
      </c>
      <c r="D2974" s="30">
        <v>0.39</v>
      </c>
      <c r="E2974" s="37">
        <v>0.64600000000000002</v>
      </c>
      <c r="F2974" s="30">
        <v>0.78300000000000003</v>
      </c>
      <c r="G2974" s="30">
        <v>1.0369999999999999</v>
      </c>
      <c r="H2974" s="114" t="s">
        <v>812</v>
      </c>
    </row>
    <row r="2975" spans="1:8" ht="16.5" thickBot="1">
      <c r="A2975" s="23" t="s">
        <v>27</v>
      </c>
      <c r="B2975" s="37">
        <v>5.0000000000000001E-3</v>
      </c>
      <c r="C2975" s="38">
        <v>0.01</v>
      </c>
      <c r="D2975" s="30">
        <v>0</v>
      </c>
      <c r="E2975" s="37">
        <v>0</v>
      </c>
      <c r="F2975" s="30">
        <v>0</v>
      </c>
      <c r="G2975" s="30">
        <v>6.4000000000000001E-2</v>
      </c>
      <c r="H2975" s="114" t="s">
        <v>836</v>
      </c>
    </row>
    <row r="2976" spans="1:8" ht="16.5" thickBot="1">
      <c r="A2976" s="23" t="s">
        <v>28</v>
      </c>
      <c r="B2976" s="37">
        <v>0.23</v>
      </c>
      <c r="C2976" s="38">
        <v>0.54600000000000004</v>
      </c>
      <c r="D2976" s="30">
        <v>0.23</v>
      </c>
      <c r="E2976" s="37">
        <v>0.54600000000000004</v>
      </c>
      <c r="F2976" s="30">
        <v>0.56699999999999995</v>
      </c>
      <c r="G2976" s="30">
        <v>1.3720000000000001</v>
      </c>
      <c r="H2976" s="114" t="s">
        <v>813</v>
      </c>
    </row>
    <row r="2977" spans="1:8" ht="16.5" thickBot="1">
      <c r="A2977" s="23" t="s">
        <v>29</v>
      </c>
      <c r="B2977" s="37">
        <v>2.149</v>
      </c>
      <c r="C2977" s="38">
        <v>3.2669999999999999</v>
      </c>
      <c r="D2977" s="30">
        <v>6.4</v>
      </c>
      <c r="E2977" s="37">
        <v>6.875</v>
      </c>
      <c r="F2977" s="30">
        <v>3.0529999999999999</v>
      </c>
      <c r="G2977" s="30">
        <v>4.3550000000000004</v>
      </c>
      <c r="H2977" s="114" t="s">
        <v>814</v>
      </c>
    </row>
    <row r="2978" spans="1:8" ht="16.5" thickBot="1">
      <c r="A2978" s="23" t="s">
        <v>30</v>
      </c>
      <c r="B2978" s="37">
        <v>1.0529999999999999</v>
      </c>
      <c r="C2978" s="38">
        <v>1.131</v>
      </c>
      <c r="D2978" s="30">
        <v>1.0169999999999999</v>
      </c>
      <c r="E2978" s="37">
        <v>0.98899999999999999</v>
      </c>
      <c r="F2978" s="30">
        <v>1.3580000000000001</v>
      </c>
      <c r="G2978" s="30">
        <v>1.321</v>
      </c>
      <c r="H2978" s="114" t="s">
        <v>815</v>
      </c>
    </row>
    <row r="2979" spans="1:8" ht="16.5" thickBot="1">
      <c r="A2979" s="23" t="s">
        <v>31</v>
      </c>
      <c r="B2979" s="37">
        <v>0.77700000000000002</v>
      </c>
      <c r="C2979" s="38">
        <v>1.2689999999999999</v>
      </c>
      <c r="D2979" s="30">
        <v>0.26200000000000001</v>
      </c>
      <c r="E2979" s="37">
        <v>0.47199999999999998</v>
      </c>
      <c r="F2979" s="30">
        <v>0.309</v>
      </c>
      <c r="G2979" s="30">
        <v>0.66200000000000003</v>
      </c>
      <c r="H2979" s="114" t="s">
        <v>838</v>
      </c>
    </row>
    <row r="2980" spans="1:8" ht="16.5" thickBot="1">
      <c r="A2980" s="23" t="s">
        <v>32</v>
      </c>
      <c r="B2980" s="37">
        <v>1.2050000000000001</v>
      </c>
      <c r="C2980" s="38">
        <v>2.4630000000000001</v>
      </c>
      <c r="D2980" s="30">
        <v>1.2589999999999999</v>
      </c>
      <c r="E2980" s="37">
        <v>2.427</v>
      </c>
      <c r="F2980" s="30">
        <v>2.2240000000000002</v>
      </c>
      <c r="G2980" s="30">
        <v>2.4470000000000001</v>
      </c>
      <c r="H2980" s="114" t="s">
        <v>816</v>
      </c>
    </row>
    <row r="2981" spans="1:8" ht="16.5" thickBot="1">
      <c r="A2981" s="23" t="s">
        <v>33</v>
      </c>
      <c r="B2981" s="37">
        <v>0.51900000000000002</v>
      </c>
      <c r="C2981" s="38">
        <v>0.83099999999999996</v>
      </c>
      <c r="D2981" s="30">
        <v>0.55700000000000005</v>
      </c>
      <c r="E2981" s="37">
        <v>0.97299999999999998</v>
      </c>
      <c r="F2981" s="30">
        <v>0.47099999999999997</v>
      </c>
      <c r="G2981" s="30">
        <v>0.89700000000000002</v>
      </c>
      <c r="H2981" s="114" t="s">
        <v>818</v>
      </c>
    </row>
    <row r="2982" spans="1:8" ht="16.5" thickBot="1">
      <c r="A2982" s="23" t="s">
        <v>34</v>
      </c>
      <c r="B2982" s="39">
        <v>0</v>
      </c>
      <c r="C2982" s="40">
        <v>0</v>
      </c>
      <c r="D2982" s="30">
        <v>0</v>
      </c>
      <c r="E2982" s="37">
        <v>0</v>
      </c>
      <c r="F2982" s="30">
        <v>0</v>
      </c>
      <c r="G2982" s="30">
        <v>0</v>
      </c>
      <c r="H2982" s="114" t="s">
        <v>817</v>
      </c>
    </row>
    <row r="2983" spans="1:8" ht="16.5" thickBot="1">
      <c r="A2983" s="23" t="s">
        <v>35</v>
      </c>
      <c r="B2983" s="39">
        <v>3.7999999999999999E-2</v>
      </c>
      <c r="C2983" s="40">
        <v>6.0999999999999999E-2</v>
      </c>
      <c r="D2983" s="30">
        <v>0</v>
      </c>
      <c r="E2983" s="37">
        <v>0</v>
      </c>
      <c r="F2983" s="30">
        <v>2.8000000000000001E-2</v>
      </c>
      <c r="G2983" s="30">
        <v>7.0000000000000001E-3</v>
      </c>
      <c r="H2983" s="113" t="s">
        <v>36</v>
      </c>
    </row>
    <row r="2984" spans="1:8" ht="16.5" thickBot="1">
      <c r="A2984" s="95" t="s">
        <v>353</v>
      </c>
      <c r="B2984" s="97">
        <f t="shared" ref="B2984" si="529">SUM(B2962:B2983)</f>
        <v>52.763999999999989</v>
      </c>
      <c r="C2984" s="97">
        <f t="shared" ref="C2984" si="530">SUM(C2962:C2983)</f>
        <v>67.207999999999998</v>
      </c>
      <c r="D2984" s="97">
        <f t="shared" ref="D2984" si="531">SUM(D2962:D2983)</f>
        <v>54.231999999999999</v>
      </c>
      <c r="E2984" s="97">
        <f t="shared" ref="E2984:G2984" si="532">SUM(E2962:E2983)</f>
        <v>64.131</v>
      </c>
      <c r="F2984" s="97">
        <f t="shared" si="532"/>
        <v>56.672999999999988</v>
      </c>
      <c r="G2984" s="97">
        <f t="shared" si="532"/>
        <v>69.941000000000017</v>
      </c>
      <c r="H2984" s="112" t="s">
        <v>841</v>
      </c>
    </row>
    <row r="2985" spans="1:8" ht="16.5" thickBot="1">
      <c r="A2985" s="95" t="s">
        <v>350</v>
      </c>
      <c r="B2985" s="97">
        <v>2322.4679999999998</v>
      </c>
      <c r="C2985" s="97">
        <v>4521.6540000000005</v>
      </c>
      <c r="D2985" s="97">
        <v>2376.0120000000002</v>
      </c>
      <c r="E2985" s="97">
        <v>4563.5129999999999</v>
      </c>
      <c r="F2985" s="142">
        <v>2524.7820000000002</v>
      </c>
      <c r="G2985" s="142">
        <v>5039.7969999999996</v>
      </c>
      <c r="H2985" s="119" t="s">
        <v>354</v>
      </c>
    </row>
    <row r="2986" spans="1:8">
      <c r="A2986" s="75"/>
      <c r="B2986" s="75"/>
      <c r="C2986" s="75"/>
      <c r="D2986" s="75"/>
      <c r="E2986" s="75"/>
      <c r="F2986" s="75"/>
      <c r="G2986" s="75"/>
      <c r="H2986" s="75"/>
    </row>
    <row r="2987" spans="1:8">
      <c r="A2987" s="75"/>
      <c r="B2987" s="75"/>
      <c r="C2987" s="75"/>
      <c r="D2987" s="75"/>
      <c r="E2987" s="75"/>
      <c r="F2987" s="75"/>
      <c r="G2987" s="75"/>
      <c r="H2987" s="75"/>
    </row>
    <row r="2988" spans="1:8">
      <c r="A2988" s="77" t="s">
        <v>340</v>
      </c>
      <c r="B2988" s="75"/>
      <c r="C2988" s="75"/>
      <c r="D2988" s="75"/>
      <c r="E2988" s="75"/>
      <c r="F2988" s="75"/>
      <c r="G2988" s="75"/>
      <c r="H2988" s="79" t="s">
        <v>341</v>
      </c>
    </row>
    <row r="2989" spans="1:8">
      <c r="A2989" s="77" t="s">
        <v>606</v>
      </c>
      <c r="B2989" s="75"/>
      <c r="C2989" s="75"/>
      <c r="D2989" s="75"/>
      <c r="E2989" s="75"/>
      <c r="F2989" s="75"/>
      <c r="G2989" s="75"/>
      <c r="H2989" s="87" t="s">
        <v>607</v>
      </c>
    </row>
    <row r="2990" spans="1:8" ht="16.5" customHeight="1" thickBot="1">
      <c r="A2990" s="76" t="s">
        <v>39</v>
      </c>
      <c r="B2990" s="75"/>
      <c r="C2990" s="75"/>
      <c r="D2990" s="75"/>
      <c r="E2990" s="2"/>
      <c r="F2990" s="75"/>
      <c r="G2990" s="2" t="s">
        <v>40</v>
      </c>
      <c r="H2990" s="2" t="s">
        <v>2</v>
      </c>
    </row>
    <row r="2991" spans="1:8" ht="16.5" thickBot="1">
      <c r="A2991" s="66" t="s">
        <v>7</v>
      </c>
      <c r="B2991" s="203">
        <v>2016</v>
      </c>
      <c r="C2991" s="204"/>
      <c r="D2991" s="203">
        <v>2017</v>
      </c>
      <c r="E2991" s="204"/>
      <c r="F2991" s="203">
        <v>2018</v>
      </c>
      <c r="G2991" s="204"/>
      <c r="H2991" s="67" t="s">
        <v>3</v>
      </c>
    </row>
    <row r="2992" spans="1:8">
      <c r="A2992" s="68"/>
      <c r="B2992" s="20" t="s">
        <v>43</v>
      </c>
      <c r="C2992" s="111" t="s">
        <v>44</v>
      </c>
      <c r="D2992" s="111" t="s">
        <v>43</v>
      </c>
      <c r="E2992" s="16" t="s">
        <v>44</v>
      </c>
      <c r="F2992" s="20" t="s">
        <v>43</v>
      </c>
      <c r="G2992" s="9" t="s">
        <v>44</v>
      </c>
      <c r="H2992" s="69"/>
    </row>
    <row r="2993" spans="1:8" ht="16.5" thickBot="1">
      <c r="A2993" s="70"/>
      <c r="B2993" s="34" t="s">
        <v>45</v>
      </c>
      <c r="C2993" s="11" t="s">
        <v>46</v>
      </c>
      <c r="D2993" s="114" t="s">
        <v>45</v>
      </c>
      <c r="E2993" s="36" t="s">
        <v>46</v>
      </c>
      <c r="F2993" s="34" t="s">
        <v>45</v>
      </c>
      <c r="G2993" s="34" t="s">
        <v>46</v>
      </c>
      <c r="H2993" s="71"/>
    </row>
    <row r="2994" spans="1:8" ht="17.25" thickTop="1" thickBot="1">
      <c r="A2994" s="23" t="s">
        <v>12</v>
      </c>
      <c r="B2994" s="35">
        <v>0.38908199999999998</v>
      </c>
      <c r="C2994" s="38">
        <v>1.6840147399999998</v>
      </c>
      <c r="D2994" s="30">
        <v>0.153</v>
      </c>
      <c r="E2994" s="37">
        <v>0.41499999999999998</v>
      </c>
      <c r="F2994" s="30">
        <v>0.54200000000000004</v>
      </c>
      <c r="G2994" s="30">
        <v>1.82</v>
      </c>
      <c r="H2994" s="114" t="s">
        <v>809</v>
      </c>
    </row>
    <row r="2995" spans="1:8" ht="16.5" thickBot="1">
      <c r="A2995" s="23" t="s">
        <v>13</v>
      </c>
      <c r="B2995" s="37">
        <v>10.641999999999999</v>
      </c>
      <c r="C2995" s="38">
        <v>15.606999999999999</v>
      </c>
      <c r="D2995" s="30">
        <v>14.54</v>
      </c>
      <c r="E2995" s="37">
        <v>19.327000000000002</v>
      </c>
      <c r="F2995" s="30">
        <v>8.6509999999999998</v>
      </c>
      <c r="G2995" s="30">
        <v>17.577999999999999</v>
      </c>
      <c r="H2995" s="114" t="s">
        <v>810</v>
      </c>
    </row>
    <row r="2996" spans="1:8" ht="16.5" thickBot="1">
      <c r="A2996" s="23" t="s">
        <v>14</v>
      </c>
      <c r="B2996" s="37">
        <v>0.60799999999999998</v>
      </c>
      <c r="C2996" s="38">
        <v>1.323</v>
      </c>
      <c r="D2996" s="30">
        <v>0.56599999999999995</v>
      </c>
      <c r="E2996" s="37">
        <v>1.1890000000000001</v>
      </c>
      <c r="F2996" s="30">
        <v>0.621</v>
      </c>
      <c r="G2996" s="30">
        <v>1.69</v>
      </c>
      <c r="H2996" s="114" t="s">
        <v>806</v>
      </c>
    </row>
    <row r="2997" spans="1:8" ht="16.5" thickBot="1">
      <c r="A2997" s="23" t="s">
        <v>15</v>
      </c>
      <c r="B2997" s="37">
        <v>2.070675</v>
      </c>
      <c r="C2997" s="38">
        <v>0.93710415999999996</v>
      </c>
      <c r="D2997" s="30">
        <v>5.2999999999999999E-2</v>
      </c>
      <c r="E2997" s="37">
        <v>0.13700000000000001</v>
      </c>
      <c r="F2997" s="30">
        <v>7.0999999999999994E-2</v>
      </c>
      <c r="G2997" s="30">
        <v>0.16600000000000001</v>
      </c>
      <c r="H2997" s="114" t="s">
        <v>820</v>
      </c>
    </row>
    <row r="2998" spans="1:8" ht="16.5" thickBot="1">
      <c r="A2998" s="23" t="s">
        <v>16</v>
      </c>
      <c r="B2998" s="37">
        <v>6.34</v>
      </c>
      <c r="C2998" s="38">
        <v>16.948</v>
      </c>
      <c r="D2998" s="30">
        <v>5.601</v>
      </c>
      <c r="E2998" s="37">
        <v>14.385999999999999</v>
      </c>
      <c r="F2998" s="30">
        <v>4.9450000000000003</v>
      </c>
      <c r="G2998" s="30">
        <v>11.744</v>
      </c>
      <c r="H2998" s="114" t="s">
        <v>819</v>
      </c>
    </row>
    <row r="2999" spans="1:8" ht="16.5" thickBot="1">
      <c r="A2999" s="23" t="s">
        <v>17</v>
      </c>
      <c r="B2999" s="37">
        <v>1E-3</v>
      </c>
      <c r="C2999" s="38">
        <v>4.0000000000000001E-3</v>
      </c>
      <c r="D2999" s="30">
        <v>1.0999999999999999E-2</v>
      </c>
      <c r="E2999" s="37">
        <v>1.2999999999999999E-2</v>
      </c>
      <c r="F2999" s="30">
        <v>13.281000000000001</v>
      </c>
      <c r="G2999" s="30">
        <v>5.0000000000000001E-3</v>
      </c>
      <c r="H2999" s="114" t="s">
        <v>807</v>
      </c>
    </row>
    <row r="3000" spans="1:8" ht="16.5" thickBot="1">
      <c r="A3000" s="23" t="s">
        <v>18</v>
      </c>
      <c r="B3000" s="37">
        <v>0.32100000000000001</v>
      </c>
      <c r="C3000" s="38">
        <v>0.24099999999999999</v>
      </c>
      <c r="D3000" s="30">
        <v>0.34699999999999998</v>
      </c>
      <c r="E3000" s="37">
        <v>0.23499999999999999</v>
      </c>
      <c r="F3000" s="30">
        <v>0.27100000000000002</v>
      </c>
      <c r="G3000" s="30">
        <v>0.40100000000000002</v>
      </c>
      <c r="H3000" s="114" t="s">
        <v>19</v>
      </c>
    </row>
    <row r="3001" spans="1:8" ht="16.5" thickBot="1">
      <c r="A3001" s="23" t="s">
        <v>20</v>
      </c>
      <c r="B3001" s="37">
        <v>8.0139999999999993</v>
      </c>
      <c r="C3001" s="38">
        <v>13.202</v>
      </c>
      <c r="D3001" s="30">
        <v>6.3719999999999999</v>
      </c>
      <c r="E3001" s="37">
        <v>9.9090000000000007</v>
      </c>
      <c r="F3001" s="30">
        <v>6.577</v>
      </c>
      <c r="G3001" s="30">
        <v>13.430999999999999</v>
      </c>
      <c r="H3001" s="114" t="s">
        <v>808</v>
      </c>
    </row>
    <row r="3002" spans="1:8" ht="16.5" thickBot="1">
      <c r="A3002" s="23" t="s">
        <v>21</v>
      </c>
      <c r="B3002" s="37">
        <v>6.0000000000000001E-3</v>
      </c>
      <c r="C3002" s="38">
        <v>3.2000000000000001E-2</v>
      </c>
      <c r="D3002" s="30">
        <v>0.42</v>
      </c>
      <c r="E3002" s="37">
        <v>1.006</v>
      </c>
      <c r="F3002" s="30">
        <v>3.1E-2</v>
      </c>
      <c r="G3002" s="30">
        <v>8.5999999999999993E-2</v>
      </c>
      <c r="H3002" s="114" t="s">
        <v>811</v>
      </c>
    </row>
    <row r="3003" spans="1:8" ht="16.5" thickBot="1">
      <c r="A3003" s="23" t="s">
        <v>22</v>
      </c>
      <c r="B3003" s="37">
        <v>0.29899999999999999</v>
      </c>
      <c r="C3003" s="38">
        <v>0.4</v>
      </c>
      <c r="D3003" s="30">
        <v>0.254</v>
      </c>
      <c r="E3003" s="37">
        <v>0.32300000000000001</v>
      </c>
      <c r="F3003" s="30">
        <v>9.4E-2</v>
      </c>
      <c r="G3003" s="30">
        <v>0.21299999999999999</v>
      </c>
      <c r="H3003" s="114" t="s">
        <v>840</v>
      </c>
    </row>
    <row r="3004" spans="1:8" ht="16.5" thickBot="1">
      <c r="A3004" s="23" t="s">
        <v>23</v>
      </c>
      <c r="B3004" s="37">
        <v>1.181</v>
      </c>
      <c r="C3004" s="38">
        <v>0.97</v>
      </c>
      <c r="D3004" s="30">
        <v>1.331</v>
      </c>
      <c r="E3004" s="37">
        <v>0.92700000000000005</v>
      </c>
      <c r="F3004" s="30">
        <v>1.415</v>
      </c>
      <c r="G3004" s="30">
        <v>1.0760000000000001</v>
      </c>
      <c r="H3004" s="114" t="s">
        <v>805</v>
      </c>
    </row>
    <row r="3005" spans="1:8" ht="16.5" thickBot="1">
      <c r="A3005" s="23" t="s">
        <v>24</v>
      </c>
      <c r="B3005" s="37">
        <v>11.619</v>
      </c>
      <c r="C3005" s="38">
        <v>13.502000000000001</v>
      </c>
      <c r="D3005" s="30">
        <v>3.5569999999999999</v>
      </c>
      <c r="E3005" s="37">
        <v>3.5950000000000002</v>
      </c>
      <c r="F3005" s="30">
        <v>12.811999999999999</v>
      </c>
      <c r="G3005" s="30">
        <v>11.734</v>
      </c>
      <c r="H3005" s="114" t="s">
        <v>25</v>
      </c>
    </row>
    <row r="3006" spans="1:8" ht="16.5" thickBot="1">
      <c r="A3006" s="23" t="s">
        <v>26</v>
      </c>
      <c r="B3006" s="30">
        <v>1.496</v>
      </c>
      <c r="C3006" s="28">
        <v>3.4580000000000002</v>
      </c>
      <c r="D3006" s="30">
        <v>1.4419999999999999</v>
      </c>
      <c r="E3006" s="37">
        <v>2.5990000000000002</v>
      </c>
      <c r="F3006" s="30">
        <v>2.085</v>
      </c>
      <c r="G3006" s="30">
        <v>4.4880000000000004</v>
      </c>
      <c r="H3006" s="114" t="s">
        <v>812</v>
      </c>
    </row>
    <row r="3007" spans="1:8" ht="16.5" thickBot="1">
      <c r="A3007" s="23" t="s">
        <v>27</v>
      </c>
      <c r="B3007" s="37">
        <v>0.109</v>
      </c>
      <c r="C3007" s="38">
        <v>0.83899999999999997</v>
      </c>
      <c r="D3007" s="30">
        <v>0.104</v>
      </c>
      <c r="E3007" s="37">
        <v>8.2000000000000003E-2</v>
      </c>
      <c r="F3007" s="30">
        <f>D3007/E3007*G3007</f>
        <v>1.8149268292682925</v>
      </c>
      <c r="G3007" s="30">
        <v>1.431</v>
      </c>
      <c r="H3007" s="114" t="s">
        <v>836</v>
      </c>
    </row>
    <row r="3008" spans="1:8" ht="16.5" thickBot="1">
      <c r="A3008" s="23" t="s">
        <v>28</v>
      </c>
      <c r="B3008" s="37">
        <v>0.56399999999999995</v>
      </c>
      <c r="C3008" s="38">
        <v>1.165</v>
      </c>
      <c r="D3008" s="30">
        <v>0.56399999999999995</v>
      </c>
      <c r="E3008" s="37">
        <v>1.165</v>
      </c>
      <c r="F3008" s="30">
        <v>0.75900000000000001</v>
      </c>
      <c r="G3008" s="30">
        <v>2.3849999999999998</v>
      </c>
      <c r="H3008" s="114" t="s">
        <v>813</v>
      </c>
    </row>
    <row r="3009" spans="1:8" ht="16.5" thickBot="1">
      <c r="A3009" s="23" t="s">
        <v>29</v>
      </c>
      <c r="B3009" s="37">
        <v>3.5640000000000001</v>
      </c>
      <c r="C3009" s="38">
        <v>5.8630000000000004</v>
      </c>
      <c r="D3009" s="30">
        <v>4.4710000000000001</v>
      </c>
      <c r="E3009" s="37">
        <v>6.2190000000000003</v>
      </c>
      <c r="F3009" s="30">
        <v>2.222</v>
      </c>
      <c r="G3009" s="30">
        <v>4.8040000000000003</v>
      </c>
      <c r="H3009" s="114" t="s">
        <v>814</v>
      </c>
    </row>
    <row r="3010" spans="1:8" ht="16.5" thickBot="1">
      <c r="A3010" s="23" t="s">
        <v>30</v>
      </c>
      <c r="B3010" s="37">
        <v>0.47399999999999998</v>
      </c>
      <c r="C3010" s="38">
        <v>1.847</v>
      </c>
      <c r="D3010" s="30">
        <v>1.4810000000000001</v>
      </c>
      <c r="E3010" s="37">
        <v>4.3760000000000003</v>
      </c>
      <c r="F3010" s="30">
        <v>0.80300000000000005</v>
      </c>
      <c r="G3010" s="30">
        <v>1.9970000000000001</v>
      </c>
      <c r="H3010" s="114" t="s">
        <v>815</v>
      </c>
    </row>
    <row r="3011" spans="1:8" ht="16.5" thickBot="1">
      <c r="A3011" s="23" t="s">
        <v>31</v>
      </c>
      <c r="B3011" s="37">
        <v>3.0000000000000001E-3</v>
      </c>
      <c r="C3011" s="38">
        <v>7.0000000000000001E-3</v>
      </c>
      <c r="D3011" s="30">
        <v>3.2000000000000001E-2</v>
      </c>
      <c r="E3011" s="37">
        <v>0.217</v>
      </c>
      <c r="F3011" s="30">
        <v>0.01</v>
      </c>
      <c r="G3011" s="30">
        <v>0.04</v>
      </c>
      <c r="H3011" s="114" t="s">
        <v>838</v>
      </c>
    </row>
    <row r="3012" spans="1:8" ht="16.5" thickBot="1">
      <c r="A3012" s="23" t="s">
        <v>32</v>
      </c>
      <c r="B3012" s="37">
        <v>1.865</v>
      </c>
      <c r="C3012" s="38">
        <v>8.7780000000000005</v>
      </c>
      <c r="D3012" s="30">
        <v>1.26</v>
      </c>
      <c r="E3012" s="37">
        <v>4.12</v>
      </c>
      <c r="F3012" s="30">
        <v>11.864000000000001</v>
      </c>
      <c r="G3012" s="30">
        <v>9.5890000000000004</v>
      </c>
      <c r="H3012" s="114" t="s">
        <v>816</v>
      </c>
    </row>
    <row r="3013" spans="1:8" ht="16.5" thickBot="1">
      <c r="A3013" s="23" t="s">
        <v>33</v>
      </c>
      <c r="B3013" s="37">
        <v>0.39500000000000002</v>
      </c>
      <c r="C3013" s="38">
        <v>0.98799999999999999</v>
      </c>
      <c r="D3013" s="30">
        <v>0.32800000000000001</v>
      </c>
      <c r="E3013" s="37">
        <v>0.69799999999999995</v>
      </c>
      <c r="F3013" s="30">
        <v>0.754</v>
      </c>
      <c r="G3013" s="30">
        <v>2.1339999999999999</v>
      </c>
      <c r="H3013" s="114" t="s">
        <v>818</v>
      </c>
    </row>
    <row r="3014" spans="1:8" ht="16.5" thickBot="1">
      <c r="A3014" s="23" t="s">
        <v>34</v>
      </c>
      <c r="B3014" s="39">
        <v>0</v>
      </c>
      <c r="C3014" s="40">
        <v>0</v>
      </c>
      <c r="D3014" s="30">
        <v>0</v>
      </c>
      <c r="E3014" s="37">
        <v>0</v>
      </c>
      <c r="F3014" s="30">
        <v>0</v>
      </c>
      <c r="G3014" s="30">
        <v>0</v>
      </c>
      <c r="H3014" s="114" t="s">
        <v>817</v>
      </c>
    </row>
    <row r="3015" spans="1:8" ht="16.5" thickBot="1">
      <c r="A3015" s="23" t="s">
        <v>35</v>
      </c>
      <c r="B3015" s="39">
        <v>0.92</v>
      </c>
      <c r="C3015" s="40">
        <v>0.73</v>
      </c>
      <c r="D3015" s="30">
        <v>0.83799999999999997</v>
      </c>
      <c r="E3015" s="37">
        <v>0.74199999999999999</v>
      </c>
      <c r="F3015" s="30">
        <v>1.391</v>
      </c>
      <c r="G3015" s="30">
        <v>1.337</v>
      </c>
      <c r="H3015" s="113" t="s">
        <v>36</v>
      </c>
    </row>
    <row r="3016" spans="1:8" ht="16.5" thickBot="1">
      <c r="A3016" s="95" t="s">
        <v>353</v>
      </c>
      <c r="B3016" s="97">
        <f t="shared" ref="B3016" si="533">SUM(B2994:B3015)</f>
        <v>50.88075700000001</v>
      </c>
      <c r="C3016" s="97">
        <f t="shared" ref="C3016" si="534">SUM(C2994:C3015)</f>
        <v>88.525118899999995</v>
      </c>
      <c r="D3016" s="97">
        <f t="shared" ref="D3016" si="535">SUM(D2994:D3015)</f>
        <v>43.725000000000001</v>
      </c>
      <c r="E3016" s="97">
        <f t="shared" ref="E3016:G3016" si="536">SUM(E2994:E3015)</f>
        <v>71.679999999999993</v>
      </c>
      <c r="F3016" s="97">
        <f t="shared" si="536"/>
        <v>71.0139268292683</v>
      </c>
      <c r="G3016" s="97">
        <f t="shared" si="536"/>
        <v>88.149000000000029</v>
      </c>
      <c r="H3016" s="112" t="s">
        <v>841</v>
      </c>
    </row>
    <row r="3017" spans="1:8" ht="16.5" thickBot="1">
      <c r="A3017" s="95" t="s">
        <v>350</v>
      </c>
      <c r="B3017" s="97">
        <v>1334.2026658137224</v>
      </c>
      <c r="C3017" s="97">
        <v>2049.2359999999999</v>
      </c>
      <c r="D3017" s="97">
        <v>1376.9296873092801</v>
      </c>
      <c r="E3017" s="97">
        <v>2187.4079999999999</v>
      </c>
      <c r="F3017" s="142">
        <f>D3017/E3017*G3017</f>
        <v>1485.3085256985578</v>
      </c>
      <c r="G3017" s="142">
        <v>2359.58</v>
      </c>
      <c r="H3017" s="119" t="s">
        <v>354</v>
      </c>
    </row>
    <row r="3018" spans="1:8">
      <c r="A3018" s="75"/>
      <c r="B3018" s="75"/>
      <c r="C3018" s="75"/>
      <c r="D3018" s="75"/>
      <c r="E3018" s="75"/>
      <c r="F3018" s="75"/>
      <c r="G3018" s="75"/>
      <c r="H3018" s="75"/>
    </row>
    <row r="3019" spans="1:8">
      <c r="A3019" s="75"/>
      <c r="B3019" s="75"/>
      <c r="C3019" s="75"/>
      <c r="D3019" s="75"/>
      <c r="E3019" s="75"/>
      <c r="F3019" s="75"/>
      <c r="G3019" s="75"/>
      <c r="H3019" s="75"/>
    </row>
    <row r="3020" spans="1:8">
      <c r="A3020" s="75"/>
      <c r="B3020" s="75"/>
      <c r="C3020" s="75"/>
      <c r="D3020" s="75"/>
      <c r="E3020" s="75"/>
      <c r="F3020" s="75"/>
      <c r="G3020" s="75"/>
      <c r="H3020" s="75"/>
    </row>
    <row r="3021" spans="1:8">
      <c r="A3021" s="75"/>
      <c r="B3021" s="75"/>
      <c r="C3021" s="75"/>
      <c r="D3021" s="75"/>
      <c r="E3021" s="75"/>
      <c r="F3021" s="75"/>
      <c r="G3021" s="75"/>
      <c r="H3021" s="75"/>
    </row>
    <row r="3022" spans="1:8">
      <c r="A3022" s="77" t="s">
        <v>205</v>
      </c>
      <c r="B3022" s="75"/>
      <c r="C3022" s="75"/>
      <c r="D3022" s="75"/>
      <c r="E3022" s="75"/>
      <c r="F3022" s="75"/>
      <c r="G3022" s="75"/>
      <c r="H3022" s="79" t="s">
        <v>206</v>
      </c>
    </row>
    <row r="3023" spans="1:8">
      <c r="A3023" s="77" t="s">
        <v>609</v>
      </c>
      <c r="B3023" s="75"/>
      <c r="C3023" s="75"/>
      <c r="D3023" s="75"/>
      <c r="E3023" s="75"/>
      <c r="F3023" s="75"/>
      <c r="G3023" s="75"/>
      <c r="H3023" s="13" t="s">
        <v>608</v>
      </c>
    </row>
    <row r="3024" spans="1:8" ht="16.5" customHeight="1" thickBot="1">
      <c r="A3024" s="76" t="s">
        <v>39</v>
      </c>
      <c r="B3024" s="75"/>
      <c r="C3024" s="75"/>
      <c r="D3024" s="75"/>
      <c r="E3024" s="2"/>
      <c r="F3024" s="75"/>
      <c r="G3024" s="2" t="s">
        <v>40</v>
      </c>
      <c r="H3024" s="2" t="s">
        <v>2</v>
      </c>
    </row>
    <row r="3025" spans="1:8" ht="16.5" thickBot="1">
      <c r="A3025" s="66" t="s">
        <v>7</v>
      </c>
      <c r="B3025" s="203">
        <v>2016</v>
      </c>
      <c r="C3025" s="204"/>
      <c r="D3025" s="203">
        <v>2017</v>
      </c>
      <c r="E3025" s="204"/>
      <c r="F3025" s="203">
        <v>2018</v>
      </c>
      <c r="G3025" s="204"/>
      <c r="H3025" s="67" t="s">
        <v>3</v>
      </c>
    </row>
    <row r="3026" spans="1:8">
      <c r="A3026" s="68"/>
      <c r="B3026" s="20" t="s">
        <v>43</v>
      </c>
      <c r="C3026" s="111" t="s">
        <v>44</v>
      </c>
      <c r="D3026" s="111" t="s">
        <v>43</v>
      </c>
      <c r="E3026" s="16" t="s">
        <v>44</v>
      </c>
      <c r="F3026" s="20" t="s">
        <v>43</v>
      </c>
      <c r="G3026" s="9" t="s">
        <v>44</v>
      </c>
      <c r="H3026" s="69"/>
    </row>
    <row r="3027" spans="1:8" ht="16.5" thickBot="1">
      <c r="A3027" s="70"/>
      <c r="B3027" s="34" t="s">
        <v>45</v>
      </c>
      <c r="C3027" s="11" t="s">
        <v>46</v>
      </c>
      <c r="D3027" s="114" t="s">
        <v>45</v>
      </c>
      <c r="E3027" s="36" t="s">
        <v>46</v>
      </c>
      <c r="F3027" s="30" t="s">
        <v>45</v>
      </c>
      <c r="G3027" s="104" t="s">
        <v>46</v>
      </c>
      <c r="H3027" s="71"/>
    </row>
    <row r="3028" spans="1:8" ht="17.25" thickTop="1" thickBot="1">
      <c r="A3028" s="23" t="s">
        <v>12</v>
      </c>
      <c r="B3028" s="35">
        <v>2.5999999999999999E-2</v>
      </c>
      <c r="C3028" s="38">
        <v>2.4E-2</v>
      </c>
      <c r="D3028" s="30">
        <v>1.2E-2</v>
      </c>
      <c r="E3028" s="37">
        <v>1.2999999999999999E-2</v>
      </c>
      <c r="F3028" s="30">
        <v>0</v>
      </c>
      <c r="G3028" s="30">
        <v>0</v>
      </c>
      <c r="H3028" s="114" t="s">
        <v>809</v>
      </c>
    </row>
    <row r="3029" spans="1:8" ht="16.5" thickBot="1">
      <c r="A3029" s="23" t="s">
        <v>13</v>
      </c>
      <c r="B3029" s="37">
        <v>3.073</v>
      </c>
      <c r="C3029" s="38">
        <v>5.0419999999999998</v>
      </c>
      <c r="D3029" s="30">
        <v>2.871</v>
      </c>
      <c r="E3029" s="37">
        <v>4.7489999999999997</v>
      </c>
      <c r="F3029" s="30">
        <v>2.6840000000000002</v>
      </c>
      <c r="G3029" s="30">
        <v>4.0979999999999999</v>
      </c>
      <c r="H3029" s="114" t="s">
        <v>810</v>
      </c>
    </row>
    <row r="3030" spans="1:8" ht="16.5" thickBot="1">
      <c r="A3030" s="23" t="s">
        <v>14</v>
      </c>
      <c r="B3030" s="37">
        <v>0.94199999999999995</v>
      </c>
      <c r="C3030" s="38">
        <v>0.98199999999999998</v>
      </c>
      <c r="D3030" s="30">
        <v>1.117</v>
      </c>
      <c r="E3030" s="37">
        <v>1.21</v>
      </c>
      <c r="F3030" s="30">
        <v>1.0349999999999999</v>
      </c>
      <c r="G3030" s="30">
        <v>1.1379999999999999</v>
      </c>
      <c r="H3030" s="114" t="s">
        <v>806</v>
      </c>
    </row>
    <row r="3031" spans="1:8" ht="16.5" thickBot="1">
      <c r="A3031" s="23" t="s">
        <v>15</v>
      </c>
      <c r="B3031" s="37">
        <v>0</v>
      </c>
      <c r="C3031" s="38">
        <v>0</v>
      </c>
      <c r="D3031" s="30">
        <v>0.159</v>
      </c>
      <c r="E3031" s="37">
        <v>0.14099999999999999</v>
      </c>
      <c r="F3031" s="30">
        <v>0</v>
      </c>
      <c r="G3031" s="30">
        <v>0</v>
      </c>
      <c r="H3031" s="114" t="s">
        <v>820</v>
      </c>
    </row>
    <row r="3032" spans="1:8" ht="16.5" thickBot="1">
      <c r="A3032" s="23" t="s">
        <v>16</v>
      </c>
      <c r="B3032" s="37">
        <v>1.4999999999999999E-2</v>
      </c>
      <c r="C3032" s="38">
        <v>5.0999999999999997E-2</v>
      </c>
      <c r="D3032" s="30">
        <v>0.17399999999999999</v>
      </c>
      <c r="E3032" s="37">
        <v>0.502</v>
      </c>
      <c r="F3032" s="30">
        <v>0</v>
      </c>
      <c r="G3032" s="30">
        <v>0</v>
      </c>
      <c r="H3032" s="114" t="s">
        <v>819</v>
      </c>
    </row>
    <row r="3033" spans="1:8" ht="16.5" thickBot="1">
      <c r="A3033" s="23" t="s">
        <v>17</v>
      </c>
      <c r="B3033" s="37">
        <v>0</v>
      </c>
      <c r="C3033" s="38">
        <v>0</v>
      </c>
      <c r="D3033" s="30">
        <v>0</v>
      </c>
      <c r="E3033" s="37">
        <v>0</v>
      </c>
      <c r="F3033" s="30">
        <v>0</v>
      </c>
      <c r="G3033" s="30">
        <v>0</v>
      </c>
      <c r="H3033" s="114" t="s">
        <v>807</v>
      </c>
    </row>
    <row r="3034" spans="1:8" ht="16.5" thickBot="1">
      <c r="A3034" s="23" t="s">
        <v>18</v>
      </c>
      <c r="B3034" s="37">
        <v>4.0000000000000001E-3</v>
      </c>
      <c r="C3034" s="38">
        <v>1.4E-2</v>
      </c>
      <c r="D3034" s="30">
        <v>4.0000000000000001E-3</v>
      </c>
      <c r="E3034" s="37">
        <v>7.0000000000000001E-3</v>
      </c>
      <c r="F3034" s="30">
        <v>2E-3</v>
      </c>
      <c r="G3034" s="30">
        <v>5.0000000000000001E-3</v>
      </c>
      <c r="H3034" s="114" t="s">
        <v>19</v>
      </c>
    </row>
    <row r="3035" spans="1:8" ht="16.5" thickBot="1">
      <c r="A3035" s="23" t="s">
        <v>20</v>
      </c>
      <c r="B3035" s="37">
        <v>9.3879999999999999</v>
      </c>
      <c r="C3035" s="38">
        <v>8.1489999999999991</v>
      </c>
      <c r="D3035" s="30">
        <v>10.223000000000001</v>
      </c>
      <c r="E3035" s="37">
        <v>7.3630000000000004</v>
      </c>
      <c r="F3035" s="30">
        <v>8.3800000000000008</v>
      </c>
      <c r="G3035" s="30">
        <v>5.8929999999999998</v>
      </c>
      <c r="H3035" s="114" t="s">
        <v>808</v>
      </c>
    </row>
    <row r="3036" spans="1:8" ht="16.5" thickBot="1">
      <c r="A3036" s="23" t="s">
        <v>21</v>
      </c>
      <c r="B3036" s="37">
        <v>1E-3</v>
      </c>
      <c r="C3036" s="38">
        <v>2E-3</v>
      </c>
      <c r="D3036" s="30">
        <v>3.0000000000000001E-3</v>
      </c>
      <c r="E3036" s="37">
        <v>5.0000000000000001E-3</v>
      </c>
      <c r="F3036" s="30">
        <v>0</v>
      </c>
      <c r="G3036" s="30">
        <v>0</v>
      </c>
      <c r="H3036" s="114" t="s">
        <v>811</v>
      </c>
    </row>
    <row r="3037" spans="1:8" ht="16.5" thickBot="1">
      <c r="A3037" s="23" t="s">
        <v>22</v>
      </c>
      <c r="B3037" s="37">
        <v>0.19600000000000001</v>
      </c>
      <c r="C3037" s="38">
        <v>4.8000000000000001E-2</v>
      </c>
      <c r="D3037" s="30">
        <v>1.2909999999999999</v>
      </c>
      <c r="E3037" s="37">
        <v>0.35799999999999998</v>
      </c>
      <c r="F3037" s="30">
        <v>3.7639999999999998</v>
      </c>
      <c r="G3037" s="30">
        <v>1.03</v>
      </c>
      <c r="H3037" s="114" t="s">
        <v>840</v>
      </c>
    </row>
    <row r="3038" spans="1:8" ht="16.5" thickBot="1">
      <c r="A3038" s="23" t="s">
        <v>23</v>
      </c>
      <c r="B3038" s="37">
        <v>0</v>
      </c>
      <c r="C3038" s="38">
        <v>0</v>
      </c>
      <c r="D3038" s="30">
        <v>0</v>
      </c>
      <c r="E3038" s="37">
        <v>0</v>
      </c>
      <c r="F3038" s="30">
        <v>0</v>
      </c>
      <c r="G3038" s="30">
        <v>0</v>
      </c>
      <c r="H3038" s="114" t="s">
        <v>805</v>
      </c>
    </row>
    <row r="3039" spans="1:8" ht="16.5" thickBot="1">
      <c r="A3039" s="23" t="s">
        <v>24</v>
      </c>
      <c r="B3039" s="37">
        <v>23.21</v>
      </c>
      <c r="C3039" s="38">
        <v>7.4850000000000003</v>
      </c>
      <c r="D3039" s="30">
        <v>32.93</v>
      </c>
      <c r="E3039" s="37">
        <v>12.73</v>
      </c>
      <c r="F3039" s="30">
        <v>37.671999999999997</v>
      </c>
      <c r="G3039" s="30">
        <v>12.965</v>
      </c>
      <c r="H3039" s="114" t="s">
        <v>25</v>
      </c>
    </row>
    <row r="3040" spans="1:8" ht="16.5" thickBot="1">
      <c r="A3040" s="23" t="s">
        <v>26</v>
      </c>
      <c r="B3040" s="30">
        <v>1.371</v>
      </c>
      <c r="C3040" s="28">
        <v>0.95199999999999996</v>
      </c>
      <c r="D3040" s="30">
        <v>1.575</v>
      </c>
      <c r="E3040" s="37">
        <v>1.0029999999999999</v>
      </c>
      <c r="F3040" s="30">
        <v>1.3859999999999999</v>
      </c>
      <c r="G3040" s="30">
        <v>1.385</v>
      </c>
      <c r="H3040" s="114" t="s">
        <v>812</v>
      </c>
    </row>
    <row r="3041" spans="1:8" ht="16.5" thickBot="1">
      <c r="A3041" s="23" t="s">
        <v>27</v>
      </c>
      <c r="B3041" s="37">
        <v>0.189</v>
      </c>
      <c r="C3041" s="38">
        <v>0.31900000000000001</v>
      </c>
      <c r="D3041" s="30">
        <v>0</v>
      </c>
      <c r="E3041" s="37">
        <v>0</v>
      </c>
      <c r="F3041" s="30">
        <v>0</v>
      </c>
      <c r="G3041" s="30">
        <v>0.41199999999999998</v>
      </c>
      <c r="H3041" s="114" t="s">
        <v>836</v>
      </c>
    </row>
    <row r="3042" spans="1:8" ht="16.5" thickBot="1">
      <c r="A3042" s="23" t="s">
        <v>28</v>
      </c>
      <c r="B3042" s="37">
        <v>0.69</v>
      </c>
      <c r="C3042" s="38">
        <v>0.98899999999999999</v>
      </c>
      <c r="D3042" s="30">
        <v>0.69</v>
      </c>
      <c r="E3042" s="37">
        <v>0.98899999999999999</v>
      </c>
      <c r="F3042" s="30">
        <v>0.54200000000000004</v>
      </c>
      <c r="G3042" s="30">
        <v>1.127</v>
      </c>
      <c r="H3042" s="114" t="s">
        <v>813</v>
      </c>
    </row>
    <row r="3043" spans="1:8" ht="16.5" thickBot="1">
      <c r="A3043" s="23" t="s">
        <v>29</v>
      </c>
      <c r="B3043" s="37">
        <v>1.4119999999999999</v>
      </c>
      <c r="C3043" s="38">
        <v>1.3620000000000001</v>
      </c>
      <c r="D3043" s="30">
        <v>1.8959999999999999</v>
      </c>
      <c r="E3043" s="37">
        <v>2.2000000000000002</v>
      </c>
      <c r="F3043" s="30">
        <v>1.615</v>
      </c>
      <c r="G3043" s="30">
        <v>3.5019999999999998</v>
      </c>
      <c r="H3043" s="114" t="s">
        <v>814</v>
      </c>
    </row>
    <row r="3044" spans="1:8" ht="16.5" thickBot="1">
      <c r="A3044" s="23" t="s">
        <v>30</v>
      </c>
      <c r="B3044" s="37">
        <v>4.0000000000000001E-3</v>
      </c>
      <c r="C3044" s="38">
        <v>0.01</v>
      </c>
      <c r="D3044" s="30">
        <v>3.0000000000000001E-3</v>
      </c>
      <c r="E3044" s="37">
        <v>8.0000000000000002E-3</v>
      </c>
      <c r="F3044" s="30">
        <v>0.04</v>
      </c>
      <c r="G3044" s="30">
        <v>2.5999999999999999E-2</v>
      </c>
      <c r="H3044" s="114" t="s">
        <v>815</v>
      </c>
    </row>
    <row r="3045" spans="1:8" ht="16.5" thickBot="1">
      <c r="A3045" s="23" t="s">
        <v>31</v>
      </c>
      <c r="B3045" s="37">
        <v>2.9990000000000001</v>
      </c>
      <c r="C3045" s="38">
        <v>2.1850000000000001</v>
      </c>
      <c r="D3045" s="30">
        <v>1.7110000000000001</v>
      </c>
      <c r="E3045" s="37">
        <v>0.70499999999999996</v>
      </c>
      <c r="F3045" s="30">
        <v>1.9790000000000001</v>
      </c>
      <c r="G3045" s="30">
        <v>1.333</v>
      </c>
      <c r="H3045" s="114" t="s">
        <v>838</v>
      </c>
    </row>
    <row r="3046" spans="1:8" ht="16.5" thickBot="1">
      <c r="A3046" s="23" t="s">
        <v>32</v>
      </c>
      <c r="B3046" s="37">
        <v>1.103</v>
      </c>
      <c r="C3046" s="38">
        <v>1.863</v>
      </c>
      <c r="D3046" s="30">
        <v>0.77700000000000002</v>
      </c>
      <c r="E3046" s="37">
        <v>1.1419999999999999</v>
      </c>
      <c r="F3046" s="30">
        <v>1.4810000000000001</v>
      </c>
      <c r="G3046" s="30">
        <v>2.1930000000000001</v>
      </c>
      <c r="H3046" s="114" t="s">
        <v>816</v>
      </c>
    </row>
    <row r="3047" spans="1:8" ht="16.5" thickBot="1">
      <c r="A3047" s="23" t="s">
        <v>33</v>
      </c>
      <c r="B3047" s="37">
        <v>1.4E-2</v>
      </c>
      <c r="C3047" s="38">
        <v>8.9999999999999993E-3</v>
      </c>
      <c r="D3047" s="30">
        <v>2.8000000000000001E-2</v>
      </c>
      <c r="E3047" s="37">
        <v>1.9E-2</v>
      </c>
      <c r="F3047" s="30">
        <v>7.0000000000000001E-3</v>
      </c>
      <c r="G3047" s="30">
        <v>6.0000000000000001E-3</v>
      </c>
      <c r="H3047" s="114" t="s">
        <v>818</v>
      </c>
    </row>
    <row r="3048" spans="1:8" ht="16.5" thickBot="1">
      <c r="A3048" s="23" t="s">
        <v>34</v>
      </c>
      <c r="B3048" s="39">
        <v>0</v>
      </c>
      <c r="C3048" s="40">
        <v>0</v>
      </c>
      <c r="D3048" s="30">
        <v>0</v>
      </c>
      <c r="E3048" s="37">
        <v>0</v>
      </c>
      <c r="F3048" s="30">
        <v>0</v>
      </c>
      <c r="G3048" s="30">
        <v>0</v>
      </c>
      <c r="H3048" s="114" t="s">
        <v>817</v>
      </c>
    </row>
    <row r="3049" spans="1:8" ht="16.5" thickBot="1">
      <c r="A3049" s="23" t="s">
        <v>35</v>
      </c>
      <c r="B3049" s="39">
        <v>0</v>
      </c>
      <c r="C3049" s="40">
        <v>0</v>
      </c>
      <c r="D3049" s="30">
        <v>0</v>
      </c>
      <c r="E3049" s="37">
        <v>0</v>
      </c>
      <c r="F3049" s="30">
        <v>4.4999999999999998E-2</v>
      </c>
      <c r="G3049" s="30">
        <v>9.7000000000000003E-2</v>
      </c>
      <c r="H3049" s="113" t="s">
        <v>36</v>
      </c>
    </row>
    <row r="3050" spans="1:8" ht="16.5" thickBot="1">
      <c r="A3050" s="95" t="s">
        <v>353</v>
      </c>
      <c r="B3050" s="97">
        <f t="shared" ref="B3050" si="537">SUM(B3028:B3049)</f>
        <v>44.637</v>
      </c>
      <c r="C3050" s="97">
        <f t="shared" ref="C3050" si="538">SUM(C3028:C3049)</f>
        <v>29.486000000000004</v>
      </c>
      <c r="D3050" s="97">
        <f t="shared" ref="D3050" si="539">SUM(D3028:D3049)</f>
        <v>55.463999999999999</v>
      </c>
      <c r="E3050" s="97">
        <f t="shared" ref="E3050:G3050" si="540">SUM(E3028:E3049)</f>
        <v>33.143999999999998</v>
      </c>
      <c r="F3050" s="97">
        <f t="shared" si="540"/>
        <v>60.632000000000005</v>
      </c>
      <c r="G3050" s="97">
        <f t="shared" si="540"/>
        <v>35.209999999999994</v>
      </c>
      <c r="H3050" s="112" t="s">
        <v>841</v>
      </c>
    </row>
    <row r="3051" spans="1:8" ht="16.5" thickBot="1">
      <c r="A3051" s="95" t="s">
        <v>350</v>
      </c>
      <c r="B3051" s="97">
        <v>315.53800000000001</v>
      </c>
      <c r="C3051" s="97">
        <v>425.387</v>
      </c>
      <c r="D3051" s="97">
        <v>395.20800000000003</v>
      </c>
      <c r="E3051" s="97">
        <v>465.77800000000002</v>
      </c>
      <c r="F3051" s="142">
        <v>393.39600000000002</v>
      </c>
      <c r="G3051" s="142">
        <v>483.17599999999999</v>
      </c>
      <c r="H3051" s="119" t="s">
        <v>354</v>
      </c>
    </row>
    <row r="3052" spans="1:8">
      <c r="A3052" s="98"/>
      <c r="B3052" s="99"/>
      <c r="C3052" s="99"/>
      <c r="D3052" s="99"/>
      <c r="E3052" s="99"/>
      <c r="F3052" s="99"/>
      <c r="G3052" s="99"/>
      <c r="H3052" s="121"/>
    </row>
    <row r="3053" spans="1:8">
      <c r="A3053" s="77" t="s">
        <v>207</v>
      </c>
      <c r="B3053" s="75"/>
      <c r="C3053" s="75"/>
      <c r="D3053" s="75"/>
      <c r="E3053" s="75"/>
      <c r="F3053" s="75"/>
      <c r="G3053" s="75"/>
      <c r="H3053" s="79" t="s">
        <v>208</v>
      </c>
    </row>
    <row r="3054" spans="1:8">
      <c r="A3054" s="77" t="s">
        <v>610</v>
      </c>
      <c r="B3054" s="75"/>
      <c r="C3054" s="75"/>
      <c r="D3054" s="75"/>
      <c r="E3054" s="75"/>
      <c r="F3054" s="75"/>
      <c r="G3054" s="75"/>
      <c r="H3054" s="13" t="s">
        <v>611</v>
      </c>
    </row>
    <row r="3055" spans="1:8" ht="16.5" customHeight="1" thickBot="1">
      <c r="A3055" s="76" t="s">
        <v>39</v>
      </c>
      <c r="B3055" s="75"/>
      <c r="C3055" s="75"/>
      <c r="D3055" s="75"/>
      <c r="E3055" s="2"/>
      <c r="F3055" s="75"/>
      <c r="G3055" s="2" t="s">
        <v>40</v>
      </c>
      <c r="H3055" s="2" t="s">
        <v>2</v>
      </c>
    </row>
    <row r="3056" spans="1:8" ht="16.5" thickBot="1">
      <c r="A3056" s="66" t="s">
        <v>7</v>
      </c>
      <c r="B3056" s="203">
        <v>2016</v>
      </c>
      <c r="C3056" s="204"/>
      <c r="D3056" s="203">
        <v>2017</v>
      </c>
      <c r="E3056" s="204"/>
      <c r="F3056" s="203">
        <v>2018</v>
      </c>
      <c r="G3056" s="204"/>
      <c r="H3056" s="67" t="s">
        <v>3</v>
      </c>
    </row>
    <row r="3057" spans="1:8">
      <c r="A3057" s="68"/>
      <c r="B3057" s="20" t="s">
        <v>43</v>
      </c>
      <c r="C3057" s="111" t="s">
        <v>44</v>
      </c>
      <c r="D3057" s="111" t="s">
        <v>43</v>
      </c>
      <c r="E3057" s="16" t="s">
        <v>44</v>
      </c>
      <c r="F3057" s="20" t="s">
        <v>43</v>
      </c>
      <c r="G3057" s="9" t="s">
        <v>44</v>
      </c>
      <c r="H3057" s="69"/>
    </row>
    <row r="3058" spans="1:8" ht="16.5" thickBot="1">
      <c r="A3058" s="70"/>
      <c r="B3058" s="34" t="s">
        <v>45</v>
      </c>
      <c r="C3058" s="11" t="s">
        <v>46</v>
      </c>
      <c r="D3058" s="114" t="s">
        <v>45</v>
      </c>
      <c r="E3058" s="36" t="s">
        <v>46</v>
      </c>
      <c r="F3058" s="34" t="s">
        <v>45</v>
      </c>
      <c r="G3058" s="34" t="s">
        <v>46</v>
      </c>
      <c r="H3058" s="71"/>
    </row>
    <row r="3059" spans="1:8" ht="17.25" thickTop="1" thickBot="1">
      <c r="A3059" s="23" t="s">
        <v>12</v>
      </c>
      <c r="B3059" s="35">
        <v>0.97399999999999998</v>
      </c>
      <c r="C3059" s="38">
        <v>2.0990000000000002</v>
      </c>
      <c r="D3059" s="30">
        <v>0.85499999999999998</v>
      </c>
      <c r="E3059" s="37">
        <v>1.84</v>
      </c>
      <c r="F3059" s="30">
        <v>0.74299999999999999</v>
      </c>
      <c r="G3059" s="30">
        <v>2.0499999999999998</v>
      </c>
      <c r="H3059" s="114" t="s">
        <v>809</v>
      </c>
    </row>
    <row r="3060" spans="1:8" ht="16.5" thickBot="1">
      <c r="A3060" s="23" t="s">
        <v>13</v>
      </c>
      <c r="B3060" s="37">
        <v>1.508</v>
      </c>
      <c r="C3060" s="38">
        <v>5.33</v>
      </c>
      <c r="D3060" s="30">
        <v>1.28</v>
      </c>
      <c r="E3060" s="37">
        <v>5.423</v>
      </c>
      <c r="F3060" s="30">
        <v>1.4570000000000001</v>
      </c>
      <c r="G3060" s="30">
        <v>5.9379999999999997</v>
      </c>
      <c r="H3060" s="114" t="s">
        <v>810</v>
      </c>
    </row>
    <row r="3061" spans="1:8" ht="16.5" thickBot="1">
      <c r="A3061" s="23" t="s">
        <v>14</v>
      </c>
      <c r="B3061" s="37">
        <v>1.6E-2</v>
      </c>
      <c r="C3061" s="38">
        <v>6.5000000000000002E-2</v>
      </c>
      <c r="D3061" s="30">
        <v>8.0000000000000002E-3</v>
      </c>
      <c r="E3061" s="37">
        <v>0.04</v>
      </c>
      <c r="F3061" s="30">
        <v>9.6000000000000002E-2</v>
      </c>
      <c r="G3061" s="30">
        <v>9.7000000000000003E-2</v>
      </c>
      <c r="H3061" s="114" t="s">
        <v>806</v>
      </c>
    </row>
    <row r="3062" spans="1:8" ht="16.5" thickBot="1">
      <c r="A3062" s="23" t="s">
        <v>15</v>
      </c>
      <c r="B3062" s="37">
        <v>0</v>
      </c>
      <c r="C3062" s="38">
        <v>0</v>
      </c>
      <c r="D3062" s="30">
        <v>0</v>
      </c>
      <c r="E3062" s="37">
        <v>0</v>
      </c>
      <c r="F3062" s="30">
        <v>0</v>
      </c>
      <c r="G3062" s="30">
        <v>0</v>
      </c>
      <c r="H3062" s="114" t="s">
        <v>820</v>
      </c>
    </row>
    <row r="3063" spans="1:8" ht="16.5" thickBot="1">
      <c r="A3063" s="23" t="s">
        <v>16</v>
      </c>
      <c r="B3063" s="37">
        <v>0</v>
      </c>
      <c r="C3063" s="38">
        <v>0</v>
      </c>
      <c r="D3063" s="30">
        <v>0</v>
      </c>
      <c r="E3063" s="37">
        <v>1E-3</v>
      </c>
      <c r="F3063" s="30">
        <v>0</v>
      </c>
      <c r="G3063" s="30">
        <v>0</v>
      </c>
      <c r="H3063" s="114" t="s">
        <v>819</v>
      </c>
    </row>
    <row r="3064" spans="1:8" ht="16.5" thickBot="1">
      <c r="A3064" s="23" t="s">
        <v>17</v>
      </c>
      <c r="B3064" s="37">
        <v>0</v>
      </c>
      <c r="C3064" s="38">
        <v>0</v>
      </c>
      <c r="D3064" s="38">
        <v>0</v>
      </c>
      <c r="E3064" s="38">
        <v>0</v>
      </c>
      <c r="F3064" s="30">
        <v>0</v>
      </c>
      <c r="G3064" s="30">
        <v>0</v>
      </c>
      <c r="H3064" s="114" t="s">
        <v>807</v>
      </c>
    </row>
    <row r="3065" spans="1:8" ht="16.5" thickBot="1">
      <c r="A3065" s="23" t="s">
        <v>18</v>
      </c>
      <c r="B3065" s="37">
        <v>0</v>
      </c>
      <c r="C3065" s="38">
        <v>0</v>
      </c>
      <c r="D3065" s="38">
        <v>0</v>
      </c>
      <c r="E3065" s="38">
        <v>0</v>
      </c>
      <c r="F3065" s="30">
        <v>0</v>
      </c>
      <c r="G3065" s="30">
        <v>0</v>
      </c>
      <c r="H3065" s="114" t="s">
        <v>19</v>
      </c>
    </row>
    <row r="3066" spans="1:8" ht="16.5" thickBot="1">
      <c r="A3066" s="23" t="s">
        <v>20</v>
      </c>
      <c r="B3066" s="37">
        <v>0.35599999999999998</v>
      </c>
      <c r="C3066" s="38">
        <v>0.66600000000000004</v>
      </c>
      <c r="D3066" s="30">
        <v>1.3069999999999999</v>
      </c>
      <c r="E3066" s="37">
        <v>1.0820000000000001</v>
      </c>
      <c r="F3066" s="30">
        <v>0.42599999999999999</v>
      </c>
      <c r="G3066" s="30">
        <v>0.77800000000000002</v>
      </c>
      <c r="H3066" s="114" t="s">
        <v>808</v>
      </c>
    </row>
    <row r="3067" spans="1:8" ht="16.5" thickBot="1">
      <c r="A3067" s="23" t="s">
        <v>21</v>
      </c>
      <c r="B3067" s="37">
        <v>0</v>
      </c>
      <c r="C3067" s="38">
        <v>0</v>
      </c>
      <c r="D3067" s="30">
        <v>1E-3</v>
      </c>
      <c r="E3067" s="37">
        <v>6.0000000000000001E-3</v>
      </c>
      <c r="F3067" s="30">
        <v>0</v>
      </c>
      <c r="G3067" s="30">
        <v>0</v>
      </c>
      <c r="H3067" s="114" t="s">
        <v>811</v>
      </c>
    </row>
    <row r="3068" spans="1:8" ht="16.5" thickBot="1">
      <c r="A3068" s="23" t="s">
        <v>22</v>
      </c>
      <c r="B3068" s="37">
        <v>0.02</v>
      </c>
      <c r="C3068" s="38">
        <v>4.0000000000000001E-3</v>
      </c>
      <c r="D3068" s="30">
        <v>0.215</v>
      </c>
      <c r="E3068" s="37">
        <v>0.09</v>
      </c>
      <c r="F3068" s="30">
        <v>1.1259999999999999</v>
      </c>
      <c r="G3068" s="30">
        <v>0.26800000000000002</v>
      </c>
      <c r="H3068" s="114" t="s">
        <v>840</v>
      </c>
    </row>
    <row r="3069" spans="1:8" ht="16.5" thickBot="1">
      <c r="A3069" s="23" t="s">
        <v>23</v>
      </c>
      <c r="B3069" s="37">
        <v>0</v>
      </c>
      <c r="C3069" s="38">
        <v>1E-3</v>
      </c>
      <c r="D3069" s="30">
        <v>0</v>
      </c>
      <c r="E3069" s="37">
        <v>0</v>
      </c>
      <c r="F3069" s="30">
        <v>0</v>
      </c>
      <c r="G3069" s="30">
        <v>0</v>
      </c>
      <c r="H3069" s="114" t="s">
        <v>805</v>
      </c>
    </row>
    <row r="3070" spans="1:8" ht="16.5" thickBot="1">
      <c r="A3070" s="23" t="s">
        <v>24</v>
      </c>
      <c r="B3070" s="37">
        <v>14.907999999999999</v>
      </c>
      <c r="C3070" s="38">
        <v>4.54</v>
      </c>
      <c r="D3070" s="30">
        <v>11.147</v>
      </c>
      <c r="E3070" s="37">
        <v>4.7469999999999999</v>
      </c>
      <c r="F3070" s="30">
        <v>13.917</v>
      </c>
      <c r="G3070" s="30">
        <v>4.2699999999999996</v>
      </c>
      <c r="H3070" s="114" t="s">
        <v>25</v>
      </c>
    </row>
    <row r="3071" spans="1:8" ht="16.5" thickBot="1">
      <c r="A3071" s="23" t="s">
        <v>26</v>
      </c>
      <c r="B3071" s="30">
        <v>0.17</v>
      </c>
      <c r="C3071" s="28">
        <v>0.125</v>
      </c>
      <c r="D3071" s="30">
        <v>6.0999999999999999E-2</v>
      </c>
      <c r="E3071" s="37">
        <v>0.112</v>
      </c>
      <c r="F3071" s="30">
        <v>3.5999999999999997E-2</v>
      </c>
      <c r="G3071" s="30">
        <v>0.11899999999999999</v>
      </c>
      <c r="H3071" s="114" t="s">
        <v>812</v>
      </c>
    </row>
    <row r="3072" spans="1:8" ht="16.5" thickBot="1">
      <c r="A3072" s="23" t="s">
        <v>27</v>
      </c>
      <c r="B3072" s="37">
        <v>8.0145454545454548E-2</v>
      </c>
      <c r="C3072" s="38">
        <v>0.34799999999999998</v>
      </c>
      <c r="D3072" s="30">
        <v>0</v>
      </c>
      <c r="E3072" s="37">
        <v>0</v>
      </c>
      <c r="F3072" s="30">
        <v>0</v>
      </c>
      <c r="G3072" s="30">
        <v>0</v>
      </c>
      <c r="H3072" s="114" t="s">
        <v>836</v>
      </c>
    </row>
    <row r="3073" spans="1:8" ht="16.5" thickBot="1">
      <c r="A3073" s="23" t="s">
        <v>28</v>
      </c>
      <c r="B3073" s="37">
        <v>0.42699999999999999</v>
      </c>
      <c r="C3073" s="38">
        <v>1.427</v>
      </c>
      <c r="D3073" s="30">
        <v>0</v>
      </c>
      <c r="E3073" s="37">
        <v>0</v>
      </c>
      <c r="F3073" s="30">
        <v>0</v>
      </c>
      <c r="G3073" s="30">
        <v>0</v>
      </c>
      <c r="H3073" s="114" t="s">
        <v>813</v>
      </c>
    </row>
    <row r="3074" spans="1:8" ht="16.5" thickBot="1">
      <c r="A3074" s="23" t="s">
        <v>29</v>
      </c>
      <c r="B3074" s="37">
        <v>0.56100000000000005</v>
      </c>
      <c r="C3074" s="38">
        <v>1.155</v>
      </c>
      <c r="D3074" s="30">
        <v>0.35899999999999999</v>
      </c>
      <c r="E3074" s="37">
        <v>1.2010000000000001</v>
      </c>
      <c r="F3074" s="30">
        <v>0.214</v>
      </c>
      <c r="G3074" s="30">
        <v>1.093</v>
      </c>
      <c r="H3074" s="114" t="s">
        <v>814</v>
      </c>
    </row>
    <row r="3075" spans="1:8" ht="16.5" thickBot="1">
      <c r="A3075" s="23" t="s">
        <v>30</v>
      </c>
      <c r="B3075" s="37">
        <v>8.0000000000000002E-3</v>
      </c>
      <c r="C3075" s="38">
        <v>1.4999999999999999E-2</v>
      </c>
      <c r="D3075" s="30">
        <v>2E-3</v>
      </c>
      <c r="E3075" s="37">
        <v>4.0000000000000001E-3</v>
      </c>
      <c r="F3075" s="30">
        <v>8.9999999999999993E-3</v>
      </c>
      <c r="G3075" s="30">
        <v>8.9999999999999993E-3</v>
      </c>
      <c r="H3075" s="114" t="s">
        <v>815</v>
      </c>
    </row>
    <row r="3076" spans="1:8" ht="16.5" thickBot="1">
      <c r="A3076" s="23" t="s">
        <v>31</v>
      </c>
      <c r="B3076" s="37">
        <v>0</v>
      </c>
      <c r="C3076" s="38">
        <v>0</v>
      </c>
      <c r="D3076" s="30">
        <v>0</v>
      </c>
      <c r="E3076" s="37">
        <v>0</v>
      </c>
      <c r="F3076" s="30">
        <v>0</v>
      </c>
      <c r="G3076" s="30">
        <v>0</v>
      </c>
      <c r="H3076" s="114" t="s">
        <v>838</v>
      </c>
    </row>
    <row r="3077" spans="1:8" ht="16.5" thickBot="1">
      <c r="A3077" s="23" t="s">
        <v>32</v>
      </c>
      <c r="B3077" s="37">
        <v>0.35299999999999998</v>
      </c>
      <c r="C3077" s="38">
        <v>1.5149999999999999</v>
      </c>
      <c r="D3077" s="30">
        <v>3.4000000000000002E-2</v>
      </c>
      <c r="E3077" s="37">
        <v>0.13800000000000001</v>
      </c>
      <c r="F3077" s="30">
        <v>0.434</v>
      </c>
      <c r="G3077" s="30">
        <v>0.75</v>
      </c>
      <c r="H3077" s="114" t="s">
        <v>816</v>
      </c>
    </row>
    <row r="3078" spans="1:8" ht="16.5" thickBot="1">
      <c r="A3078" s="23" t="s">
        <v>33</v>
      </c>
      <c r="B3078" s="37">
        <v>8.9999999999999993E-3</v>
      </c>
      <c r="C3078" s="38">
        <v>1.4999999999999999E-2</v>
      </c>
      <c r="D3078" s="30">
        <v>1.4999999999999999E-2</v>
      </c>
      <c r="E3078" s="37">
        <v>2.1000000000000001E-2</v>
      </c>
      <c r="F3078" s="30">
        <v>2.5999999999999999E-2</v>
      </c>
      <c r="G3078" s="30">
        <v>4.2999999999999997E-2</v>
      </c>
      <c r="H3078" s="114" t="s">
        <v>818</v>
      </c>
    </row>
    <row r="3079" spans="1:8" ht="16.5" thickBot="1">
      <c r="A3079" s="23" t="s">
        <v>34</v>
      </c>
      <c r="B3079" s="39">
        <v>0</v>
      </c>
      <c r="C3079" s="40">
        <v>0</v>
      </c>
      <c r="D3079" s="30">
        <v>0.112</v>
      </c>
      <c r="E3079" s="37">
        <v>2.5999999999999999E-2</v>
      </c>
      <c r="F3079" s="30">
        <v>0</v>
      </c>
      <c r="G3079" s="30">
        <v>0</v>
      </c>
      <c r="H3079" s="114" t="s">
        <v>817</v>
      </c>
    </row>
    <row r="3080" spans="1:8" ht="16.5" thickBot="1">
      <c r="A3080" s="23" t="s">
        <v>35</v>
      </c>
      <c r="B3080" s="39">
        <v>0</v>
      </c>
      <c r="C3080" s="40">
        <v>0</v>
      </c>
      <c r="D3080" s="30">
        <v>0</v>
      </c>
      <c r="E3080" s="37">
        <v>0</v>
      </c>
      <c r="F3080" s="30">
        <v>1E-3</v>
      </c>
      <c r="G3080" s="30">
        <v>2E-3</v>
      </c>
      <c r="H3080" s="113" t="s">
        <v>36</v>
      </c>
    </row>
    <row r="3081" spans="1:8" ht="16.5" thickBot="1">
      <c r="A3081" s="95" t="s">
        <v>353</v>
      </c>
      <c r="B3081" s="97">
        <f t="shared" ref="B3081" si="541">SUM(B3059:B3080)</f>
        <v>19.390145454545458</v>
      </c>
      <c r="C3081" s="97">
        <f t="shared" ref="C3081" si="542">SUM(C3059:C3080)</f>
        <v>17.305</v>
      </c>
      <c r="D3081" s="97">
        <f t="shared" ref="D3081" si="543">SUM(D3059:D3080)</f>
        <v>15.396000000000001</v>
      </c>
      <c r="E3081" s="97">
        <f t="shared" ref="E3081:G3081" si="544">SUM(E3059:E3080)</f>
        <v>14.731000000000002</v>
      </c>
      <c r="F3081" s="97">
        <f t="shared" si="544"/>
        <v>18.485000000000003</v>
      </c>
      <c r="G3081" s="97">
        <f t="shared" si="544"/>
        <v>15.417</v>
      </c>
      <c r="H3081" s="112" t="s">
        <v>841</v>
      </c>
    </row>
    <row r="3082" spans="1:8" ht="16.5" thickBot="1">
      <c r="A3082" s="95" t="s">
        <v>350</v>
      </c>
      <c r="B3082" s="97">
        <v>544.101</v>
      </c>
      <c r="C3082" s="97">
        <v>2494.2139999999999</v>
      </c>
      <c r="D3082" s="97">
        <v>561.03599999999994</v>
      </c>
      <c r="E3082" s="97">
        <v>2483.732</v>
      </c>
      <c r="F3082" s="142">
        <v>717.61099999999999</v>
      </c>
      <c r="G3082" s="142">
        <v>3445.6179999999999</v>
      </c>
      <c r="H3082" s="119" t="s">
        <v>354</v>
      </c>
    </row>
    <row r="3083" spans="1:8">
      <c r="A3083" s="75"/>
      <c r="B3083" s="75"/>
      <c r="C3083" s="75"/>
      <c r="D3083" s="75"/>
      <c r="E3083" s="75"/>
      <c r="F3083" s="75"/>
      <c r="G3083" s="75"/>
      <c r="H3083" s="75"/>
    </row>
    <row r="3084" spans="1:8">
      <c r="A3084" s="75"/>
      <c r="B3084" s="75"/>
      <c r="C3084" s="75"/>
      <c r="D3084" s="75"/>
      <c r="E3084" s="75"/>
      <c r="F3084" s="75"/>
      <c r="G3084" s="75"/>
      <c r="H3084" s="75"/>
    </row>
    <row r="3085" spans="1:8">
      <c r="A3085" s="77" t="s">
        <v>209</v>
      </c>
      <c r="B3085" s="75"/>
      <c r="C3085" s="75"/>
      <c r="D3085" s="75"/>
      <c r="E3085" s="75"/>
      <c r="F3085" s="75"/>
      <c r="G3085" s="75"/>
      <c r="H3085" s="79" t="s">
        <v>210</v>
      </c>
    </row>
    <row r="3086" spans="1:8">
      <c r="A3086" s="77" t="s">
        <v>613</v>
      </c>
      <c r="B3086" s="75"/>
      <c r="C3086" s="75"/>
      <c r="D3086" s="75"/>
      <c r="E3086" s="75"/>
      <c r="F3086" s="75"/>
      <c r="G3086" s="75"/>
      <c r="H3086" s="13" t="s">
        <v>612</v>
      </c>
    </row>
    <row r="3087" spans="1:8" ht="16.5" customHeight="1" thickBot="1">
      <c r="A3087" s="76" t="s">
        <v>39</v>
      </c>
      <c r="B3087" s="75"/>
      <c r="C3087" s="75"/>
      <c r="D3087" s="75"/>
      <c r="E3087" s="2"/>
      <c r="F3087" s="75"/>
      <c r="G3087" s="2" t="s">
        <v>40</v>
      </c>
      <c r="H3087" s="2" t="s">
        <v>2</v>
      </c>
    </row>
    <row r="3088" spans="1:8" ht="16.5" thickBot="1">
      <c r="A3088" s="66" t="s">
        <v>7</v>
      </c>
      <c r="B3088" s="203">
        <v>2016</v>
      </c>
      <c r="C3088" s="204"/>
      <c r="D3088" s="203">
        <v>2017</v>
      </c>
      <c r="E3088" s="204"/>
      <c r="F3088" s="203">
        <v>2018</v>
      </c>
      <c r="G3088" s="204"/>
      <c r="H3088" s="67" t="s">
        <v>3</v>
      </c>
    </row>
    <row r="3089" spans="1:8">
      <c r="A3089" s="68"/>
      <c r="B3089" s="20" t="s">
        <v>43</v>
      </c>
      <c r="C3089" s="111" t="s">
        <v>44</v>
      </c>
      <c r="D3089" s="111" t="s">
        <v>43</v>
      </c>
      <c r="E3089" s="16" t="s">
        <v>44</v>
      </c>
      <c r="F3089" s="20" t="s">
        <v>43</v>
      </c>
      <c r="G3089" s="9" t="s">
        <v>44</v>
      </c>
      <c r="H3089" s="69"/>
    </row>
    <row r="3090" spans="1:8" ht="16.5" thickBot="1">
      <c r="A3090" s="70"/>
      <c r="B3090" s="34" t="s">
        <v>45</v>
      </c>
      <c r="C3090" s="11" t="s">
        <v>46</v>
      </c>
      <c r="D3090" s="114" t="s">
        <v>45</v>
      </c>
      <c r="E3090" s="36" t="s">
        <v>46</v>
      </c>
      <c r="F3090" s="34" t="s">
        <v>45</v>
      </c>
      <c r="G3090" s="34" t="s">
        <v>46</v>
      </c>
      <c r="H3090" s="71"/>
    </row>
    <row r="3091" spans="1:8" ht="17.25" thickTop="1" thickBot="1">
      <c r="A3091" s="23" t="s">
        <v>12</v>
      </c>
      <c r="B3091" s="35">
        <v>0.57899999999999996</v>
      </c>
      <c r="C3091" s="38">
        <v>2.0499999999999998</v>
      </c>
      <c r="D3091" s="30">
        <v>0.56399999999999995</v>
      </c>
      <c r="E3091" s="37">
        <v>2.0609999999999999</v>
      </c>
      <c r="F3091" s="30">
        <v>0.372</v>
      </c>
      <c r="G3091" s="30">
        <v>1.379</v>
      </c>
      <c r="H3091" s="114" t="s">
        <v>809</v>
      </c>
    </row>
    <row r="3092" spans="1:8" ht="16.5" thickBot="1">
      <c r="A3092" s="23" t="s">
        <v>13</v>
      </c>
      <c r="B3092" s="37">
        <v>2.9969999999999999</v>
      </c>
      <c r="C3092" s="38">
        <v>7.0739999999999998</v>
      </c>
      <c r="D3092" s="30">
        <v>3.1</v>
      </c>
      <c r="E3092" s="37">
        <v>8.59</v>
      </c>
      <c r="F3092" s="30">
        <v>3.5390000000000001</v>
      </c>
      <c r="G3092" s="30">
        <v>9.9510000000000005</v>
      </c>
      <c r="H3092" s="114" t="s">
        <v>810</v>
      </c>
    </row>
    <row r="3093" spans="1:8" ht="16.5" thickBot="1">
      <c r="A3093" s="23" t="s">
        <v>14</v>
      </c>
      <c r="B3093" s="37">
        <v>0.53800000000000003</v>
      </c>
      <c r="C3093" s="38">
        <v>0.73799999999999999</v>
      </c>
      <c r="D3093" s="30">
        <v>0.78700000000000003</v>
      </c>
      <c r="E3093" s="37">
        <v>1.427</v>
      </c>
      <c r="F3093" s="30">
        <v>0.65100000000000002</v>
      </c>
      <c r="G3093" s="30">
        <v>0.97199999999999998</v>
      </c>
      <c r="H3093" s="114" t="s">
        <v>806</v>
      </c>
    </row>
    <row r="3094" spans="1:8" ht="16.5" thickBot="1">
      <c r="A3094" s="23" t="s">
        <v>15</v>
      </c>
      <c r="B3094" s="37">
        <v>2.8000000000000001E-2</v>
      </c>
      <c r="C3094" s="38">
        <v>1.2E-2</v>
      </c>
      <c r="D3094" s="30">
        <v>4.3999999999999997E-2</v>
      </c>
      <c r="E3094" s="37">
        <v>0.02</v>
      </c>
      <c r="F3094" s="30">
        <v>7.6999999999999999E-2</v>
      </c>
      <c r="G3094" s="30">
        <v>5.7000000000000002E-2</v>
      </c>
      <c r="H3094" s="114" t="s">
        <v>820</v>
      </c>
    </row>
    <row r="3095" spans="1:8" ht="16.5" thickBot="1">
      <c r="A3095" s="23" t="s">
        <v>16</v>
      </c>
      <c r="B3095" s="37">
        <v>5.3999999999999999E-2</v>
      </c>
      <c r="C3095" s="38">
        <v>0.17</v>
      </c>
      <c r="D3095" s="30">
        <v>2.4E-2</v>
      </c>
      <c r="E3095" s="37">
        <v>0.08</v>
      </c>
      <c r="F3095" s="30">
        <v>0.04</v>
      </c>
      <c r="G3095" s="30">
        <v>0.11899999999999999</v>
      </c>
      <c r="H3095" s="114" t="s">
        <v>819</v>
      </c>
    </row>
    <row r="3096" spans="1:8" ht="16.5" thickBot="1">
      <c r="A3096" s="23" t="s">
        <v>17</v>
      </c>
      <c r="B3096" s="37">
        <v>0</v>
      </c>
      <c r="C3096" s="38">
        <v>0</v>
      </c>
      <c r="D3096" s="30">
        <v>0</v>
      </c>
      <c r="E3096" s="37">
        <v>0</v>
      </c>
      <c r="F3096" s="30">
        <v>0</v>
      </c>
      <c r="G3096" s="30">
        <v>0</v>
      </c>
      <c r="H3096" s="114" t="s">
        <v>807</v>
      </c>
    </row>
    <row r="3097" spans="1:8" ht="16.5" thickBot="1">
      <c r="A3097" s="23" t="s">
        <v>18</v>
      </c>
      <c r="B3097" s="37">
        <v>1.5669999999999999</v>
      </c>
      <c r="C3097" s="38">
        <v>0.95399999999999996</v>
      </c>
      <c r="D3097" s="30">
        <v>2.4790000000000001</v>
      </c>
      <c r="E3097" s="37">
        <v>2.36</v>
      </c>
      <c r="F3097" s="30">
        <v>1.79</v>
      </c>
      <c r="G3097" s="30">
        <v>1.3540000000000001</v>
      </c>
      <c r="H3097" s="114" t="s">
        <v>19</v>
      </c>
    </row>
    <row r="3098" spans="1:8" ht="16.5" thickBot="1">
      <c r="A3098" s="23" t="s">
        <v>20</v>
      </c>
      <c r="B3098" s="37">
        <v>3.7909999999999999</v>
      </c>
      <c r="C3098" s="38">
        <v>5.6139999999999999</v>
      </c>
      <c r="D3098" s="30">
        <v>4.452</v>
      </c>
      <c r="E3098" s="37">
        <v>7.79</v>
      </c>
      <c r="F3098" s="30">
        <v>3.52</v>
      </c>
      <c r="G3098" s="30">
        <v>8.4990000000000006</v>
      </c>
      <c r="H3098" s="114" t="s">
        <v>808</v>
      </c>
    </row>
    <row r="3099" spans="1:8" ht="16.5" thickBot="1">
      <c r="A3099" s="23" t="s">
        <v>21</v>
      </c>
      <c r="B3099" s="37">
        <v>0</v>
      </c>
      <c r="C3099" s="38">
        <v>5.0000000000000001E-3</v>
      </c>
      <c r="D3099" s="30">
        <v>1.4E-2</v>
      </c>
      <c r="E3099" s="37">
        <v>6.5000000000000002E-2</v>
      </c>
      <c r="F3099" s="30">
        <v>2E-3</v>
      </c>
      <c r="G3099" s="30">
        <v>1E-3</v>
      </c>
      <c r="H3099" s="114" t="s">
        <v>811</v>
      </c>
    </row>
    <row r="3100" spans="1:8" ht="16.5" thickBot="1">
      <c r="A3100" s="23" t="s">
        <v>22</v>
      </c>
      <c r="B3100" s="37">
        <v>3.9E-2</v>
      </c>
      <c r="C3100" s="38">
        <v>9.5000000000000001E-2</v>
      </c>
      <c r="D3100" s="30">
        <v>2.9000000000000001E-2</v>
      </c>
      <c r="E3100" s="37">
        <v>0.10100000000000001</v>
      </c>
      <c r="F3100" s="30">
        <v>0.223</v>
      </c>
      <c r="G3100" s="30">
        <v>0.29299999999999998</v>
      </c>
      <c r="H3100" s="114" t="s">
        <v>840</v>
      </c>
    </row>
    <row r="3101" spans="1:8" ht="16.5" thickBot="1">
      <c r="A3101" s="23" t="s">
        <v>23</v>
      </c>
      <c r="B3101" s="37">
        <v>1.833</v>
      </c>
      <c r="C3101" s="38">
        <v>1.1970000000000001</v>
      </c>
      <c r="D3101" s="30">
        <v>1.946</v>
      </c>
      <c r="E3101" s="37">
        <v>1.512</v>
      </c>
      <c r="F3101" s="30">
        <v>1.3740000000000001</v>
      </c>
      <c r="G3101" s="30">
        <v>1.252</v>
      </c>
      <c r="H3101" s="114" t="s">
        <v>805</v>
      </c>
    </row>
    <row r="3102" spans="1:8" ht="16.5" thickBot="1">
      <c r="A3102" s="23" t="s">
        <v>24</v>
      </c>
      <c r="B3102" s="37">
        <v>1.3660000000000001</v>
      </c>
      <c r="C3102" s="38">
        <v>3.3410000000000002</v>
      </c>
      <c r="D3102" s="30">
        <v>1.0529999999999999</v>
      </c>
      <c r="E3102" s="37">
        <v>2.8639999999999999</v>
      </c>
      <c r="F3102" s="30">
        <v>1.2589999999999999</v>
      </c>
      <c r="G3102" s="30">
        <v>2.444</v>
      </c>
      <c r="H3102" s="114" t="s">
        <v>25</v>
      </c>
    </row>
    <row r="3103" spans="1:8" ht="16.5" thickBot="1">
      <c r="A3103" s="23" t="s">
        <v>26</v>
      </c>
      <c r="B3103" s="30">
        <v>0.11</v>
      </c>
      <c r="C3103" s="28">
        <v>0.34399999999999997</v>
      </c>
      <c r="D3103" s="30">
        <v>8.4000000000000005E-2</v>
      </c>
      <c r="E3103" s="37">
        <v>0.69299999999999995</v>
      </c>
      <c r="F3103" s="30">
        <v>0.14199999999999999</v>
      </c>
      <c r="G3103" s="30">
        <v>0.69399999999999995</v>
      </c>
      <c r="H3103" s="114" t="s">
        <v>812</v>
      </c>
    </row>
    <row r="3104" spans="1:8" ht="16.5" thickBot="1">
      <c r="A3104" s="23" t="s">
        <v>27</v>
      </c>
      <c r="B3104" s="37">
        <v>8.5999999999999993E-2</v>
      </c>
      <c r="C3104" s="38">
        <v>0.38900000000000001</v>
      </c>
      <c r="D3104" s="30">
        <v>0</v>
      </c>
      <c r="E3104" s="37">
        <v>0</v>
      </c>
      <c r="F3104" s="30">
        <v>0</v>
      </c>
      <c r="G3104" s="30">
        <v>0.34499999999999997</v>
      </c>
      <c r="H3104" s="114" t="s">
        <v>836</v>
      </c>
    </row>
    <row r="3105" spans="1:8" ht="16.5" thickBot="1">
      <c r="A3105" s="23" t="s">
        <v>28</v>
      </c>
      <c r="B3105" s="37">
        <v>1.504</v>
      </c>
      <c r="C3105" s="38">
        <v>2.6419999999999999</v>
      </c>
      <c r="D3105" s="30">
        <v>1.504</v>
      </c>
      <c r="E3105" s="37">
        <v>2.6419999999999999</v>
      </c>
      <c r="F3105" s="30">
        <v>0.80600000000000005</v>
      </c>
      <c r="G3105" s="30">
        <v>3.165</v>
      </c>
      <c r="H3105" s="114" t="s">
        <v>813</v>
      </c>
    </row>
    <row r="3106" spans="1:8" ht="16.5" thickBot="1">
      <c r="A3106" s="23" t="s">
        <v>29</v>
      </c>
      <c r="B3106" s="37">
        <v>1.3260000000000001</v>
      </c>
      <c r="C3106" s="38">
        <v>1.8740000000000001</v>
      </c>
      <c r="D3106" s="30">
        <v>1.6859999999999999</v>
      </c>
      <c r="E3106" s="37">
        <v>3.1320000000000001</v>
      </c>
      <c r="F3106" s="30">
        <v>1.9510000000000001</v>
      </c>
      <c r="G3106" s="30">
        <v>4.6669999999999998</v>
      </c>
      <c r="H3106" s="114" t="s">
        <v>814</v>
      </c>
    </row>
    <row r="3107" spans="1:8" ht="16.5" thickBot="1">
      <c r="A3107" s="23" t="s">
        <v>30</v>
      </c>
      <c r="B3107" s="37">
        <v>0.22600000000000001</v>
      </c>
      <c r="C3107" s="38">
        <v>0.53300000000000003</v>
      </c>
      <c r="D3107" s="30">
        <v>0.246</v>
      </c>
      <c r="E3107" s="37">
        <v>0.48199999999999998</v>
      </c>
      <c r="F3107" s="30">
        <v>0.106</v>
      </c>
      <c r="G3107" s="30">
        <v>0.48699999999999999</v>
      </c>
      <c r="H3107" s="114" t="s">
        <v>815</v>
      </c>
    </row>
    <row r="3108" spans="1:8" ht="16.5" thickBot="1">
      <c r="A3108" s="23" t="s">
        <v>31</v>
      </c>
      <c r="B3108" s="37">
        <v>0.44800000000000001</v>
      </c>
      <c r="C3108" s="38">
        <v>0.28899999999999998</v>
      </c>
      <c r="D3108" s="30">
        <v>0.113</v>
      </c>
      <c r="E3108" s="37">
        <v>8.7999999999999995E-2</v>
      </c>
      <c r="F3108" s="30">
        <v>0.153</v>
      </c>
      <c r="G3108" s="30">
        <v>0.13</v>
      </c>
      <c r="H3108" s="114" t="s">
        <v>838</v>
      </c>
    </row>
    <row r="3109" spans="1:8" ht="16.5" thickBot="1">
      <c r="A3109" s="23" t="s">
        <v>32</v>
      </c>
      <c r="B3109" s="37">
        <v>0.92800000000000005</v>
      </c>
      <c r="C3109" s="38">
        <v>4.1909999999999998</v>
      </c>
      <c r="D3109" s="30">
        <v>0.40400000000000003</v>
      </c>
      <c r="E3109" s="37">
        <v>1.8859999999999999</v>
      </c>
      <c r="F3109" s="30">
        <v>5.4850000000000003</v>
      </c>
      <c r="G3109" s="30">
        <v>4.4969999999999999</v>
      </c>
      <c r="H3109" s="114" t="s">
        <v>816</v>
      </c>
    </row>
    <row r="3110" spans="1:8" ht="16.5" thickBot="1">
      <c r="A3110" s="23" t="s">
        <v>33</v>
      </c>
      <c r="B3110" s="37">
        <v>7.0000000000000001E-3</v>
      </c>
      <c r="C3110" s="38">
        <v>3.4000000000000002E-2</v>
      </c>
      <c r="D3110" s="30">
        <v>4.9000000000000002E-2</v>
      </c>
      <c r="E3110" s="37">
        <v>0.26300000000000001</v>
      </c>
      <c r="F3110" s="30">
        <v>0.14799999999999999</v>
      </c>
      <c r="G3110" s="30">
        <v>0.45500000000000002</v>
      </c>
      <c r="H3110" s="114" t="s">
        <v>818</v>
      </c>
    </row>
    <row r="3111" spans="1:8" ht="16.5" thickBot="1">
      <c r="A3111" s="23" t="s">
        <v>34</v>
      </c>
      <c r="B3111" s="39">
        <v>0</v>
      </c>
      <c r="C3111" s="40">
        <v>0</v>
      </c>
      <c r="D3111" s="30">
        <v>0</v>
      </c>
      <c r="E3111" s="37">
        <v>0</v>
      </c>
      <c r="F3111" s="30">
        <v>0</v>
      </c>
      <c r="G3111" s="30">
        <v>0</v>
      </c>
      <c r="H3111" s="114" t="s">
        <v>817</v>
      </c>
    </row>
    <row r="3112" spans="1:8" ht="16.5" thickBot="1">
      <c r="A3112" s="23" t="s">
        <v>35</v>
      </c>
      <c r="B3112" s="39">
        <v>0</v>
      </c>
      <c r="C3112" s="40">
        <v>0</v>
      </c>
      <c r="D3112" s="30">
        <v>0</v>
      </c>
      <c r="E3112" s="37">
        <v>0</v>
      </c>
      <c r="F3112" s="30">
        <v>2.3E-2</v>
      </c>
      <c r="G3112" s="30">
        <v>3.4000000000000002E-2</v>
      </c>
      <c r="H3112" s="113" t="s">
        <v>36</v>
      </c>
    </row>
    <row r="3113" spans="1:8" ht="16.5" thickBot="1">
      <c r="A3113" s="95" t="s">
        <v>353</v>
      </c>
      <c r="B3113" s="97">
        <f t="shared" ref="B3113" si="545">SUM(B3091:B3112)</f>
        <v>17.427000000000003</v>
      </c>
      <c r="C3113" s="97">
        <f t="shared" ref="C3113" si="546">SUM(C3091:C3112)</f>
        <v>31.545999999999996</v>
      </c>
      <c r="D3113" s="97">
        <f t="shared" ref="D3113" si="547">SUM(D3091:D3112)</f>
        <v>18.577999999999996</v>
      </c>
      <c r="E3113" s="97">
        <f t="shared" ref="E3113:G3113" si="548">SUM(E3091:E3112)</f>
        <v>36.056000000000004</v>
      </c>
      <c r="F3113" s="97">
        <f t="shared" si="548"/>
        <v>21.661000000000001</v>
      </c>
      <c r="G3113" s="97">
        <f t="shared" si="548"/>
        <v>40.795000000000002</v>
      </c>
      <c r="H3113" s="112" t="s">
        <v>841</v>
      </c>
    </row>
    <row r="3114" spans="1:8" ht="16.5" thickBot="1">
      <c r="A3114" s="95" t="s">
        <v>350</v>
      </c>
      <c r="B3114" s="97">
        <v>143.55799999999999</v>
      </c>
      <c r="C3114" s="97">
        <v>511.839</v>
      </c>
      <c r="D3114" s="97">
        <v>147.672</v>
      </c>
      <c r="E3114" s="97">
        <v>594.02599999999995</v>
      </c>
      <c r="F3114" s="142">
        <v>150.46299999999999</v>
      </c>
      <c r="G3114" s="142">
        <v>601.529</v>
      </c>
      <c r="H3114" s="119" t="s">
        <v>354</v>
      </c>
    </row>
    <row r="3115" spans="1:8">
      <c r="A3115" s="75"/>
      <c r="B3115" s="75"/>
      <c r="C3115" s="75"/>
      <c r="D3115" s="75"/>
      <c r="E3115" s="75"/>
      <c r="F3115" s="75"/>
      <c r="G3115" s="75"/>
      <c r="H3115" s="75"/>
    </row>
    <row r="3116" spans="1:8">
      <c r="A3116" s="77" t="s">
        <v>211</v>
      </c>
      <c r="B3116" s="75"/>
      <c r="C3116" s="75"/>
      <c r="D3116" s="75"/>
      <c r="E3116" s="75"/>
      <c r="F3116" s="75"/>
      <c r="G3116" s="75"/>
      <c r="H3116" s="79" t="s">
        <v>212</v>
      </c>
    </row>
    <row r="3117" spans="1:8">
      <c r="A3117" s="77" t="s">
        <v>614</v>
      </c>
      <c r="B3117" s="75"/>
      <c r="C3117" s="75"/>
      <c r="D3117" s="75"/>
      <c r="E3117" s="75"/>
      <c r="F3117" s="75"/>
      <c r="G3117" s="75"/>
      <c r="H3117" s="89" t="s">
        <v>615</v>
      </c>
    </row>
    <row r="3118" spans="1:8" ht="16.5" customHeight="1" thickBot="1">
      <c r="A3118" s="76" t="s">
        <v>39</v>
      </c>
      <c r="B3118" s="75"/>
      <c r="C3118" s="75"/>
      <c r="D3118" s="75"/>
      <c r="E3118" s="2"/>
      <c r="F3118" s="75"/>
      <c r="G3118" s="2" t="s">
        <v>40</v>
      </c>
      <c r="H3118" s="2" t="s">
        <v>2</v>
      </c>
    </row>
    <row r="3119" spans="1:8" ht="16.5" thickBot="1">
      <c r="A3119" s="66" t="s">
        <v>7</v>
      </c>
      <c r="B3119" s="203">
        <v>2016</v>
      </c>
      <c r="C3119" s="204"/>
      <c r="D3119" s="203">
        <v>2017</v>
      </c>
      <c r="E3119" s="204"/>
      <c r="F3119" s="203">
        <v>2018</v>
      </c>
      <c r="G3119" s="204"/>
      <c r="H3119" s="67" t="s">
        <v>3</v>
      </c>
    </row>
    <row r="3120" spans="1:8">
      <c r="A3120" s="68"/>
      <c r="B3120" s="20" t="s">
        <v>43</v>
      </c>
      <c r="C3120" s="111" t="s">
        <v>44</v>
      </c>
      <c r="D3120" s="111" t="s">
        <v>43</v>
      </c>
      <c r="E3120" s="16" t="s">
        <v>44</v>
      </c>
      <c r="F3120" s="20" t="s">
        <v>43</v>
      </c>
      <c r="G3120" s="9" t="s">
        <v>44</v>
      </c>
      <c r="H3120" s="69"/>
    </row>
    <row r="3121" spans="1:8" ht="16.5" thickBot="1">
      <c r="A3121" s="70"/>
      <c r="B3121" s="34" t="s">
        <v>45</v>
      </c>
      <c r="C3121" s="11" t="s">
        <v>46</v>
      </c>
      <c r="D3121" s="114" t="s">
        <v>45</v>
      </c>
      <c r="E3121" s="36" t="s">
        <v>46</v>
      </c>
      <c r="F3121" s="34" t="s">
        <v>45</v>
      </c>
      <c r="G3121" s="34" t="s">
        <v>46</v>
      </c>
      <c r="H3121" s="71"/>
    </row>
    <row r="3122" spans="1:8" ht="17.25" thickTop="1" thickBot="1">
      <c r="A3122" s="23" t="s">
        <v>12</v>
      </c>
      <c r="B3122" s="35">
        <v>1.1200000000000001</v>
      </c>
      <c r="C3122" s="38">
        <v>1.343</v>
      </c>
      <c r="D3122" s="30">
        <v>1.2749999999999999</v>
      </c>
      <c r="E3122" s="37">
        <v>1.365</v>
      </c>
      <c r="F3122" s="30">
        <v>1.2689999999999999</v>
      </c>
      <c r="G3122" s="30">
        <v>1.1830000000000001</v>
      </c>
      <c r="H3122" s="114" t="s">
        <v>809</v>
      </c>
    </row>
    <row r="3123" spans="1:8" ht="16.5" thickBot="1">
      <c r="A3123" s="23" t="s">
        <v>13</v>
      </c>
      <c r="B3123" s="37">
        <v>42.094999999999999</v>
      </c>
      <c r="C3123" s="38">
        <v>34.012</v>
      </c>
      <c r="D3123" s="30">
        <v>46.63</v>
      </c>
      <c r="E3123" s="37">
        <v>38.420999999999999</v>
      </c>
      <c r="F3123" s="30">
        <v>46.162999999999997</v>
      </c>
      <c r="G3123" s="30">
        <v>36.906999999999996</v>
      </c>
      <c r="H3123" s="114" t="s">
        <v>810</v>
      </c>
    </row>
    <row r="3124" spans="1:8" ht="16.5" thickBot="1">
      <c r="A3124" s="23" t="s">
        <v>14</v>
      </c>
      <c r="B3124" s="37">
        <v>2.113</v>
      </c>
      <c r="C3124" s="38">
        <v>2.1989999999999998</v>
      </c>
      <c r="D3124" s="30">
        <v>2.2160000000000002</v>
      </c>
      <c r="E3124" s="37">
        <v>2.8879999999999999</v>
      </c>
      <c r="F3124" s="30">
        <v>2.3090000000000002</v>
      </c>
      <c r="G3124" s="30">
        <v>2.3980000000000001</v>
      </c>
      <c r="H3124" s="114" t="s">
        <v>806</v>
      </c>
    </row>
    <row r="3125" spans="1:8" ht="16.5" thickBot="1">
      <c r="A3125" s="23" t="s">
        <v>15</v>
      </c>
      <c r="B3125" s="37">
        <v>0.34699999999999998</v>
      </c>
      <c r="C3125" s="38">
        <v>0.20300000000000001</v>
      </c>
      <c r="D3125" s="30">
        <v>0.71299999999999997</v>
      </c>
      <c r="E3125" s="37">
        <v>0.41599999999999998</v>
      </c>
      <c r="F3125" s="30">
        <v>0.754</v>
      </c>
      <c r="G3125" s="30">
        <v>0.57099999999999995</v>
      </c>
      <c r="H3125" s="114" t="s">
        <v>820</v>
      </c>
    </row>
    <row r="3126" spans="1:8" ht="16.5" thickBot="1">
      <c r="A3126" s="23" t="s">
        <v>16</v>
      </c>
      <c r="B3126" s="37">
        <v>1.4E-2</v>
      </c>
      <c r="C3126" s="38">
        <v>4.2999999999999997E-2</v>
      </c>
      <c r="D3126" s="30">
        <v>0.04</v>
      </c>
      <c r="E3126" s="37">
        <v>0.123</v>
      </c>
      <c r="F3126" s="30">
        <v>3.0000000000000001E-3</v>
      </c>
      <c r="G3126" s="30">
        <v>6.0000000000000001E-3</v>
      </c>
      <c r="H3126" s="114" t="s">
        <v>819</v>
      </c>
    </row>
    <row r="3127" spans="1:8" ht="16.5" thickBot="1">
      <c r="A3127" s="23" t="s">
        <v>17</v>
      </c>
      <c r="B3127" s="37">
        <v>0</v>
      </c>
      <c r="C3127" s="38">
        <v>0</v>
      </c>
      <c r="D3127" s="30">
        <v>0</v>
      </c>
      <c r="E3127" s="37">
        <v>0</v>
      </c>
      <c r="F3127" s="30">
        <v>0</v>
      </c>
      <c r="G3127" s="30">
        <v>0</v>
      </c>
      <c r="H3127" s="114" t="s">
        <v>807</v>
      </c>
    </row>
    <row r="3128" spans="1:8" ht="16.5" thickBot="1">
      <c r="A3128" s="23" t="s">
        <v>18</v>
      </c>
      <c r="B3128" s="37">
        <v>3.4000000000000002E-2</v>
      </c>
      <c r="C3128" s="38">
        <v>3.4000000000000002E-2</v>
      </c>
      <c r="D3128" s="30">
        <v>0.04</v>
      </c>
      <c r="E3128" s="37">
        <v>3.7999999999999999E-2</v>
      </c>
      <c r="F3128" s="30">
        <v>4.2000000000000003E-2</v>
      </c>
      <c r="G3128" s="30">
        <v>3.3000000000000002E-2</v>
      </c>
      <c r="H3128" s="114" t="s">
        <v>19</v>
      </c>
    </row>
    <row r="3129" spans="1:8" ht="16.5" thickBot="1">
      <c r="A3129" s="23" t="s">
        <v>20</v>
      </c>
      <c r="B3129" s="37">
        <v>18.837</v>
      </c>
      <c r="C3129" s="38">
        <v>14.396000000000001</v>
      </c>
      <c r="D3129" s="30">
        <v>21.922000000000001</v>
      </c>
      <c r="E3129" s="37">
        <v>17.306999999999999</v>
      </c>
      <c r="F3129" s="30">
        <v>23.632000000000001</v>
      </c>
      <c r="G3129" s="30">
        <v>21.893000000000001</v>
      </c>
      <c r="H3129" s="114" t="s">
        <v>808</v>
      </c>
    </row>
    <row r="3130" spans="1:8" ht="16.5" thickBot="1">
      <c r="A3130" s="23" t="s">
        <v>21</v>
      </c>
      <c r="B3130" s="37">
        <v>0</v>
      </c>
      <c r="C3130" s="38">
        <v>0</v>
      </c>
      <c r="D3130" s="30">
        <v>4.2999999999999997E-2</v>
      </c>
      <c r="E3130" s="37">
        <v>0.04</v>
      </c>
      <c r="F3130" s="30">
        <v>0</v>
      </c>
      <c r="G3130" s="30">
        <v>0</v>
      </c>
      <c r="H3130" s="114" t="s">
        <v>811</v>
      </c>
    </row>
    <row r="3131" spans="1:8" ht="16.5" thickBot="1">
      <c r="A3131" s="23" t="s">
        <v>22</v>
      </c>
      <c r="B3131" s="37">
        <v>8.0000000000000002E-3</v>
      </c>
      <c r="C3131" s="38">
        <v>4.0000000000000001E-3</v>
      </c>
      <c r="D3131" s="30">
        <v>8.9999999999999993E-3</v>
      </c>
      <c r="E3131" s="37">
        <v>1.2E-2</v>
      </c>
      <c r="F3131" s="30">
        <v>7.0000000000000001E-3</v>
      </c>
      <c r="G3131" s="30">
        <v>3.0000000000000001E-3</v>
      </c>
      <c r="H3131" s="114" t="s">
        <v>840</v>
      </c>
    </row>
    <row r="3132" spans="1:8" ht="16.5" thickBot="1">
      <c r="A3132" s="23" t="s">
        <v>23</v>
      </c>
      <c r="B3132" s="37">
        <v>2.5999999999999999E-2</v>
      </c>
      <c r="C3132" s="38">
        <v>0.02</v>
      </c>
      <c r="D3132" s="30">
        <v>2.5000000000000001E-2</v>
      </c>
      <c r="E3132" s="37">
        <v>5.2999999999999999E-2</v>
      </c>
      <c r="F3132" s="30">
        <v>2.3E-2</v>
      </c>
      <c r="G3132" s="30">
        <v>2.1000000000000001E-2</v>
      </c>
      <c r="H3132" s="114" t="s">
        <v>805</v>
      </c>
    </row>
    <row r="3133" spans="1:8" ht="16.5" thickBot="1">
      <c r="A3133" s="23" t="s">
        <v>24</v>
      </c>
      <c r="B3133" s="37">
        <v>1.1519999999999999</v>
      </c>
      <c r="C3133" s="38">
        <v>0.29299999999999998</v>
      </c>
      <c r="D3133" s="30">
        <v>0.378</v>
      </c>
      <c r="E3133" s="37">
        <v>0.16200000000000001</v>
      </c>
      <c r="F3133" s="30">
        <v>1.768</v>
      </c>
      <c r="G3133" s="30">
        <v>1.298</v>
      </c>
      <c r="H3133" s="114" t="s">
        <v>25</v>
      </c>
    </row>
    <row r="3134" spans="1:8" ht="16.5" thickBot="1">
      <c r="A3134" s="23" t="s">
        <v>26</v>
      </c>
      <c r="B3134" s="30">
        <v>3.59</v>
      </c>
      <c r="C3134" s="28">
        <v>2.4729999999999999</v>
      </c>
      <c r="D3134" s="30">
        <v>2.5449999999999999</v>
      </c>
      <c r="E3134" s="37">
        <v>1.9</v>
      </c>
      <c r="F3134" s="30">
        <v>3.4340000000000002</v>
      </c>
      <c r="G3134" s="30">
        <v>2.944</v>
      </c>
      <c r="H3134" s="114" t="s">
        <v>812</v>
      </c>
    </row>
    <row r="3135" spans="1:8" ht="16.5" thickBot="1">
      <c r="A3135" s="23" t="s">
        <v>27</v>
      </c>
      <c r="B3135" s="37">
        <v>3.0000000000000001E-3</v>
      </c>
      <c r="C3135" s="38">
        <v>3.0000000000000001E-3</v>
      </c>
      <c r="D3135" s="30">
        <v>0</v>
      </c>
      <c r="E3135" s="37">
        <v>0</v>
      </c>
      <c r="F3135" s="30">
        <v>0</v>
      </c>
      <c r="G3135" s="30">
        <v>4.2000000000000003E-2</v>
      </c>
      <c r="H3135" s="114" t="s">
        <v>836</v>
      </c>
    </row>
    <row r="3136" spans="1:8" ht="16.5" thickBot="1">
      <c r="A3136" s="23" t="s">
        <v>28</v>
      </c>
      <c r="B3136" s="37">
        <v>5.2889999999999997</v>
      </c>
      <c r="C3136" s="38">
        <v>6.3579999999999997</v>
      </c>
      <c r="D3136" s="30">
        <v>5.2889999999999997</v>
      </c>
      <c r="E3136" s="37">
        <v>6.3579999999999997</v>
      </c>
      <c r="F3136" s="30">
        <v>4.8150000000000004</v>
      </c>
      <c r="G3136" s="30">
        <v>6.0369999999999999</v>
      </c>
      <c r="H3136" s="114" t="s">
        <v>813</v>
      </c>
    </row>
    <row r="3137" spans="1:8" ht="16.5" thickBot="1">
      <c r="A3137" s="23" t="s">
        <v>29</v>
      </c>
      <c r="B3137" s="37">
        <v>4.0880000000000001</v>
      </c>
      <c r="C3137" s="38">
        <v>4.2329999999999997</v>
      </c>
      <c r="D3137" s="30">
        <v>5.2679999999999998</v>
      </c>
      <c r="E3137" s="37">
        <v>4.9379999999999997</v>
      </c>
      <c r="F3137" s="30">
        <v>5.4359999999999999</v>
      </c>
      <c r="G3137" s="30">
        <v>5.6710000000000003</v>
      </c>
      <c r="H3137" s="114" t="s">
        <v>814</v>
      </c>
    </row>
    <row r="3138" spans="1:8" ht="16.5" thickBot="1">
      <c r="A3138" s="23" t="s">
        <v>30</v>
      </c>
      <c r="B3138" s="37">
        <v>4.0209999999999999</v>
      </c>
      <c r="C3138" s="38">
        <v>6.2350000000000003</v>
      </c>
      <c r="D3138" s="30">
        <v>3.7240000000000002</v>
      </c>
      <c r="E3138" s="37">
        <v>5.2629999999999999</v>
      </c>
      <c r="F3138" s="30">
        <v>4.2480000000000002</v>
      </c>
      <c r="G3138" s="30">
        <v>5.86</v>
      </c>
      <c r="H3138" s="114" t="s">
        <v>815</v>
      </c>
    </row>
    <row r="3139" spans="1:8" ht="16.5" thickBot="1">
      <c r="A3139" s="23" t="s">
        <v>31</v>
      </c>
      <c r="B3139" s="37">
        <v>0.01</v>
      </c>
      <c r="C3139" s="38">
        <v>7.0000000000000001E-3</v>
      </c>
      <c r="D3139" s="30">
        <v>1.2999999999999999E-2</v>
      </c>
      <c r="E3139" s="37">
        <v>4.0000000000000001E-3</v>
      </c>
      <c r="F3139" s="30">
        <v>8.4000000000000005E-2</v>
      </c>
      <c r="G3139" s="30">
        <v>6.6000000000000003E-2</v>
      </c>
      <c r="H3139" s="114" t="s">
        <v>838</v>
      </c>
    </row>
    <row r="3140" spans="1:8" ht="16.5" thickBot="1">
      <c r="A3140" s="23" t="s">
        <v>32</v>
      </c>
      <c r="B3140" s="37">
        <v>1.0249999999999999</v>
      </c>
      <c r="C3140" s="38">
        <v>0.995</v>
      </c>
      <c r="D3140" s="30">
        <v>0.44600000000000001</v>
      </c>
      <c r="E3140" s="37">
        <v>0.41699999999999998</v>
      </c>
      <c r="F3140" s="30">
        <v>2.0659999999999998</v>
      </c>
      <c r="G3140" s="30">
        <v>0.65400000000000003</v>
      </c>
      <c r="H3140" s="114" t="s">
        <v>816</v>
      </c>
    </row>
    <row r="3141" spans="1:8" ht="16.5" thickBot="1">
      <c r="A3141" s="23" t="s">
        <v>33</v>
      </c>
      <c r="B3141" s="37">
        <v>4.4770000000000003</v>
      </c>
      <c r="C3141" s="38">
        <v>3.28</v>
      </c>
      <c r="D3141" s="30">
        <v>6.4729999999999999</v>
      </c>
      <c r="E3141" s="37">
        <v>4.8410000000000002</v>
      </c>
      <c r="F3141" s="30">
        <v>9.1690000000000005</v>
      </c>
      <c r="G3141" s="30">
        <v>6.6310000000000002</v>
      </c>
      <c r="H3141" s="114" t="s">
        <v>818</v>
      </c>
    </row>
    <row r="3142" spans="1:8" ht="16.5" thickBot="1">
      <c r="A3142" s="23" t="s">
        <v>34</v>
      </c>
      <c r="B3142" s="39">
        <v>0.109</v>
      </c>
      <c r="C3142" s="40">
        <v>3.5999999999999997E-2</v>
      </c>
      <c r="D3142" s="30">
        <v>0.108</v>
      </c>
      <c r="E3142" s="37">
        <v>3.3000000000000002E-2</v>
      </c>
      <c r="F3142" s="30">
        <v>0</v>
      </c>
      <c r="G3142" s="30">
        <v>0</v>
      </c>
      <c r="H3142" s="114" t="s">
        <v>817</v>
      </c>
    </row>
    <row r="3143" spans="1:8" ht="16.5" thickBot="1">
      <c r="A3143" s="23" t="s">
        <v>35</v>
      </c>
      <c r="B3143" s="39">
        <v>0.60799999999999998</v>
      </c>
      <c r="C3143" s="40">
        <v>0.497</v>
      </c>
      <c r="D3143" s="30">
        <v>0.92500000000000004</v>
      </c>
      <c r="E3143" s="37">
        <v>0.71099999999999997</v>
      </c>
      <c r="F3143" s="30">
        <v>3.8580000000000001</v>
      </c>
      <c r="G3143" s="30">
        <v>3.1429999999999998</v>
      </c>
      <c r="H3143" s="113" t="s">
        <v>36</v>
      </c>
    </row>
    <row r="3144" spans="1:8" ht="16.5" thickBot="1">
      <c r="A3144" s="95" t="s">
        <v>353</v>
      </c>
      <c r="B3144" s="97">
        <f t="shared" ref="B3144" si="549">SUM(B3122:B3143)</f>
        <v>88.966000000000008</v>
      </c>
      <c r="C3144" s="97">
        <f t="shared" ref="C3144" si="550">SUM(C3122:C3143)</f>
        <v>76.664000000000016</v>
      </c>
      <c r="D3144" s="97">
        <f t="shared" ref="D3144" si="551">SUM(D3122:D3143)</f>
        <v>98.082000000000022</v>
      </c>
      <c r="E3144" s="97">
        <f t="shared" ref="E3144:G3144" si="552">SUM(E3122:E3143)</f>
        <v>85.289999999999992</v>
      </c>
      <c r="F3144" s="97">
        <f t="shared" si="552"/>
        <v>109.08000000000001</v>
      </c>
      <c r="G3144" s="97">
        <f t="shared" si="552"/>
        <v>95.361000000000018</v>
      </c>
      <c r="H3144" s="112" t="s">
        <v>841</v>
      </c>
    </row>
    <row r="3145" spans="1:8" ht="16.5" thickBot="1">
      <c r="A3145" s="95" t="s">
        <v>350</v>
      </c>
      <c r="B3145" s="97">
        <v>3008.9667063949505</v>
      </c>
      <c r="C3145" s="97">
        <v>2466.9780000000001</v>
      </c>
      <c r="D3145" s="97">
        <v>3259.4096174211081</v>
      </c>
      <c r="E3145" s="97">
        <v>2672.31</v>
      </c>
      <c r="F3145" s="142">
        <f>D3145/E3145*G3145</f>
        <v>3350.9039998248063</v>
      </c>
      <c r="G3145" s="142">
        <v>2747.3240000000001</v>
      </c>
      <c r="H3145" s="119" t="s">
        <v>354</v>
      </c>
    </row>
    <row r="3146" spans="1:8">
      <c r="A3146" s="16"/>
      <c r="B3146" s="62"/>
      <c r="C3146" s="62"/>
      <c r="D3146" s="62"/>
      <c r="E3146" s="62"/>
      <c r="F3146" s="62"/>
      <c r="G3146" s="62"/>
      <c r="H3146" s="75"/>
    </row>
    <row r="3147" spans="1:8">
      <c r="A3147" s="75"/>
      <c r="B3147" s="75"/>
      <c r="C3147" s="75"/>
      <c r="D3147" s="75"/>
      <c r="E3147" s="75"/>
      <c r="F3147" s="75"/>
      <c r="G3147" s="75"/>
      <c r="H3147" s="75"/>
    </row>
    <row r="3148" spans="1:8" s="196" customFormat="1">
      <c r="A3148" s="193" t="s">
        <v>860</v>
      </c>
      <c r="B3148" s="194"/>
      <c r="C3148" s="194"/>
      <c r="D3148" s="194"/>
      <c r="E3148" s="194"/>
      <c r="F3148" s="194"/>
      <c r="G3148" s="194"/>
      <c r="H3148" s="198" t="s">
        <v>213</v>
      </c>
    </row>
    <row r="3149" spans="1:8">
      <c r="A3149" s="77" t="s">
        <v>617</v>
      </c>
      <c r="B3149" s="75"/>
      <c r="C3149" s="75"/>
      <c r="D3149" s="75"/>
      <c r="E3149" s="75"/>
      <c r="F3149" s="75"/>
      <c r="G3149" s="75"/>
      <c r="H3149" s="89" t="s">
        <v>616</v>
      </c>
    </row>
    <row r="3150" spans="1:8" ht="16.5" customHeight="1" thickBot="1">
      <c r="A3150" s="76" t="s">
        <v>39</v>
      </c>
      <c r="B3150" s="75"/>
      <c r="C3150" s="75"/>
      <c r="D3150" s="75"/>
      <c r="E3150" s="2"/>
      <c r="F3150" s="75"/>
      <c r="G3150" s="2" t="s">
        <v>40</v>
      </c>
      <c r="H3150" s="2" t="s">
        <v>2</v>
      </c>
    </row>
    <row r="3151" spans="1:8" ht="16.5" thickBot="1">
      <c r="A3151" s="66" t="s">
        <v>7</v>
      </c>
      <c r="B3151" s="203">
        <v>2016</v>
      </c>
      <c r="C3151" s="204"/>
      <c r="D3151" s="203">
        <v>2017</v>
      </c>
      <c r="E3151" s="204"/>
      <c r="F3151" s="203">
        <v>2018</v>
      </c>
      <c r="G3151" s="204"/>
      <c r="H3151" s="67" t="s">
        <v>3</v>
      </c>
    </row>
    <row r="3152" spans="1:8">
      <c r="A3152" s="68"/>
      <c r="B3152" s="20" t="s">
        <v>43</v>
      </c>
      <c r="C3152" s="111" t="s">
        <v>44</v>
      </c>
      <c r="D3152" s="111" t="s">
        <v>43</v>
      </c>
      <c r="E3152" s="16" t="s">
        <v>44</v>
      </c>
      <c r="F3152" s="20" t="s">
        <v>43</v>
      </c>
      <c r="G3152" s="9" t="s">
        <v>44</v>
      </c>
      <c r="H3152" s="69"/>
    </row>
    <row r="3153" spans="1:8" ht="16.5" thickBot="1">
      <c r="A3153" s="70"/>
      <c r="B3153" s="34" t="s">
        <v>45</v>
      </c>
      <c r="C3153" s="11" t="s">
        <v>46</v>
      </c>
      <c r="D3153" s="114" t="s">
        <v>45</v>
      </c>
      <c r="E3153" s="36" t="s">
        <v>46</v>
      </c>
      <c r="F3153" s="34" t="s">
        <v>45</v>
      </c>
      <c r="G3153" s="34" t="s">
        <v>46</v>
      </c>
      <c r="H3153" s="71"/>
    </row>
    <row r="3154" spans="1:8" ht="17.25" thickTop="1" thickBot="1">
      <c r="A3154" s="23" t="s">
        <v>12</v>
      </c>
      <c r="B3154" s="35">
        <v>0.80500000000000005</v>
      </c>
      <c r="C3154" s="38">
        <v>1.944</v>
      </c>
      <c r="D3154" s="30">
        <v>0.65800000000000003</v>
      </c>
      <c r="E3154" s="37">
        <v>1.4910000000000001</v>
      </c>
      <c r="F3154" s="30">
        <v>0.95699999999999996</v>
      </c>
      <c r="G3154" s="30">
        <v>2.2749999999999999</v>
      </c>
      <c r="H3154" s="114" t="s">
        <v>809</v>
      </c>
    </row>
    <row r="3155" spans="1:8" ht="16.5" thickBot="1">
      <c r="A3155" s="23" t="s">
        <v>13</v>
      </c>
      <c r="B3155" s="37">
        <v>17</v>
      </c>
      <c r="C3155" s="38">
        <v>34.74</v>
      </c>
      <c r="D3155" s="30">
        <v>16.555</v>
      </c>
      <c r="E3155" s="37">
        <v>37.316000000000003</v>
      </c>
      <c r="F3155" s="30">
        <v>17.777000000000001</v>
      </c>
      <c r="G3155" s="30">
        <v>39.798999999999999</v>
      </c>
      <c r="H3155" s="114" t="s">
        <v>810</v>
      </c>
    </row>
    <row r="3156" spans="1:8" ht="16.5" thickBot="1">
      <c r="A3156" s="23" t="s">
        <v>14</v>
      </c>
      <c r="B3156" s="37">
        <v>0.95499999999999996</v>
      </c>
      <c r="C3156" s="38">
        <v>4.4000000000000004</v>
      </c>
      <c r="D3156" s="30">
        <v>1.194</v>
      </c>
      <c r="E3156" s="37">
        <v>5.7160000000000002</v>
      </c>
      <c r="F3156" s="30">
        <v>1.1879999999999999</v>
      </c>
      <c r="G3156" s="30">
        <v>6.1420000000000003</v>
      </c>
      <c r="H3156" s="114" t="s">
        <v>806</v>
      </c>
    </row>
    <row r="3157" spans="1:8" ht="16.5" thickBot="1">
      <c r="A3157" s="23" t="s">
        <v>15</v>
      </c>
      <c r="B3157" s="37">
        <v>4.5999999999999999E-2</v>
      </c>
      <c r="C3157" s="38">
        <v>2.5000000000000001E-2</v>
      </c>
      <c r="D3157" s="30">
        <v>0.04</v>
      </c>
      <c r="E3157" s="37">
        <v>3.6999999999999998E-2</v>
      </c>
      <c r="F3157" s="30">
        <v>6.4000000000000001E-2</v>
      </c>
      <c r="G3157" s="30">
        <v>0.113</v>
      </c>
      <c r="H3157" s="114" t="s">
        <v>820</v>
      </c>
    </row>
    <row r="3158" spans="1:8" ht="16.5" thickBot="1">
      <c r="A3158" s="23" t="s">
        <v>16</v>
      </c>
      <c r="B3158" s="37">
        <v>0</v>
      </c>
      <c r="C3158" s="38">
        <v>0</v>
      </c>
      <c r="D3158" s="30">
        <v>0</v>
      </c>
      <c r="E3158" s="37">
        <v>0</v>
      </c>
      <c r="F3158" s="30">
        <v>0</v>
      </c>
      <c r="G3158" s="30">
        <v>0</v>
      </c>
      <c r="H3158" s="114" t="s">
        <v>819</v>
      </c>
    </row>
    <row r="3159" spans="1:8" ht="16.5" thickBot="1">
      <c r="A3159" s="23" t="s">
        <v>17</v>
      </c>
      <c r="B3159" s="37">
        <v>0</v>
      </c>
      <c r="C3159" s="38">
        <v>0</v>
      </c>
      <c r="D3159" s="30">
        <v>0</v>
      </c>
      <c r="E3159" s="37">
        <v>0</v>
      </c>
      <c r="F3159" s="37">
        <v>0</v>
      </c>
      <c r="G3159" s="37">
        <v>0</v>
      </c>
      <c r="H3159" s="114" t="s">
        <v>807</v>
      </c>
    </row>
    <row r="3160" spans="1:8" ht="16.5" thickBot="1">
      <c r="A3160" s="23" t="s">
        <v>18</v>
      </c>
      <c r="B3160" s="37">
        <v>2.8000000000000001E-2</v>
      </c>
      <c r="C3160" s="38">
        <v>2.7E-2</v>
      </c>
      <c r="D3160" s="30">
        <v>8.4000000000000005E-2</v>
      </c>
      <c r="E3160" s="37">
        <v>3.3000000000000002E-2</v>
      </c>
      <c r="F3160" s="30">
        <v>0.20300000000000001</v>
      </c>
      <c r="G3160" s="30">
        <v>4.7E-2</v>
      </c>
      <c r="H3160" s="114" t="s">
        <v>19</v>
      </c>
    </row>
    <row r="3161" spans="1:8" ht="16.5" thickBot="1">
      <c r="A3161" s="23" t="s">
        <v>20</v>
      </c>
      <c r="B3161" s="37">
        <v>17.527000000000001</v>
      </c>
      <c r="C3161" s="38">
        <v>22.404</v>
      </c>
      <c r="D3161" s="30">
        <v>20.451000000000001</v>
      </c>
      <c r="E3161" s="37">
        <v>27.228000000000002</v>
      </c>
      <c r="F3161" s="30">
        <v>19.216999999999999</v>
      </c>
      <c r="G3161" s="30">
        <v>29.768000000000001</v>
      </c>
      <c r="H3161" s="114" t="s">
        <v>808</v>
      </c>
    </row>
    <row r="3162" spans="1:8" ht="16.5" thickBot="1">
      <c r="A3162" s="23" t="s">
        <v>21</v>
      </c>
      <c r="B3162" s="37">
        <v>0</v>
      </c>
      <c r="C3162" s="38">
        <v>0</v>
      </c>
      <c r="D3162" s="30">
        <v>0</v>
      </c>
      <c r="E3162" s="37">
        <v>1E-3</v>
      </c>
      <c r="F3162" s="30">
        <v>0</v>
      </c>
      <c r="G3162" s="30">
        <v>0</v>
      </c>
      <c r="H3162" s="114" t="s">
        <v>811</v>
      </c>
    </row>
    <row r="3163" spans="1:8" ht="16.5" thickBot="1">
      <c r="A3163" s="23" t="s">
        <v>22</v>
      </c>
      <c r="B3163" s="37">
        <v>1E-3</v>
      </c>
      <c r="C3163" s="38">
        <v>1E-3</v>
      </c>
      <c r="D3163" s="30">
        <v>0</v>
      </c>
      <c r="E3163" s="37">
        <v>0</v>
      </c>
      <c r="F3163" s="30">
        <v>0</v>
      </c>
      <c r="G3163" s="30">
        <v>0</v>
      </c>
      <c r="H3163" s="114" t="s">
        <v>840</v>
      </c>
    </row>
    <row r="3164" spans="1:8" ht="16.5" thickBot="1">
      <c r="A3164" s="23" t="s">
        <v>23</v>
      </c>
      <c r="B3164" s="37">
        <v>2.5999999999999999E-2</v>
      </c>
      <c r="C3164" s="38">
        <v>0.01</v>
      </c>
      <c r="D3164" s="30">
        <v>0.25600000000000001</v>
      </c>
      <c r="E3164" s="37">
        <v>0.11799999999999999</v>
      </c>
      <c r="F3164" s="30">
        <v>0.29499999999999998</v>
      </c>
      <c r="G3164" s="30">
        <v>9.0999999999999998E-2</v>
      </c>
      <c r="H3164" s="114" t="s">
        <v>805</v>
      </c>
    </row>
    <row r="3165" spans="1:8" ht="16.5" thickBot="1">
      <c r="A3165" s="23" t="s">
        <v>24</v>
      </c>
      <c r="B3165" s="37">
        <v>1.7000000000000001E-2</v>
      </c>
      <c r="C3165" s="38">
        <v>2.3E-2</v>
      </c>
      <c r="D3165" s="30">
        <v>5.5E-2</v>
      </c>
      <c r="E3165" s="37">
        <v>5.1999999999999998E-2</v>
      </c>
      <c r="F3165" s="30">
        <v>0.23599999999999999</v>
      </c>
      <c r="G3165" s="30">
        <v>8.7999999999999995E-2</v>
      </c>
      <c r="H3165" s="114" t="s">
        <v>25</v>
      </c>
    </row>
    <row r="3166" spans="1:8" ht="16.5" thickBot="1">
      <c r="A3166" s="23" t="s">
        <v>26</v>
      </c>
      <c r="B3166" s="30">
        <v>1.724</v>
      </c>
      <c r="C3166" s="28">
        <v>1.0720000000000001</v>
      </c>
      <c r="D3166" s="30">
        <v>0.93200000000000005</v>
      </c>
      <c r="E3166" s="37">
        <v>0.99199999999999999</v>
      </c>
      <c r="F3166" s="30">
        <v>1.601</v>
      </c>
      <c r="G3166" s="30">
        <v>2.778</v>
      </c>
      <c r="H3166" s="114" t="s">
        <v>812</v>
      </c>
    </row>
    <row r="3167" spans="1:8" ht="16.5" thickBot="1">
      <c r="A3167" s="23" t="s">
        <v>27</v>
      </c>
      <c r="B3167" s="37">
        <v>2.88</v>
      </c>
      <c r="C3167" s="38">
        <v>6.992</v>
      </c>
      <c r="D3167" s="30">
        <v>0</v>
      </c>
      <c r="E3167" s="37">
        <v>0</v>
      </c>
      <c r="F3167" s="30">
        <v>0</v>
      </c>
      <c r="G3167" s="30">
        <v>7.4219999999999997</v>
      </c>
      <c r="H3167" s="114" t="s">
        <v>836</v>
      </c>
    </row>
    <row r="3168" spans="1:8" ht="16.5" thickBot="1">
      <c r="A3168" s="23" t="s">
        <v>28</v>
      </c>
      <c r="B3168" s="37">
        <v>1.91</v>
      </c>
      <c r="C3168" s="38">
        <v>3.5150000000000001</v>
      </c>
      <c r="D3168" s="30">
        <v>1.91</v>
      </c>
      <c r="E3168" s="37">
        <v>3.5150000000000001</v>
      </c>
      <c r="F3168" s="30">
        <f>D3168/E3168*G3168</f>
        <v>5.2300853485064005</v>
      </c>
      <c r="G3168" s="30">
        <v>9.625</v>
      </c>
      <c r="H3168" s="114" t="s">
        <v>813</v>
      </c>
    </row>
    <row r="3169" spans="1:8" ht="16.5" thickBot="1">
      <c r="A3169" s="23" t="s">
        <v>29</v>
      </c>
      <c r="B3169" s="37">
        <v>2.0840000000000001</v>
      </c>
      <c r="C3169" s="38">
        <v>8.73</v>
      </c>
      <c r="D3169" s="30">
        <v>2.3410000000000002</v>
      </c>
      <c r="E3169" s="37">
        <v>9.9719999999999995</v>
      </c>
      <c r="F3169" s="30">
        <v>2.68</v>
      </c>
      <c r="G3169" s="30">
        <v>15.164999999999999</v>
      </c>
      <c r="H3169" s="114" t="s">
        <v>814</v>
      </c>
    </row>
    <row r="3170" spans="1:8" ht="16.5" thickBot="1">
      <c r="A3170" s="23" t="s">
        <v>30</v>
      </c>
      <c r="B3170" s="37">
        <v>0.32600000000000001</v>
      </c>
      <c r="C3170" s="38">
        <v>0.64100000000000001</v>
      </c>
      <c r="D3170" s="30">
        <v>0.218</v>
      </c>
      <c r="E3170" s="37">
        <v>0.40200000000000002</v>
      </c>
      <c r="F3170" s="30">
        <v>0.32900000000000001</v>
      </c>
      <c r="G3170" s="30">
        <v>0.58699999999999997</v>
      </c>
      <c r="H3170" s="114" t="s">
        <v>815</v>
      </c>
    </row>
    <row r="3171" spans="1:8" ht="16.5" thickBot="1">
      <c r="A3171" s="23" t="s">
        <v>31</v>
      </c>
      <c r="B3171" s="37">
        <v>0</v>
      </c>
      <c r="C3171" s="38">
        <v>0</v>
      </c>
      <c r="D3171" s="30">
        <v>2.3E-2</v>
      </c>
      <c r="E3171" s="37">
        <v>1.4E-2</v>
      </c>
      <c r="F3171" s="30">
        <v>2.7E-2</v>
      </c>
      <c r="G3171" s="30">
        <v>2.7E-2</v>
      </c>
      <c r="H3171" s="114" t="s">
        <v>838</v>
      </c>
    </row>
    <row r="3172" spans="1:8" ht="16.5" thickBot="1">
      <c r="A3172" s="23" t="s">
        <v>32</v>
      </c>
      <c r="B3172" s="37">
        <v>0.20200000000000001</v>
      </c>
      <c r="C3172" s="38">
        <v>0.49099999999999999</v>
      </c>
      <c r="D3172" s="30">
        <v>0.32900000000000001</v>
      </c>
      <c r="E3172" s="37">
        <v>0.96699999999999997</v>
      </c>
      <c r="F3172" s="30">
        <v>3.3090000000000002</v>
      </c>
      <c r="G3172" s="30">
        <v>2.407</v>
      </c>
      <c r="H3172" s="114" t="s">
        <v>816</v>
      </c>
    </row>
    <row r="3173" spans="1:8" ht="16.5" thickBot="1">
      <c r="A3173" s="23" t="s">
        <v>33</v>
      </c>
      <c r="B3173" s="37">
        <v>3.9750000000000001</v>
      </c>
      <c r="C3173" s="38">
        <v>5.5629999999999997</v>
      </c>
      <c r="D3173" s="30">
        <v>4.4169999999999998</v>
      </c>
      <c r="E3173" s="37">
        <v>5.2050000000000001</v>
      </c>
      <c r="F3173" s="30">
        <v>11.13</v>
      </c>
      <c r="G3173" s="30">
        <v>8.7110000000000003</v>
      </c>
      <c r="H3173" s="114" t="s">
        <v>818</v>
      </c>
    </row>
    <row r="3174" spans="1:8" ht="16.5" thickBot="1">
      <c r="A3174" s="23" t="s">
        <v>34</v>
      </c>
      <c r="B3174" s="39">
        <v>0</v>
      </c>
      <c r="C3174" s="40">
        <v>0</v>
      </c>
      <c r="D3174" s="30">
        <v>0</v>
      </c>
      <c r="E3174" s="37">
        <v>0</v>
      </c>
      <c r="F3174" s="37">
        <v>0</v>
      </c>
      <c r="G3174" s="37">
        <v>0</v>
      </c>
      <c r="H3174" s="114" t="s">
        <v>817</v>
      </c>
    </row>
    <row r="3175" spans="1:8" ht="16.5" thickBot="1">
      <c r="A3175" s="23" t="s">
        <v>35</v>
      </c>
      <c r="B3175" s="39">
        <v>0</v>
      </c>
      <c r="C3175" s="40">
        <v>0</v>
      </c>
      <c r="D3175" s="30">
        <v>0</v>
      </c>
      <c r="E3175" s="37">
        <v>0</v>
      </c>
      <c r="F3175" s="30">
        <v>0.22500000000000001</v>
      </c>
      <c r="G3175" s="30">
        <v>0.32500000000000001</v>
      </c>
      <c r="H3175" s="113" t="s">
        <v>36</v>
      </c>
    </row>
    <row r="3176" spans="1:8" ht="16.5" thickBot="1">
      <c r="A3176" s="95" t="s">
        <v>353</v>
      </c>
      <c r="B3176" s="97">
        <f t="shared" ref="B3176" si="553">SUM(B3154:B3175)</f>
        <v>49.506</v>
      </c>
      <c r="C3176" s="97">
        <f t="shared" ref="C3176" si="554">SUM(C3154:C3175)</f>
        <v>90.578000000000017</v>
      </c>
      <c r="D3176" s="97">
        <f t="shared" ref="D3176" si="555">SUM(D3154:D3175)</f>
        <v>49.463000000000008</v>
      </c>
      <c r="E3176" s="97">
        <f t="shared" ref="E3176:G3176" si="556">SUM(E3154:E3175)</f>
        <v>93.058999999999997</v>
      </c>
      <c r="F3176" s="97">
        <f t="shared" si="556"/>
        <v>64.468085348506392</v>
      </c>
      <c r="G3176" s="97">
        <f t="shared" si="556"/>
        <v>125.36999999999999</v>
      </c>
      <c r="H3176" s="112" t="s">
        <v>841</v>
      </c>
    </row>
    <row r="3177" spans="1:8" ht="16.5" thickBot="1">
      <c r="A3177" s="95" t="s">
        <v>350</v>
      </c>
      <c r="B3177" s="97">
        <v>1947.4459999999999</v>
      </c>
      <c r="C3177" s="97">
        <v>4822.6270000000004</v>
      </c>
      <c r="D3177" s="97">
        <v>2084.9430000000002</v>
      </c>
      <c r="E3177" s="97">
        <v>6120.5770000000002</v>
      </c>
      <c r="F3177" s="142">
        <v>2515.2040000000002</v>
      </c>
      <c r="G3177" s="142">
        <v>6047.1549999999997</v>
      </c>
      <c r="H3177" s="119" t="s">
        <v>354</v>
      </c>
    </row>
    <row r="3178" spans="1:8">
      <c r="A3178" s="98"/>
      <c r="B3178" s="99"/>
      <c r="C3178" s="99"/>
      <c r="D3178" s="99"/>
      <c r="E3178" s="99"/>
      <c r="F3178" s="99"/>
      <c r="G3178" s="99"/>
      <c r="H3178" s="121"/>
    </row>
    <row r="3179" spans="1:8">
      <c r="A3179" s="77" t="s">
        <v>214</v>
      </c>
      <c r="B3179" s="75"/>
      <c r="C3179" s="75"/>
      <c r="D3179" s="75"/>
      <c r="E3179" s="75"/>
      <c r="F3179" s="75"/>
      <c r="G3179" s="75"/>
      <c r="H3179" s="79" t="s">
        <v>215</v>
      </c>
    </row>
    <row r="3180" spans="1:8">
      <c r="A3180" s="77" t="s">
        <v>618</v>
      </c>
      <c r="B3180" s="75"/>
      <c r="C3180" s="75"/>
      <c r="D3180" s="75"/>
      <c r="E3180" s="75"/>
      <c r="F3180" s="75"/>
      <c r="G3180" s="75"/>
      <c r="H3180" s="89" t="s">
        <v>619</v>
      </c>
    </row>
    <row r="3181" spans="1:8" ht="16.5" customHeight="1" thickBot="1">
      <c r="A3181" s="76" t="s">
        <v>39</v>
      </c>
      <c r="B3181" s="75"/>
      <c r="C3181" s="75"/>
      <c r="D3181" s="75"/>
      <c r="E3181" s="2"/>
      <c r="F3181" s="75"/>
      <c r="G3181" s="2" t="s">
        <v>40</v>
      </c>
      <c r="H3181" s="2" t="s">
        <v>2</v>
      </c>
    </row>
    <row r="3182" spans="1:8" ht="16.5" thickBot="1">
      <c r="A3182" s="66" t="s">
        <v>7</v>
      </c>
      <c r="B3182" s="203">
        <v>2016</v>
      </c>
      <c r="C3182" s="204"/>
      <c r="D3182" s="203">
        <v>2017</v>
      </c>
      <c r="E3182" s="204"/>
      <c r="F3182" s="203">
        <v>2018</v>
      </c>
      <c r="G3182" s="204"/>
      <c r="H3182" s="67" t="s">
        <v>3</v>
      </c>
    </row>
    <row r="3183" spans="1:8">
      <c r="A3183" s="68"/>
      <c r="B3183" s="20" t="s">
        <v>43</v>
      </c>
      <c r="C3183" s="111" t="s">
        <v>44</v>
      </c>
      <c r="D3183" s="111" t="s">
        <v>43</v>
      </c>
      <c r="E3183" s="16" t="s">
        <v>44</v>
      </c>
      <c r="F3183" s="20" t="s">
        <v>43</v>
      </c>
      <c r="G3183" s="9" t="s">
        <v>44</v>
      </c>
      <c r="H3183" s="69"/>
    </row>
    <row r="3184" spans="1:8" ht="16.5" thickBot="1">
      <c r="A3184" s="70"/>
      <c r="B3184" s="34" t="s">
        <v>45</v>
      </c>
      <c r="C3184" s="11" t="s">
        <v>46</v>
      </c>
      <c r="D3184" s="114" t="s">
        <v>45</v>
      </c>
      <c r="E3184" s="36" t="s">
        <v>46</v>
      </c>
      <c r="F3184" s="34" t="s">
        <v>45</v>
      </c>
      <c r="G3184" s="34" t="s">
        <v>46</v>
      </c>
      <c r="H3184" s="71"/>
    </row>
    <row r="3185" spans="1:8" ht="17.25" thickTop="1" thickBot="1">
      <c r="A3185" s="23" t="s">
        <v>12</v>
      </c>
      <c r="B3185" s="35">
        <v>0</v>
      </c>
      <c r="C3185" s="38">
        <v>0</v>
      </c>
      <c r="D3185" s="30">
        <v>0</v>
      </c>
      <c r="E3185" s="37">
        <v>0</v>
      </c>
      <c r="F3185" s="30">
        <v>0</v>
      </c>
      <c r="G3185" s="104">
        <v>0</v>
      </c>
      <c r="H3185" s="114" t="s">
        <v>809</v>
      </c>
    </row>
    <row r="3186" spans="1:8" ht="16.5" thickBot="1">
      <c r="A3186" s="23" t="s">
        <v>13</v>
      </c>
      <c r="B3186" s="37">
        <v>10.605</v>
      </c>
      <c r="C3186" s="38">
        <v>11.28</v>
      </c>
      <c r="D3186" s="30">
        <v>11.496</v>
      </c>
      <c r="E3186" s="37">
        <v>11.391999999999999</v>
      </c>
      <c r="F3186" s="30">
        <v>11.119</v>
      </c>
      <c r="G3186" s="30">
        <v>11.683999999999999</v>
      </c>
      <c r="H3186" s="114" t="s">
        <v>810</v>
      </c>
    </row>
    <row r="3187" spans="1:8" ht="16.5" thickBot="1">
      <c r="A3187" s="23" t="s">
        <v>14</v>
      </c>
      <c r="B3187" s="37">
        <v>1.482</v>
      </c>
      <c r="C3187" s="38">
        <v>2.3660000000000001</v>
      </c>
      <c r="D3187" s="30">
        <v>1.7170000000000001</v>
      </c>
      <c r="E3187" s="37">
        <v>2.4239999999999999</v>
      </c>
      <c r="F3187" s="30">
        <v>1.5580000000000001</v>
      </c>
      <c r="G3187" s="30">
        <v>2.206</v>
      </c>
      <c r="H3187" s="114" t="s">
        <v>806</v>
      </c>
    </row>
    <row r="3188" spans="1:8" ht="16.5" thickBot="1">
      <c r="A3188" s="23" t="s">
        <v>15</v>
      </c>
      <c r="B3188" s="37">
        <v>0</v>
      </c>
      <c r="C3188" s="38">
        <v>0</v>
      </c>
      <c r="D3188" s="30">
        <v>0</v>
      </c>
      <c r="E3188" s="37">
        <v>0</v>
      </c>
      <c r="F3188" s="30">
        <v>0</v>
      </c>
      <c r="G3188" s="30">
        <v>0</v>
      </c>
      <c r="H3188" s="114" t="s">
        <v>820</v>
      </c>
    </row>
    <row r="3189" spans="1:8" ht="16.5" thickBot="1">
      <c r="A3189" s="23" t="s">
        <v>16</v>
      </c>
      <c r="B3189" s="37">
        <v>0</v>
      </c>
      <c r="C3189" s="38">
        <v>0</v>
      </c>
      <c r="D3189" s="30">
        <v>0</v>
      </c>
      <c r="E3189" s="37">
        <v>0</v>
      </c>
      <c r="F3189" s="30">
        <v>0</v>
      </c>
      <c r="G3189" s="30">
        <v>0</v>
      </c>
      <c r="H3189" s="114" t="s">
        <v>819</v>
      </c>
    </row>
    <row r="3190" spans="1:8" ht="16.5" thickBot="1">
      <c r="A3190" s="23" t="s">
        <v>17</v>
      </c>
      <c r="B3190" s="37">
        <v>0</v>
      </c>
      <c r="C3190" s="38">
        <v>0</v>
      </c>
      <c r="D3190" s="30">
        <v>0</v>
      </c>
      <c r="E3190" s="37">
        <v>0</v>
      </c>
      <c r="F3190" s="30">
        <v>0</v>
      </c>
      <c r="G3190" s="30">
        <v>0</v>
      </c>
      <c r="H3190" s="114" t="s">
        <v>807</v>
      </c>
    </row>
    <row r="3191" spans="1:8" ht="16.5" thickBot="1">
      <c r="A3191" s="23" t="s">
        <v>18</v>
      </c>
      <c r="B3191" s="37">
        <v>1.139</v>
      </c>
      <c r="C3191" s="38">
        <v>0.188</v>
      </c>
      <c r="D3191" s="30">
        <v>0.97799999999999998</v>
      </c>
      <c r="E3191" s="37">
        <v>0.155</v>
      </c>
      <c r="F3191" s="30">
        <v>1.419</v>
      </c>
      <c r="G3191" s="30">
        <v>0.20599999999999999</v>
      </c>
      <c r="H3191" s="114" t="s">
        <v>19</v>
      </c>
    </row>
    <row r="3192" spans="1:8" ht="16.5" thickBot="1">
      <c r="A3192" s="23" t="s">
        <v>20</v>
      </c>
      <c r="B3192" s="37">
        <v>2.8</v>
      </c>
      <c r="C3192" s="38">
        <v>3.6869999999999998</v>
      </c>
      <c r="D3192" s="30">
        <v>3.1589999999999998</v>
      </c>
      <c r="E3192" s="37">
        <v>3.9870000000000001</v>
      </c>
      <c r="F3192" s="30">
        <v>2.5270000000000001</v>
      </c>
      <c r="G3192" s="30">
        <v>3.6509999999999998</v>
      </c>
      <c r="H3192" s="114" t="s">
        <v>808</v>
      </c>
    </row>
    <row r="3193" spans="1:8" ht="16.5" thickBot="1">
      <c r="A3193" s="23" t="s">
        <v>21</v>
      </c>
      <c r="B3193" s="37">
        <v>0</v>
      </c>
      <c r="C3193" s="38">
        <v>0</v>
      </c>
      <c r="D3193" s="30">
        <v>0</v>
      </c>
      <c r="E3193" s="37">
        <v>0</v>
      </c>
      <c r="F3193" s="30">
        <v>0</v>
      </c>
      <c r="G3193" s="30">
        <v>0</v>
      </c>
      <c r="H3193" s="114" t="s">
        <v>811</v>
      </c>
    </row>
    <row r="3194" spans="1:8" ht="16.5" thickBot="1">
      <c r="A3194" s="23" t="s">
        <v>22</v>
      </c>
      <c r="B3194" s="37">
        <v>0</v>
      </c>
      <c r="C3194" s="38">
        <v>0</v>
      </c>
      <c r="D3194" s="30">
        <v>0</v>
      </c>
      <c r="E3194" s="37">
        <v>0</v>
      </c>
      <c r="F3194" s="37">
        <v>0</v>
      </c>
      <c r="G3194" s="37">
        <v>0</v>
      </c>
      <c r="H3194" s="114" t="s">
        <v>840</v>
      </c>
    </row>
    <row r="3195" spans="1:8" ht="16.5" thickBot="1">
      <c r="A3195" s="23" t="s">
        <v>23</v>
      </c>
      <c r="B3195" s="37">
        <v>3.2000000000000001E-2</v>
      </c>
      <c r="C3195" s="38">
        <v>1.4999999999999999E-2</v>
      </c>
      <c r="D3195" s="30">
        <v>1.0999999999999999E-2</v>
      </c>
      <c r="E3195" s="37">
        <v>8.9999999999999993E-3</v>
      </c>
      <c r="F3195" s="30">
        <v>3.5000000000000003E-2</v>
      </c>
      <c r="G3195" s="30">
        <v>1.0999999999999999E-2</v>
      </c>
      <c r="H3195" s="114" t="s">
        <v>805</v>
      </c>
    </row>
    <row r="3196" spans="1:8" ht="16.5" thickBot="1">
      <c r="A3196" s="23" t="s">
        <v>24</v>
      </c>
      <c r="B3196" s="37">
        <v>1E-3</v>
      </c>
      <c r="C3196" s="38">
        <v>3.0000000000000001E-3</v>
      </c>
      <c r="D3196" s="30">
        <v>0.01</v>
      </c>
      <c r="E3196" s="37">
        <v>1.2E-2</v>
      </c>
      <c r="F3196" s="30">
        <v>0</v>
      </c>
      <c r="G3196" s="30">
        <v>2E-3</v>
      </c>
      <c r="H3196" s="114" t="s">
        <v>25</v>
      </c>
    </row>
    <row r="3197" spans="1:8" ht="16.5" thickBot="1">
      <c r="A3197" s="23" t="s">
        <v>26</v>
      </c>
      <c r="B3197" s="30">
        <v>0.94699999999999995</v>
      </c>
      <c r="C3197" s="28">
        <v>0.51600000000000001</v>
      </c>
      <c r="D3197" s="30">
        <v>0.41699999999999998</v>
      </c>
      <c r="E3197" s="37">
        <v>0.22700000000000001</v>
      </c>
      <c r="F3197" s="30">
        <v>0.97199999999999998</v>
      </c>
      <c r="G3197" s="30">
        <v>1.3680000000000001</v>
      </c>
      <c r="H3197" s="114" t="s">
        <v>812</v>
      </c>
    </row>
    <row r="3198" spans="1:8" ht="16.5" thickBot="1">
      <c r="A3198" s="23" t="s">
        <v>27</v>
      </c>
      <c r="B3198" s="37">
        <v>0</v>
      </c>
      <c r="C3198" s="38">
        <v>1E-3</v>
      </c>
      <c r="D3198" s="30">
        <v>0</v>
      </c>
      <c r="E3198" s="37">
        <v>0</v>
      </c>
      <c r="F3198" s="30">
        <v>0</v>
      </c>
      <c r="G3198" s="30">
        <v>0</v>
      </c>
      <c r="H3198" s="114" t="s">
        <v>836</v>
      </c>
    </row>
    <row r="3199" spans="1:8" ht="16.5" thickBot="1">
      <c r="A3199" s="23" t="s">
        <v>28</v>
      </c>
      <c r="B3199" s="37">
        <v>2.1459999999999999</v>
      </c>
      <c r="C3199" s="38">
        <v>3.347</v>
      </c>
      <c r="D3199" s="30">
        <v>2.1459999999999999</v>
      </c>
      <c r="E3199" s="37">
        <v>3.347</v>
      </c>
      <c r="F3199" s="30">
        <v>2.2250000000000001</v>
      </c>
      <c r="G3199" s="30">
        <v>3.536</v>
      </c>
      <c r="H3199" s="114" t="s">
        <v>813</v>
      </c>
    </row>
    <row r="3200" spans="1:8" ht="16.5" thickBot="1">
      <c r="A3200" s="23" t="s">
        <v>29</v>
      </c>
      <c r="B3200" s="37">
        <v>0.68200000000000005</v>
      </c>
      <c r="C3200" s="38">
        <v>1.994</v>
      </c>
      <c r="D3200" s="30">
        <v>0.88200000000000001</v>
      </c>
      <c r="E3200" s="37">
        <v>2.548</v>
      </c>
      <c r="F3200" s="30">
        <v>1.0720000000000001</v>
      </c>
      <c r="G3200" s="30">
        <v>2.851</v>
      </c>
      <c r="H3200" s="114" t="s">
        <v>814</v>
      </c>
    </row>
    <row r="3201" spans="1:8" ht="16.5" thickBot="1">
      <c r="A3201" s="23" t="s">
        <v>30</v>
      </c>
      <c r="B3201" s="37">
        <v>2.1999999999999999E-2</v>
      </c>
      <c r="C3201" s="38">
        <v>4.1000000000000002E-2</v>
      </c>
      <c r="D3201" s="30">
        <v>2.3E-2</v>
      </c>
      <c r="E3201" s="37">
        <v>4.1000000000000002E-2</v>
      </c>
      <c r="F3201" s="30">
        <v>3.7999999999999999E-2</v>
      </c>
      <c r="G3201" s="30">
        <v>6.4000000000000001E-2</v>
      </c>
      <c r="H3201" s="114" t="s">
        <v>815</v>
      </c>
    </row>
    <row r="3202" spans="1:8" ht="16.5" thickBot="1">
      <c r="A3202" s="23" t="s">
        <v>31</v>
      </c>
      <c r="B3202" s="37">
        <v>0</v>
      </c>
      <c r="C3202" s="38">
        <v>0</v>
      </c>
      <c r="D3202" s="30">
        <v>0</v>
      </c>
      <c r="E3202" s="37">
        <v>0</v>
      </c>
      <c r="F3202" s="30">
        <v>0</v>
      </c>
      <c r="G3202" s="30">
        <v>0</v>
      </c>
      <c r="H3202" s="114" t="s">
        <v>838</v>
      </c>
    </row>
    <row r="3203" spans="1:8" ht="16.5" thickBot="1">
      <c r="A3203" s="23" t="s">
        <v>32</v>
      </c>
      <c r="B3203" s="37">
        <v>0</v>
      </c>
      <c r="C3203" s="38">
        <v>0</v>
      </c>
      <c r="D3203" s="30">
        <v>0</v>
      </c>
      <c r="E3203" s="37">
        <v>0</v>
      </c>
      <c r="F3203" s="30">
        <v>0</v>
      </c>
      <c r="G3203" s="30">
        <v>0</v>
      </c>
      <c r="H3203" s="114" t="s">
        <v>816</v>
      </c>
    </row>
    <row r="3204" spans="1:8" ht="16.5" thickBot="1">
      <c r="A3204" s="23" t="s">
        <v>33</v>
      </c>
      <c r="B3204" s="37">
        <v>3.0000000000000001E-3</v>
      </c>
      <c r="C3204" s="38">
        <v>2E-3</v>
      </c>
      <c r="D3204" s="30">
        <v>5.0000000000000001E-3</v>
      </c>
      <c r="E3204" s="37">
        <v>3.0000000000000001E-3</v>
      </c>
      <c r="F3204" s="30">
        <v>4.0000000000000001E-3</v>
      </c>
      <c r="G3204" s="30">
        <v>3.0000000000000001E-3</v>
      </c>
      <c r="H3204" s="114" t="s">
        <v>818</v>
      </c>
    </row>
    <row r="3205" spans="1:8" ht="16.5" thickBot="1">
      <c r="A3205" s="23" t="s">
        <v>34</v>
      </c>
      <c r="B3205" s="39">
        <v>0</v>
      </c>
      <c r="C3205" s="40">
        <v>0</v>
      </c>
      <c r="D3205" s="30">
        <v>0</v>
      </c>
      <c r="E3205" s="37">
        <v>0</v>
      </c>
      <c r="F3205" s="37">
        <v>0</v>
      </c>
      <c r="G3205" s="37">
        <v>0</v>
      </c>
      <c r="H3205" s="114" t="s">
        <v>817</v>
      </c>
    </row>
    <row r="3206" spans="1:8" ht="16.5" thickBot="1">
      <c r="A3206" s="23" t="s">
        <v>35</v>
      </c>
      <c r="B3206" s="39">
        <v>0</v>
      </c>
      <c r="C3206" s="40">
        <v>0</v>
      </c>
      <c r="D3206" s="30">
        <v>2.5000000000000001E-2</v>
      </c>
      <c r="E3206" s="37">
        <v>8.0000000000000002E-3</v>
      </c>
      <c r="F3206" s="30">
        <v>0</v>
      </c>
      <c r="G3206" s="30">
        <v>1E-3</v>
      </c>
      <c r="H3206" s="113" t="s">
        <v>36</v>
      </c>
    </row>
    <row r="3207" spans="1:8" ht="16.5" thickBot="1">
      <c r="A3207" s="95" t="s">
        <v>353</v>
      </c>
      <c r="B3207" s="97">
        <f t="shared" ref="B3207" si="557">SUM(B3185:B3206)</f>
        <v>19.858999999999998</v>
      </c>
      <c r="C3207" s="97">
        <f t="shared" ref="C3207" si="558">SUM(C3185:C3206)</f>
        <v>23.44</v>
      </c>
      <c r="D3207" s="97">
        <f t="shared" ref="D3207" si="559">SUM(D3185:D3206)</f>
        <v>20.869000000000003</v>
      </c>
      <c r="E3207" s="97">
        <f t="shared" ref="E3207:G3207" si="560">SUM(E3185:E3206)</f>
        <v>24.152999999999999</v>
      </c>
      <c r="F3207" s="97">
        <f t="shared" si="560"/>
        <v>20.969000000000005</v>
      </c>
      <c r="G3207" s="97">
        <f t="shared" si="560"/>
        <v>25.582999999999998</v>
      </c>
      <c r="H3207" s="112" t="s">
        <v>841</v>
      </c>
    </row>
    <row r="3208" spans="1:8" ht="16.5" thickBot="1">
      <c r="A3208" s="95" t="s">
        <v>350</v>
      </c>
      <c r="B3208" s="97">
        <v>352.34300000000002</v>
      </c>
      <c r="C3208" s="97">
        <v>325.54500000000002</v>
      </c>
      <c r="D3208" s="97">
        <v>359.37</v>
      </c>
      <c r="E3208" s="97">
        <v>332.45699999999999</v>
      </c>
      <c r="F3208" s="142">
        <v>352.17200000000003</v>
      </c>
      <c r="G3208" s="142">
        <v>346.67099999999999</v>
      </c>
      <c r="H3208" s="119" t="s">
        <v>354</v>
      </c>
    </row>
    <row r="3209" spans="1:8">
      <c r="A3209" s="75"/>
      <c r="B3209" s="75"/>
      <c r="C3209" s="75"/>
      <c r="D3209" s="75"/>
      <c r="E3209" s="75"/>
      <c r="F3209" s="75"/>
      <c r="G3209" s="75"/>
      <c r="H3209" s="75"/>
    </row>
    <row r="3210" spans="1:8">
      <c r="A3210" s="75"/>
      <c r="B3210" s="75"/>
      <c r="C3210" s="75"/>
      <c r="D3210" s="75"/>
      <c r="E3210" s="75"/>
      <c r="F3210" s="75"/>
      <c r="G3210" s="75"/>
      <c r="H3210" s="75"/>
    </row>
    <row r="3211" spans="1:8">
      <c r="A3211" s="77" t="s">
        <v>217</v>
      </c>
      <c r="B3211" s="75"/>
      <c r="C3211" s="75"/>
      <c r="D3211" s="75"/>
      <c r="E3211" s="75"/>
      <c r="F3211" s="75"/>
      <c r="G3211" s="75"/>
      <c r="H3211" s="79" t="s">
        <v>218</v>
      </c>
    </row>
    <row r="3212" spans="1:8">
      <c r="A3212" s="77" t="s">
        <v>621</v>
      </c>
      <c r="B3212" s="75"/>
      <c r="C3212" s="75"/>
      <c r="D3212" s="75"/>
      <c r="E3212" s="75"/>
      <c r="F3212" s="75"/>
      <c r="G3212" s="75"/>
      <c r="H3212" s="13" t="s">
        <v>620</v>
      </c>
    </row>
    <row r="3213" spans="1:8" ht="16.5" customHeight="1" thickBot="1">
      <c r="A3213" s="76" t="s">
        <v>39</v>
      </c>
      <c r="B3213" s="75"/>
      <c r="C3213" s="75"/>
      <c r="D3213" s="75"/>
      <c r="E3213" s="2"/>
      <c r="F3213" s="75"/>
      <c r="G3213" s="2" t="s">
        <v>40</v>
      </c>
      <c r="H3213" s="2" t="s">
        <v>2</v>
      </c>
    </row>
    <row r="3214" spans="1:8" ht="16.5" thickBot="1">
      <c r="A3214" s="66" t="s">
        <v>7</v>
      </c>
      <c r="B3214" s="203">
        <v>2016</v>
      </c>
      <c r="C3214" s="204"/>
      <c r="D3214" s="203">
        <v>2017</v>
      </c>
      <c r="E3214" s="204"/>
      <c r="F3214" s="203">
        <v>2018</v>
      </c>
      <c r="G3214" s="204"/>
      <c r="H3214" s="67" t="s">
        <v>3</v>
      </c>
    </row>
    <row r="3215" spans="1:8">
      <c r="A3215" s="68"/>
      <c r="B3215" s="20" t="s">
        <v>43</v>
      </c>
      <c r="C3215" s="111" t="s">
        <v>44</v>
      </c>
      <c r="D3215" s="111" t="s">
        <v>43</v>
      </c>
      <c r="E3215" s="16" t="s">
        <v>44</v>
      </c>
      <c r="F3215" s="20" t="s">
        <v>43</v>
      </c>
      <c r="G3215" s="9" t="s">
        <v>44</v>
      </c>
      <c r="H3215" s="69"/>
    </row>
    <row r="3216" spans="1:8" ht="16.5" thickBot="1">
      <c r="A3216" s="70"/>
      <c r="B3216" s="34" t="s">
        <v>45</v>
      </c>
      <c r="C3216" s="11" t="s">
        <v>46</v>
      </c>
      <c r="D3216" s="114" t="s">
        <v>45</v>
      </c>
      <c r="E3216" s="36" t="s">
        <v>46</v>
      </c>
      <c r="F3216" s="34" t="s">
        <v>45</v>
      </c>
      <c r="G3216" s="34" t="s">
        <v>46</v>
      </c>
      <c r="H3216" s="71"/>
    </row>
    <row r="3217" spans="1:8" ht="17.25" thickTop="1" thickBot="1">
      <c r="A3217" s="23" t="s">
        <v>12</v>
      </c>
      <c r="B3217" s="35">
        <v>11.025</v>
      </c>
      <c r="C3217" s="38">
        <v>15.314</v>
      </c>
      <c r="D3217" s="30">
        <v>7.024</v>
      </c>
      <c r="E3217" s="37">
        <v>9.81</v>
      </c>
      <c r="F3217" s="30">
        <v>4.1909999999999998</v>
      </c>
      <c r="G3217" s="104">
        <v>6.4480000000000004</v>
      </c>
      <c r="H3217" s="153" t="s">
        <v>809</v>
      </c>
    </row>
    <row r="3218" spans="1:8" ht="16.5" thickBot="1">
      <c r="A3218" s="23" t="s">
        <v>13</v>
      </c>
      <c r="B3218" s="37">
        <v>65.826999999999998</v>
      </c>
      <c r="C3218" s="38">
        <v>130.37799999999999</v>
      </c>
      <c r="D3218" s="30">
        <v>68.549000000000007</v>
      </c>
      <c r="E3218" s="37">
        <v>131.53100000000001</v>
      </c>
      <c r="F3218" s="30">
        <v>56.914999999999999</v>
      </c>
      <c r="G3218" s="104">
        <v>112.81699999999999</v>
      </c>
      <c r="H3218" s="153" t="s">
        <v>810</v>
      </c>
    </row>
    <row r="3219" spans="1:8" ht="16.5" thickBot="1">
      <c r="A3219" s="23" t="s">
        <v>14</v>
      </c>
      <c r="B3219" s="37">
        <v>8.6620000000000008</v>
      </c>
      <c r="C3219" s="38">
        <v>14.832000000000001</v>
      </c>
      <c r="D3219" s="30">
        <v>11.81</v>
      </c>
      <c r="E3219" s="37">
        <v>19.824000000000002</v>
      </c>
      <c r="F3219" s="30">
        <v>12.308</v>
      </c>
      <c r="G3219" s="104">
        <v>23.181999999999999</v>
      </c>
      <c r="H3219" s="153" t="s">
        <v>806</v>
      </c>
    </row>
    <row r="3220" spans="1:8" ht="16.5" thickBot="1">
      <c r="A3220" s="23" t="s">
        <v>15</v>
      </c>
      <c r="B3220" s="37">
        <v>2.4E-2</v>
      </c>
      <c r="C3220" s="38">
        <v>2.1999999999999999E-2</v>
      </c>
      <c r="D3220" s="30">
        <v>1.2999999999999999E-2</v>
      </c>
      <c r="E3220" s="37">
        <v>0.02</v>
      </c>
      <c r="F3220" s="30">
        <v>8.9999999999999993E-3</v>
      </c>
      <c r="G3220" s="104">
        <v>1.9E-2</v>
      </c>
      <c r="H3220" s="153" t="s">
        <v>820</v>
      </c>
    </row>
    <row r="3221" spans="1:8" ht="16.5" thickBot="1">
      <c r="A3221" s="23" t="s">
        <v>16</v>
      </c>
      <c r="B3221" s="37">
        <v>8.3290000000000003E-2</v>
      </c>
      <c r="C3221" s="38">
        <v>0.16248154000000001</v>
      </c>
      <c r="D3221" s="30">
        <v>0.21800900000000001</v>
      </c>
      <c r="E3221" s="37">
        <v>0.57332535838999998</v>
      </c>
      <c r="F3221" s="30">
        <v>2.4E-2</v>
      </c>
      <c r="G3221" s="104">
        <v>5.1999999999999998E-2</v>
      </c>
      <c r="H3221" s="153" t="s">
        <v>819</v>
      </c>
    </row>
    <row r="3222" spans="1:8" ht="16.5" thickBot="1">
      <c r="A3222" s="23" t="s">
        <v>17</v>
      </c>
      <c r="B3222" s="37">
        <v>0</v>
      </c>
      <c r="C3222" s="38">
        <v>0</v>
      </c>
      <c r="D3222" s="30">
        <v>0</v>
      </c>
      <c r="E3222" s="37">
        <v>0</v>
      </c>
      <c r="F3222" s="30">
        <v>8.9999999999999993E-3</v>
      </c>
      <c r="G3222" s="104">
        <v>3.0000000000000001E-3</v>
      </c>
      <c r="H3222" s="153" t="s">
        <v>807</v>
      </c>
    </row>
    <row r="3223" spans="1:8" ht="16.5" thickBot="1">
      <c r="A3223" s="23" t="s">
        <v>18</v>
      </c>
      <c r="B3223" s="37">
        <v>0.59099999999999997</v>
      </c>
      <c r="C3223" s="38">
        <v>0.89700000000000002</v>
      </c>
      <c r="D3223" s="30">
        <v>1.081</v>
      </c>
      <c r="E3223" s="37">
        <v>1.514</v>
      </c>
      <c r="F3223" s="30">
        <v>1.0009999999999999</v>
      </c>
      <c r="G3223" s="104">
        <v>1.659</v>
      </c>
      <c r="H3223" s="153" t="s">
        <v>19</v>
      </c>
    </row>
    <row r="3224" spans="1:8" ht="16.5" thickBot="1">
      <c r="A3224" s="23" t="s">
        <v>20</v>
      </c>
      <c r="B3224" s="37">
        <v>63.485999999999997</v>
      </c>
      <c r="C3224" s="38">
        <v>69.100999999999999</v>
      </c>
      <c r="D3224" s="30">
        <v>77.253</v>
      </c>
      <c r="E3224" s="37">
        <v>69.406999999999996</v>
      </c>
      <c r="F3224" s="30">
        <v>177.261</v>
      </c>
      <c r="G3224" s="104">
        <v>132.83199999999999</v>
      </c>
      <c r="H3224" s="153" t="s">
        <v>808</v>
      </c>
    </row>
    <row r="3225" spans="1:8" ht="16.5" thickBot="1">
      <c r="A3225" s="23" t="s">
        <v>21</v>
      </c>
      <c r="B3225" s="37">
        <v>1.4319999999999999</v>
      </c>
      <c r="C3225" s="38">
        <v>9.7010000000000005</v>
      </c>
      <c r="D3225" s="30">
        <v>3.5999999999999997E-2</v>
      </c>
      <c r="E3225" s="37">
        <v>0.123</v>
      </c>
      <c r="F3225" s="30">
        <v>1E-3</v>
      </c>
      <c r="G3225" s="104">
        <v>2E-3</v>
      </c>
      <c r="H3225" s="153" t="s">
        <v>811</v>
      </c>
    </row>
    <row r="3226" spans="1:8" ht="16.5" thickBot="1">
      <c r="A3226" s="23" t="s">
        <v>22</v>
      </c>
      <c r="B3226" s="37">
        <v>0.28299999999999997</v>
      </c>
      <c r="C3226" s="38">
        <v>0.23</v>
      </c>
      <c r="D3226" s="30">
        <v>0.01</v>
      </c>
      <c r="E3226" s="37">
        <v>7.0000000000000001E-3</v>
      </c>
      <c r="F3226" s="30">
        <v>0.25800000000000001</v>
      </c>
      <c r="G3226" s="104">
        <v>0.215</v>
      </c>
      <c r="H3226" s="153" t="s">
        <v>840</v>
      </c>
    </row>
    <row r="3227" spans="1:8" ht="16.5" thickBot="1">
      <c r="A3227" s="23" t="s">
        <v>23</v>
      </c>
      <c r="B3227" s="37">
        <v>0.41099999999999998</v>
      </c>
      <c r="C3227" s="38">
        <v>0.496</v>
      </c>
      <c r="D3227" s="30">
        <v>9.8000000000000004E-2</v>
      </c>
      <c r="E3227" s="37">
        <v>7.9000000000000001E-2</v>
      </c>
      <c r="F3227" s="30">
        <v>0.23499999999999999</v>
      </c>
      <c r="G3227" s="104">
        <v>0.23699999999999999</v>
      </c>
      <c r="H3227" s="153" t="s">
        <v>805</v>
      </c>
    </row>
    <row r="3228" spans="1:8" ht="16.5" thickBot="1">
      <c r="A3228" s="23" t="s">
        <v>24</v>
      </c>
      <c r="B3228" s="37">
        <v>85.912999999999997</v>
      </c>
      <c r="C3228" s="38">
        <v>37.61</v>
      </c>
      <c r="D3228" s="30">
        <v>118.453</v>
      </c>
      <c r="E3228" s="37">
        <v>61.673000000000002</v>
      </c>
      <c r="F3228" s="30">
        <v>224.60300000000001</v>
      </c>
      <c r="G3228" s="104">
        <v>85.183999999999997</v>
      </c>
      <c r="H3228" s="153" t="s">
        <v>25</v>
      </c>
    </row>
    <row r="3229" spans="1:8" ht="16.5" thickBot="1">
      <c r="A3229" s="23" t="s">
        <v>26</v>
      </c>
      <c r="B3229" s="30">
        <v>56.582552000000007</v>
      </c>
      <c r="C3229" s="28">
        <v>44.5950232</v>
      </c>
      <c r="D3229" s="30">
        <v>42.775444999999998</v>
      </c>
      <c r="E3229" s="37">
        <v>54.273411400000001</v>
      </c>
      <c r="F3229" s="30">
        <v>23.14</v>
      </c>
      <c r="G3229" s="104">
        <v>27.431999999999999</v>
      </c>
      <c r="H3229" s="153" t="s">
        <v>812</v>
      </c>
    </row>
    <row r="3230" spans="1:8" ht="16.5" thickBot="1">
      <c r="A3230" s="23" t="s">
        <v>27</v>
      </c>
      <c r="B3230" s="37">
        <v>3.1271999999999998</v>
      </c>
      <c r="C3230" s="38">
        <v>5.2119999999999997</v>
      </c>
      <c r="D3230" s="30">
        <v>0</v>
      </c>
      <c r="E3230" s="37">
        <v>0</v>
      </c>
      <c r="F3230" s="30">
        <v>0</v>
      </c>
      <c r="G3230" s="104">
        <v>4.5960000000000001</v>
      </c>
      <c r="H3230" s="153" t="s">
        <v>836</v>
      </c>
    </row>
    <row r="3231" spans="1:8" ht="16.5" thickBot="1">
      <c r="A3231" s="23" t="s">
        <v>28</v>
      </c>
      <c r="B3231" s="37">
        <v>8.7449999999999992</v>
      </c>
      <c r="C3231" s="38">
        <v>15.714</v>
      </c>
      <c r="D3231" s="30">
        <v>8.7449999999999992</v>
      </c>
      <c r="E3231" s="37">
        <v>15.714</v>
      </c>
      <c r="F3231" s="30">
        <v>9.4049999999999994</v>
      </c>
      <c r="G3231" s="104">
        <v>22.957999999999998</v>
      </c>
      <c r="H3231" s="153" t="s">
        <v>813</v>
      </c>
    </row>
    <row r="3232" spans="1:8" ht="16.5" thickBot="1">
      <c r="A3232" s="23" t="s">
        <v>29</v>
      </c>
      <c r="B3232" s="37">
        <v>50.146000000000001</v>
      </c>
      <c r="C3232" s="38">
        <v>62.655000000000001</v>
      </c>
      <c r="D3232" s="30">
        <v>26.904</v>
      </c>
      <c r="E3232" s="37">
        <v>41.142000000000003</v>
      </c>
      <c r="F3232" s="30">
        <v>19.709</v>
      </c>
      <c r="G3232" s="104">
        <v>51.174999999999997</v>
      </c>
      <c r="H3232" s="153" t="s">
        <v>814</v>
      </c>
    </row>
    <row r="3233" spans="1:8" ht="16.5" thickBot="1">
      <c r="A3233" s="23" t="s">
        <v>30</v>
      </c>
      <c r="B3233" s="37">
        <v>10.252000000000001</v>
      </c>
      <c r="C3233" s="38">
        <v>9.0640000000000001</v>
      </c>
      <c r="D3233" s="30">
        <v>14.085000000000001</v>
      </c>
      <c r="E3233" s="37">
        <v>10.467000000000001</v>
      </c>
      <c r="F3233" s="30">
        <v>15.66</v>
      </c>
      <c r="G3233" s="104">
        <v>12.483000000000001</v>
      </c>
      <c r="H3233" s="153" t="s">
        <v>815</v>
      </c>
    </row>
    <row r="3234" spans="1:8" ht="16.5" thickBot="1">
      <c r="A3234" s="23" t="s">
        <v>31</v>
      </c>
      <c r="B3234" s="37">
        <v>3.65</v>
      </c>
      <c r="C3234" s="38">
        <v>1.4570000000000001</v>
      </c>
      <c r="D3234" s="30">
        <v>2.7029999999999998</v>
      </c>
      <c r="E3234" s="37">
        <v>1.119</v>
      </c>
      <c r="F3234" s="30">
        <v>6.2809999999999997</v>
      </c>
      <c r="G3234" s="104">
        <v>3.016</v>
      </c>
      <c r="H3234" s="153" t="s">
        <v>838</v>
      </c>
    </row>
    <row r="3235" spans="1:8" ht="16.5" thickBot="1">
      <c r="A3235" s="23" t="s">
        <v>32</v>
      </c>
      <c r="B3235" s="37">
        <v>2.4686601243684412</v>
      </c>
      <c r="C3235" s="38">
        <v>5.8949999999999996</v>
      </c>
      <c r="D3235" s="30">
        <v>2.1549999999999998</v>
      </c>
      <c r="E3235" s="37">
        <v>5.1459999999999999</v>
      </c>
      <c r="F3235" s="30">
        <v>4.21</v>
      </c>
      <c r="G3235" s="104">
        <v>4.99</v>
      </c>
      <c r="H3235" s="153" t="s">
        <v>816</v>
      </c>
    </row>
    <row r="3236" spans="1:8" ht="16.5" thickBot="1">
      <c r="A3236" s="23" t="s">
        <v>33</v>
      </c>
      <c r="B3236" s="37">
        <v>2.3239999999999998</v>
      </c>
      <c r="C3236" s="38">
        <v>1.7210000000000001</v>
      </c>
      <c r="D3236" s="30">
        <v>5.0540000000000003</v>
      </c>
      <c r="E3236" s="37">
        <v>3.8479999999999999</v>
      </c>
      <c r="F3236" s="30">
        <v>3.7410000000000001</v>
      </c>
      <c r="G3236" s="104">
        <v>3.2690000000000001</v>
      </c>
      <c r="H3236" s="153" t="s">
        <v>818</v>
      </c>
    </row>
    <row r="3237" spans="1:8" ht="16.5" thickBot="1">
      <c r="A3237" s="23" t="s">
        <v>34</v>
      </c>
      <c r="B3237" s="39">
        <v>2.96</v>
      </c>
      <c r="C3237" s="40">
        <v>1.0309999999999999</v>
      </c>
      <c r="D3237" s="30">
        <v>4.5129999999999999</v>
      </c>
      <c r="E3237" s="37">
        <v>1.4810000000000001</v>
      </c>
      <c r="F3237" s="30">
        <v>4.649</v>
      </c>
      <c r="G3237" s="104">
        <v>1.5349999999999999</v>
      </c>
      <c r="H3237" s="153" t="s">
        <v>817</v>
      </c>
    </row>
    <row r="3238" spans="1:8" ht="16.5" thickBot="1">
      <c r="A3238" s="23" t="s">
        <v>35</v>
      </c>
      <c r="B3238" s="39">
        <v>0.14399999999999999</v>
      </c>
      <c r="C3238" s="40">
        <v>0.16300000000000001</v>
      </c>
      <c r="D3238" s="30">
        <v>1.544</v>
      </c>
      <c r="E3238" s="37">
        <v>0.995</v>
      </c>
      <c r="F3238" s="30">
        <v>0.53100000000000003</v>
      </c>
      <c r="G3238" s="104">
        <v>0.51200000000000001</v>
      </c>
      <c r="H3238" s="152" t="s">
        <v>36</v>
      </c>
    </row>
    <row r="3239" spans="1:8" ht="16.5" thickBot="1">
      <c r="A3239" s="95" t="s">
        <v>353</v>
      </c>
      <c r="B3239" s="97">
        <f t="shared" ref="B3239" si="561">SUM(B3217:B3238)</f>
        <v>378.13670212436847</v>
      </c>
      <c r="C3239" s="97">
        <f t="shared" ref="C3239" si="562">SUM(C3217:C3238)</f>
        <v>426.25050474</v>
      </c>
      <c r="D3239" s="97">
        <f t="shared" ref="D3239" si="563">SUM(D3217:D3238)</f>
        <v>393.0234539999999</v>
      </c>
      <c r="E3239" s="97">
        <f t="shared" ref="E3239" si="564">SUM(E3217:E3238)</f>
        <v>428.74673675839006</v>
      </c>
      <c r="F3239" s="142">
        <v>564.14099999999996</v>
      </c>
      <c r="G3239" s="145">
        <v>494.61599999999999</v>
      </c>
      <c r="H3239" s="151" t="s">
        <v>841</v>
      </c>
    </row>
    <row r="3240" spans="1:8" ht="16.5" thickBot="1">
      <c r="A3240" s="95" t="s">
        <v>350</v>
      </c>
      <c r="B3240" s="97">
        <v>4348.0559999999996</v>
      </c>
      <c r="C3240" s="97">
        <v>9069.7270000000008</v>
      </c>
      <c r="D3240" s="97">
        <v>4722.5739999999996</v>
      </c>
      <c r="E3240" s="97">
        <v>10109.620000000001</v>
      </c>
      <c r="F3240" s="142">
        <v>5138.7879999999996</v>
      </c>
      <c r="G3240" s="145">
        <v>12031.394</v>
      </c>
      <c r="H3240" s="119" t="s">
        <v>354</v>
      </c>
    </row>
    <row r="3241" spans="1:8">
      <c r="A3241" s="75"/>
      <c r="B3241" s="75"/>
      <c r="C3241" s="75"/>
      <c r="D3241" s="75"/>
      <c r="E3241" s="75"/>
      <c r="F3241" s="75"/>
      <c r="G3241" s="75"/>
      <c r="H3241" s="75"/>
    </row>
    <row r="3242" spans="1:8">
      <c r="A3242" s="75"/>
      <c r="B3242" s="75"/>
      <c r="C3242" s="75"/>
      <c r="D3242" s="75"/>
      <c r="E3242" s="75"/>
      <c r="F3242" s="75"/>
      <c r="G3242" s="75"/>
      <c r="H3242" s="75"/>
    </row>
    <row r="3243" spans="1:8">
      <c r="A3243" s="75"/>
      <c r="B3243" s="75"/>
      <c r="C3243" s="75"/>
      <c r="D3243" s="75"/>
      <c r="E3243" s="75"/>
      <c r="F3243" s="75"/>
      <c r="G3243" s="75"/>
      <c r="H3243" s="75"/>
    </row>
    <row r="3244" spans="1:8">
      <c r="A3244" s="77" t="s">
        <v>219</v>
      </c>
      <c r="B3244" s="75"/>
      <c r="C3244" s="75"/>
      <c r="D3244" s="75"/>
      <c r="E3244" s="75"/>
      <c r="F3244" s="75"/>
      <c r="G3244" s="75"/>
      <c r="H3244" s="79" t="s">
        <v>220</v>
      </c>
    </row>
    <row r="3245" spans="1:8" ht="18">
      <c r="A3245" s="77" t="s">
        <v>622</v>
      </c>
      <c r="B3245" s="75"/>
      <c r="C3245" s="75"/>
      <c r="D3245" s="75"/>
      <c r="E3245" s="75"/>
      <c r="F3245" s="75"/>
      <c r="G3245" s="75"/>
      <c r="H3245" s="48" t="s">
        <v>623</v>
      </c>
    </row>
    <row r="3246" spans="1:8" ht="16.5" customHeight="1" thickBot="1">
      <c r="A3246" s="76" t="s">
        <v>253</v>
      </c>
      <c r="B3246" s="75"/>
      <c r="C3246" s="75"/>
      <c r="D3246" s="75"/>
      <c r="E3246" s="2"/>
      <c r="F3246" s="75"/>
      <c r="G3246" s="2" t="s">
        <v>339</v>
      </c>
      <c r="H3246" s="2" t="s">
        <v>2</v>
      </c>
    </row>
    <row r="3247" spans="1:8" ht="16.5" thickBot="1">
      <c r="A3247" s="66" t="s">
        <v>7</v>
      </c>
      <c r="B3247" s="203">
        <v>2016</v>
      </c>
      <c r="C3247" s="204"/>
      <c r="D3247" s="203">
        <v>2017</v>
      </c>
      <c r="E3247" s="204"/>
      <c r="F3247" s="203">
        <v>2018</v>
      </c>
      <c r="G3247" s="204"/>
      <c r="H3247" s="67" t="s">
        <v>3</v>
      </c>
    </row>
    <row r="3248" spans="1:8">
      <c r="A3248" s="68"/>
      <c r="B3248" s="20" t="s">
        <v>254</v>
      </c>
      <c r="C3248" s="111" t="s">
        <v>44</v>
      </c>
      <c r="D3248" s="111" t="s">
        <v>254</v>
      </c>
      <c r="E3248" s="16" t="s">
        <v>44</v>
      </c>
      <c r="F3248" s="111" t="s">
        <v>254</v>
      </c>
      <c r="G3248" s="16" t="s">
        <v>44</v>
      </c>
      <c r="H3248" s="69"/>
    </row>
    <row r="3249" spans="1:8" ht="16.5" thickBot="1">
      <c r="A3249" s="70"/>
      <c r="B3249" s="34" t="s">
        <v>255</v>
      </c>
      <c r="C3249" s="11" t="s">
        <v>46</v>
      </c>
      <c r="D3249" s="114" t="s">
        <v>255</v>
      </c>
      <c r="E3249" s="36" t="s">
        <v>46</v>
      </c>
      <c r="F3249" s="114" t="s">
        <v>255</v>
      </c>
      <c r="G3249" s="36" t="s">
        <v>46</v>
      </c>
      <c r="H3249" s="71"/>
    </row>
    <row r="3250" spans="1:8" ht="17.25" thickTop="1" thickBot="1">
      <c r="A3250" s="23" t="s">
        <v>12</v>
      </c>
      <c r="B3250" s="35">
        <v>69.292000000000002</v>
      </c>
      <c r="C3250" s="38">
        <v>61.473999999999997</v>
      </c>
      <c r="D3250" s="35">
        <v>71.370999999999995</v>
      </c>
      <c r="E3250" s="38">
        <v>63.319000000000003</v>
      </c>
      <c r="F3250" s="30">
        <v>51.856000000000002</v>
      </c>
      <c r="G3250" s="104">
        <v>54.673000000000002</v>
      </c>
      <c r="H3250" s="114" t="s">
        <v>809</v>
      </c>
    </row>
    <row r="3251" spans="1:8" ht="16.5" thickBot="1">
      <c r="A3251" s="23" t="s">
        <v>13</v>
      </c>
      <c r="B3251" s="37">
        <v>1.0049999999999999</v>
      </c>
      <c r="C3251" s="38">
        <v>1.0449999999999999</v>
      </c>
      <c r="D3251" s="37">
        <v>3.8132296650717703</v>
      </c>
      <c r="E3251" s="38">
        <v>3.9649999999999999</v>
      </c>
      <c r="F3251" s="30">
        <v>1.4650000000000001</v>
      </c>
      <c r="G3251" s="104">
        <v>3.8820000000000001</v>
      </c>
      <c r="H3251" s="114" t="s">
        <v>810</v>
      </c>
    </row>
    <row r="3252" spans="1:8" ht="16.5" thickBot="1">
      <c r="A3252" s="23" t="s">
        <v>14</v>
      </c>
      <c r="B3252" s="37">
        <v>2.6549999999999998</v>
      </c>
      <c r="C3252" s="38">
        <v>2.25</v>
      </c>
      <c r="D3252" s="37">
        <v>18.885000000000002</v>
      </c>
      <c r="E3252" s="38">
        <v>3.7210000000000001</v>
      </c>
      <c r="F3252" s="30">
        <v>1.0189999999999999</v>
      </c>
      <c r="G3252" s="104">
        <v>2.2149999999999999</v>
      </c>
      <c r="H3252" s="114" t="s">
        <v>806</v>
      </c>
    </row>
    <row r="3253" spans="1:8" ht="16.5" thickBot="1">
      <c r="A3253" s="23" t="s">
        <v>15</v>
      </c>
      <c r="B3253" s="37">
        <v>0.21099999999999999</v>
      </c>
      <c r="C3253" s="38">
        <v>0.436</v>
      </c>
      <c r="D3253" s="37">
        <v>0.28999999999999998</v>
      </c>
      <c r="E3253" s="38">
        <v>0.42699999999999999</v>
      </c>
      <c r="F3253" s="30">
        <v>2.4359999999999999</v>
      </c>
      <c r="G3253" s="104">
        <v>10.247999999999999</v>
      </c>
      <c r="H3253" s="114" t="s">
        <v>820</v>
      </c>
    </row>
    <row r="3254" spans="1:8" ht="16.5" thickBot="1">
      <c r="A3254" s="23" t="s">
        <v>16</v>
      </c>
      <c r="B3254" s="37">
        <v>60.93779</v>
      </c>
      <c r="C3254" s="38">
        <v>85.104041140000007</v>
      </c>
      <c r="D3254" s="37">
        <v>44.5837</v>
      </c>
      <c r="E3254" s="38">
        <v>86.717019177799997</v>
      </c>
      <c r="F3254" s="30">
        <v>47.36</v>
      </c>
      <c r="G3254" s="104">
        <v>137</v>
      </c>
      <c r="H3254" s="114" t="s">
        <v>819</v>
      </c>
    </row>
    <row r="3255" spans="1:8" ht="16.5" thickBot="1">
      <c r="A3255" s="23" t="s">
        <v>17</v>
      </c>
      <c r="B3255" s="37">
        <v>0.41699999999999998</v>
      </c>
      <c r="C3255" s="38">
        <v>0.33300000000000002</v>
      </c>
      <c r="D3255" s="37">
        <v>0.61799999999999999</v>
      </c>
      <c r="E3255" s="38">
        <v>0.51</v>
      </c>
      <c r="F3255" s="30">
        <v>0.115</v>
      </c>
      <c r="G3255" s="104">
        <v>0.155</v>
      </c>
      <c r="H3255" s="114" t="s">
        <v>807</v>
      </c>
    </row>
    <row r="3256" spans="1:8" ht="16.5" thickBot="1">
      <c r="A3256" s="23" t="s">
        <v>18</v>
      </c>
      <c r="B3256" s="37">
        <v>34.161999999999999</v>
      </c>
      <c r="C3256" s="38">
        <v>20.649000000000001</v>
      </c>
      <c r="D3256" s="37">
        <v>9.357367039566082</v>
      </c>
      <c r="E3256" s="38">
        <v>5.6559999999999997</v>
      </c>
      <c r="F3256" s="30">
        <v>0.69</v>
      </c>
      <c r="G3256" s="104">
        <v>1.284</v>
      </c>
      <c r="H3256" s="114" t="s">
        <v>19</v>
      </c>
    </row>
    <row r="3257" spans="1:8" ht="16.5" thickBot="1">
      <c r="A3257" s="23" t="s">
        <v>20</v>
      </c>
      <c r="B3257" s="37">
        <v>45.287999999999997</v>
      </c>
      <c r="C3257" s="38">
        <v>18.478999999999999</v>
      </c>
      <c r="D3257" s="37">
        <v>0</v>
      </c>
      <c r="E3257" s="38">
        <v>0</v>
      </c>
      <c r="F3257" s="30">
        <v>0</v>
      </c>
      <c r="G3257" s="104">
        <v>0</v>
      </c>
      <c r="H3257" s="114" t="s">
        <v>808</v>
      </c>
    </row>
    <row r="3258" spans="1:8" ht="16.5" thickBot="1">
      <c r="A3258" s="23" t="s">
        <v>21</v>
      </c>
      <c r="B3258" s="37">
        <v>2.097</v>
      </c>
      <c r="C3258" s="38">
        <v>1.1618281710000002</v>
      </c>
      <c r="D3258" s="37">
        <v>6.4740000000000002</v>
      </c>
      <c r="E3258" s="38">
        <v>5.9249999999999998</v>
      </c>
      <c r="F3258" s="30">
        <v>0.79500000000000004</v>
      </c>
      <c r="G3258" s="104">
        <v>5.774</v>
      </c>
      <c r="H3258" s="114" t="s">
        <v>811</v>
      </c>
    </row>
    <row r="3259" spans="1:8" ht="16.5" thickBot="1">
      <c r="A3259" s="23" t="s">
        <v>22</v>
      </c>
      <c r="B3259" s="37">
        <v>11.456</v>
      </c>
      <c r="C3259" s="38">
        <v>5.5119999999999996</v>
      </c>
      <c r="D3259" s="37">
        <v>3.6589999999999998</v>
      </c>
      <c r="E3259" s="38">
        <v>5.2910000000000004</v>
      </c>
      <c r="F3259" s="30">
        <v>1.4019999999999999</v>
      </c>
      <c r="G3259" s="104">
        <v>4.3959999999999999</v>
      </c>
      <c r="H3259" s="114" t="s">
        <v>840</v>
      </c>
    </row>
    <row r="3260" spans="1:8" ht="16.5" thickBot="1">
      <c r="A3260" s="23" t="s">
        <v>23</v>
      </c>
      <c r="B3260" s="37">
        <v>64.459999999999994</v>
      </c>
      <c r="C3260" s="38">
        <v>38.625</v>
      </c>
      <c r="D3260" s="37">
        <v>31.454811132686086</v>
      </c>
      <c r="E3260" s="38">
        <v>18.847999999999999</v>
      </c>
      <c r="F3260" s="30">
        <v>7.1520000000000001</v>
      </c>
      <c r="G3260" s="104">
        <v>12.887</v>
      </c>
      <c r="H3260" s="114" t="s">
        <v>805</v>
      </c>
    </row>
    <row r="3261" spans="1:8" ht="16.5" thickBot="1">
      <c r="A3261" s="23" t="s">
        <v>24</v>
      </c>
      <c r="B3261" s="37">
        <v>92.794557964670744</v>
      </c>
      <c r="C3261" s="38">
        <v>84.995000000000005</v>
      </c>
      <c r="D3261" s="37">
        <v>125.93222763702619</v>
      </c>
      <c r="E3261" s="38">
        <v>115.258</v>
      </c>
      <c r="F3261" s="30">
        <v>43.076999999999998</v>
      </c>
      <c r="G3261" s="104">
        <v>91.346000000000004</v>
      </c>
      <c r="H3261" s="114" t="s">
        <v>25</v>
      </c>
    </row>
    <row r="3262" spans="1:8" ht="16.5" thickBot="1">
      <c r="A3262" s="23" t="s">
        <v>26</v>
      </c>
      <c r="B3262" s="30">
        <v>23.587036999999999</v>
      </c>
      <c r="C3262" s="28">
        <v>46.366579999999999</v>
      </c>
      <c r="D3262" s="30">
        <v>17.640836</v>
      </c>
      <c r="E3262" s="28">
        <v>44.692091600000005</v>
      </c>
      <c r="F3262" s="30">
        <v>18.154</v>
      </c>
      <c r="G3262" s="104">
        <v>39.898000000000003</v>
      </c>
      <c r="H3262" s="114" t="s">
        <v>812</v>
      </c>
    </row>
    <row r="3263" spans="1:8" ht="16.5" thickBot="1">
      <c r="A3263" s="23" t="s">
        <v>27</v>
      </c>
      <c r="B3263" s="37">
        <v>105.85899999999999</v>
      </c>
      <c r="C3263" s="38">
        <v>103.74299999999999</v>
      </c>
      <c r="D3263" s="37">
        <v>0.7</v>
      </c>
      <c r="E3263" s="38">
        <v>0.73399999999999999</v>
      </c>
      <c r="F3263" s="30">
        <v>96.69727520435967</v>
      </c>
      <c r="G3263" s="104">
        <v>101.39400000000001</v>
      </c>
      <c r="H3263" s="114" t="s">
        <v>836</v>
      </c>
    </row>
    <row r="3264" spans="1:8" ht="16.5" thickBot="1">
      <c r="A3264" s="23" t="s">
        <v>28</v>
      </c>
      <c r="B3264" s="37">
        <v>8.9039999999999999</v>
      </c>
      <c r="C3264" s="38">
        <v>4.9790000000000001</v>
      </c>
      <c r="D3264" s="37">
        <v>8.9039999999999999</v>
      </c>
      <c r="E3264" s="38">
        <v>4.9790000000000001</v>
      </c>
      <c r="F3264" s="30">
        <v>5.2190000000000003</v>
      </c>
      <c r="G3264" s="104">
        <v>31.512</v>
      </c>
      <c r="H3264" s="114" t="s">
        <v>813</v>
      </c>
    </row>
    <row r="3265" spans="1:9" ht="16.5" thickBot="1">
      <c r="A3265" s="23" t="s">
        <v>29</v>
      </c>
      <c r="B3265" s="37">
        <v>2.488</v>
      </c>
      <c r="C3265" s="38">
        <v>6.4880000000000004</v>
      </c>
      <c r="D3265" s="37">
        <v>2.4009999999999998</v>
      </c>
      <c r="E3265" s="38">
        <v>7.0389999999999997</v>
      </c>
      <c r="F3265" s="30">
        <v>1.048</v>
      </c>
      <c r="G3265" s="104">
        <v>5.67</v>
      </c>
      <c r="H3265" s="114" t="s">
        <v>814</v>
      </c>
    </row>
    <row r="3266" spans="1:9" ht="16.5" thickBot="1">
      <c r="A3266" s="23" t="s">
        <v>30</v>
      </c>
      <c r="B3266" s="37">
        <v>240.316</v>
      </c>
      <c r="C3266" s="38">
        <v>291.87400000000002</v>
      </c>
      <c r="D3266" s="37">
        <v>307.738</v>
      </c>
      <c r="E3266" s="38">
        <v>396.44200000000001</v>
      </c>
      <c r="F3266" s="30">
        <v>0.28699999999999998</v>
      </c>
      <c r="G3266" s="104">
        <v>1.1719999999999999</v>
      </c>
      <c r="H3266" s="114" t="s">
        <v>815</v>
      </c>
    </row>
    <row r="3267" spans="1:9" ht="16.5" thickBot="1">
      <c r="A3267" s="23" t="s">
        <v>31</v>
      </c>
      <c r="B3267" s="37">
        <v>142.90799999999999</v>
      </c>
      <c r="C3267" s="38">
        <v>124.92400000000001</v>
      </c>
      <c r="D3267" s="37">
        <v>145.059</v>
      </c>
      <c r="E3267" s="38">
        <v>119.423</v>
      </c>
      <c r="F3267" s="30">
        <v>0</v>
      </c>
      <c r="G3267" s="104">
        <v>0</v>
      </c>
      <c r="H3267" s="114" t="s">
        <v>838</v>
      </c>
    </row>
    <row r="3268" spans="1:9" ht="16.5" thickBot="1">
      <c r="A3268" s="23" t="s">
        <v>32</v>
      </c>
      <c r="B3268" s="37">
        <v>146.09200000000001</v>
      </c>
      <c r="C3268" s="38">
        <v>132.46177800100452</v>
      </c>
      <c r="D3268" s="37">
        <v>81.161000000000001</v>
      </c>
      <c r="E3268" s="38">
        <v>75.102488401518343</v>
      </c>
      <c r="F3268" s="30">
        <v>276.92</v>
      </c>
      <c r="G3268" s="104">
        <v>237.54499999999999</v>
      </c>
      <c r="H3268" s="114" t="s">
        <v>816</v>
      </c>
    </row>
    <row r="3269" spans="1:9" ht="16.5" thickBot="1">
      <c r="A3269" s="23" t="s">
        <v>33</v>
      </c>
      <c r="B3269" s="37">
        <v>17.773</v>
      </c>
      <c r="C3269" s="38">
        <v>33.049999999999997</v>
      </c>
      <c r="D3269" s="37">
        <v>27.439253403933431</v>
      </c>
      <c r="E3269" s="38">
        <v>51.024999999999999</v>
      </c>
      <c r="F3269" s="30">
        <v>15.106999999999999</v>
      </c>
      <c r="G3269" s="104">
        <v>61.488999999999997</v>
      </c>
      <c r="H3269" s="114" t="s">
        <v>818</v>
      </c>
    </row>
    <row r="3270" spans="1:9" ht="16.5" thickBot="1">
      <c r="A3270" s="23" t="s">
        <v>34</v>
      </c>
      <c r="B3270" s="39">
        <v>6.9371164901664145E-2</v>
      </c>
      <c r="C3270" s="40">
        <v>0.129</v>
      </c>
      <c r="D3270" s="39">
        <v>2.1510438729198181E-3</v>
      </c>
      <c r="E3270" s="40">
        <v>4.0000000000000001E-3</v>
      </c>
      <c r="F3270" s="30">
        <v>2.5000000000000001E-2</v>
      </c>
      <c r="G3270" s="104">
        <v>5.0000000000000001E-3</v>
      </c>
      <c r="H3270" s="114" t="s">
        <v>817</v>
      </c>
    </row>
    <row r="3271" spans="1:9" ht="16.5" thickBot="1">
      <c r="A3271" s="23" t="s">
        <v>35</v>
      </c>
      <c r="B3271" s="39">
        <v>1.86</v>
      </c>
      <c r="C3271" s="40">
        <v>0.82099999999999995</v>
      </c>
      <c r="D3271" s="39">
        <v>19.591968331303292</v>
      </c>
      <c r="E3271" s="40">
        <v>11.906000000000001</v>
      </c>
      <c r="F3271" s="30">
        <v>4.165</v>
      </c>
      <c r="G3271" s="104">
        <v>7.242</v>
      </c>
      <c r="H3271" s="113" t="s">
        <v>36</v>
      </c>
    </row>
    <row r="3272" spans="1:9" ht="16.5" thickBot="1">
      <c r="A3272" s="95" t="s">
        <v>353</v>
      </c>
      <c r="B3272" s="97">
        <f t="shared" ref="B3272" si="565">SUM(B3250:B3271)</f>
        <v>1074.6317561295723</v>
      </c>
      <c r="C3272" s="97">
        <f t="shared" ref="C3272" si="566">SUM(C3250:C3271)</f>
        <v>1064.9002273120043</v>
      </c>
      <c r="D3272" s="97">
        <f t="shared" ref="D3272" si="567">SUM(D3250:D3271)</f>
        <v>927.07554425345961</v>
      </c>
      <c r="E3272" s="97">
        <f t="shared" ref="E3272" si="568">SUM(E3250:E3271)</f>
        <v>1020.9835991793183</v>
      </c>
      <c r="F3272" s="97">
        <v>297.62127520435962</v>
      </c>
      <c r="G3272" s="97">
        <v>600.64300000000003</v>
      </c>
      <c r="H3272" s="123" t="s">
        <v>841</v>
      </c>
    </row>
    <row r="3273" spans="1:9" ht="16.5" thickBot="1">
      <c r="A3273" s="95" t="s">
        <v>350</v>
      </c>
      <c r="B3273" s="97">
        <v>7744.7651470493001</v>
      </c>
      <c r="C3273" s="97">
        <v>7093.8029999999999</v>
      </c>
      <c r="D3273" s="97">
        <v>8682.5495150431852</v>
      </c>
      <c r="E3273" s="97">
        <v>7946.6019999999999</v>
      </c>
      <c r="F3273" s="142">
        <v>10087.125762560972</v>
      </c>
      <c r="G3273" s="145">
        <v>9232.1239999999998</v>
      </c>
      <c r="H3273" s="119" t="s">
        <v>354</v>
      </c>
    </row>
    <row r="3274" spans="1:9">
      <c r="A3274" s="127" t="s">
        <v>363</v>
      </c>
      <c r="B3274" s="75"/>
      <c r="C3274" s="75"/>
      <c r="D3274" s="75"/>
      <c r="E3274" s="75"/>
      <c r="F3274" s="116"/>
      <c r="G3274" s="107"/>
      <c r="H3274" s="73" t="s">
        <v>256</v>
      </c>
    </row>
    <row r="3275" spans="1:9">
      <c r="A3275" s="128"/>
      <c r="B3275" s="75"/>
      <c r="C3275" s="75"/>
      <c r="D3275" s="75"/>
      <c r="E3275" s="75"/>
      <c r="F3275" s="172"/>
      <c r="G3275" s="172"/>
      <c r="H3275" s="41"/>
    </row>
    <row r="3276" spans="1:9">
      <c r="A3276" s="77" t="s">
        <v>221</v>
      </c>
      <c r="B3276" s="75"/>
      <c r="C3276" s="75"/>
      <c r="D3276" s="75"/>
      <c r="E3276" s="75"/>
      <c r="F3276" s="181"/>
      <c r="G3276" s="181"/>
      <c r="H3276" s="79" t="s">
        <v>222</v>
      </c>
    </row>
    <row r="3277" spans="1:9" ht="18">
      <c r="A3277" s="77" t="s">
        <v>625</v>
      </c>
      <c r="B3277" s="75"/>
      <c r="C3277" s="75"/>
      <c r="D3277" s="75"/>
      <c r="E3277" s="75"/>
      <c r="F3277" s="75"/>
      <c r="G3277" s="75"/>
      <c r="H3277" s="48" t="s">
        <v>624</v>
      </c>
      <c r="I3277" s="126"/>
    </row>
    <row r="3278" spans="1:9" ht="16.5" customHeight="1" thickBot="1">
      <c r="A3278" s="76" t="s">
        <v>253</v>
      </c>
      <c r="B3278" s="75"/>
      <c r="C3278" s="75"/>
      <c r="D3278" s="75"/>
      <c r="E3278" s="2"/>
      <c r="F3278" s="75"/>
      <c r="G3278" s="2" t="s">
        <v>339</v>
      </c>
      <c r="H3278" s="2" t="s">
        <v>2</v>
      </c>
    </row>
    <row r="3279" spans="1:9" ht="16.5" thickBot="1">
      <c r="A3279" s="66" t="s">
        <v>7</v>
      </c>
      <c r="B3279" s="203">
        <v>2016</v>
      </c>
      <c r="C3279" s="204"/>
      <c r="D3279" s="203">
        <v>2017</v>
      </c>
      <c r="E3279" s="204"/>
      <c r="F3279" s="203">
        <v>2018</v>
      </c>
      <c r="G3279" s="204"/>
      <c r="H3279" s="67" t="s">
        <v>3</v>
      </c>
    </row>
    <row r="3280" spans="1:9">
      <c r="A3280" s="68"/>
      <c r="B3280" s="20" t="s">
        <v>254</v>
      </c>
      <c r="C3280" s="111" t="s">
        <v>44</v>
      </c>
      <c r="D3280" s="111" t="s">
        <v>254</v>
      </c>
      <c r="E3280" s="16" t="s">
        <v>44</v>
      </c>
      <c r="F3280" s="111" t="s">
        <v>254</v>
      </c>
      <c r="G3280" s="16" t="s">
        <v>44</v>
      </c>
      <c r="H3280" s="69"/>
    </row>
    <row r="3281" spans="1:8" ht="16.5" thickBot="1">
      <c r="A3281" s="70"/>
      <c r="B3281" s="34" t="s">
        <v>255</v>
      </c>
      <c r="C3281" s="11" t="s">
        <v>46</v>
      </c>
      <c r="D3281" s="114" t="s">
        <v>255</v>
      </c>
      <c r="E3281" s="36" t="s">
        <v>46</v>
      </c>
      <c r="F3281" s="114" t="s">
        <v>255</v>
      </c>
      <c r="G3281" s="36" t="s">
        <v>46</v>
      </c>
      <c r="H3281" s="71"/>
    </row>
    <row r="3282" spans="1:8" ht="17.25" thickTop="1" thickBot="1">
      <c r="A3282" s="23" t="s">
        <v>12</v>
      </c>
      <c r="B3282" s="35"/>
      <c r="C3282" s="38"/>
      <c r="D3282" s="35"/>
      <c r="E3282" s="38"/>
      <c r="F3282" s="30"/>
      <c r="G3282" s="104"/>
      <c r="H3282" s="114" t="s">
        <v>809</v>
      </c>
    </row>
    <row r="3283" spans="1:8" ht="16.5" thickBot="1">
      <c r="A3283" s="23" t="s">
        <v>13</v>
      </c>
      <c r="B3283" s="37">
        <v>4.7662071535022353E-2</v>
      </c>
      <c r="C3283" s="38">
        <v>0.11899999999999999</v>
      </c>
      <c r="D3283" s="37">
        <v>0</v>
      </c>
      <c r="E3283" s="38">
        <v>0</v>
      </c>
      <c r="F3283" s="30">
        <v>0.13400000000000001</v>
      </c>
      <c r="G3283" s="104">
        <v>0.11700000000000001</v>
      </c>
      <c r="H3283" s="114" t="s">
        <v>810</v>
      </c>
    </row>
    <row r="3284" spans="1:8" ht="16.5" thickBot="1">
      <c r="A3284" s="23" t="s">
        <v>14</v>
      </c>
      <c r="B3284" s="37"/>
      <c r="C3284" s="38"/>
      <c r="D3284" s="37"/>
      <c r="E3284" s="38"/>
      <c r="F3284" s="30"/>
      <c r="G3284" s="104"/>
      <c r="H3284" s="114" t="s">
        <v>806</v>
      </c>
    </row>
    <row r="3285" spans="1:8" ht="16.5" thickBot="1">
      <c r="A3285" s="23" t="s">
        <v>15</v>
      </c>
      <c r="B3285" s="37"/>
      <c r="C3285" s="38"/>
      <c r="D3285" s="37"/>
      <c r="E3285" s="38"/>
      <c r="F3285" s="30"/>
      <c r="G3285" s="104"/>
      <c r="H3285" s="114" t="s">
        <v>820</v>
      </c>
    </row>
    <row r="3286" spans="1:8" ht="16.5" thickBot="1">
      <c r="A3286" s="23" t="s">
        <v>16</v>
      </c>
      <c r="B3286" s="37"/>
      <c r="C3286" s="38"/>
      <c r="D3286" s="37"/>
      <c r="E3286" s="38"/>
      <c r="F3286" s="30"/>
      <c r="G3286" s="104"/>
      <c r="H3286" s="114" t="s">
        <v>819</v>
      </c>
    </row>
    <row r="3287" spans="1:8" ht="16.5" thickBot="1">
      <c r="A3287" s="23" t="s">
        <v>17</v>
      </c>
      <c r="B3287" s="37"/>
      <c r="C3287" s="38"/>
      <c r="D3287" s="37"/>
      <c r="E3287" s="38"/>
      <c r="F3287" s="30">
        <v>0</v>
      </c>
      <c r="G3287" s="104">
        <v>0</v>
      </c>
      <c r="H3287" s="114" t="s">
        <v>807</v>
      </c>
    </row>
    <row r="3288" spans="1:8" ht="16.5" thickBot="1">
      <c r="A3288" s="23" t="s">
        <v>18</v>
      </c>
      <c r="B3288" s="37"/>
      <c r="C3288" s="38"/>
      <c r="D3288" s="37"/>
      <c r="E3288" s="38"/>
      <c r="F3288" s="30"/>
      <c r="G3288" s="104"/>
      <c r="H3288" s="114" t="s">
        <v>19</v>
      </c>
    </row>
    <row r="3289" spans="1:8" ht="16.5" thickBot="1">
      <c r="A3289" s="23" t="s">
        <v>20</v>
      </c>
      <c r="B3289" s="37">
        <v>40.26</v>
      </c>
      <c r="C3289" s="38">
        <v>16.125</v>
      </c>
      <c r="D3289" s="37">
        <v>2.48</v>
      </c>
      <c r="E3289" s="38">
        <v>1.0429999999999999</v>
      </c>
      <c r="F3289" s="30">
        <v>0</v>
      </c>
      <c r="G3289" s="104">
        <v>0</v>
      </c>
      <c r="H3289" s="114" t="s">
        <v>808</v>
      </c>
    </row>
    <row r="3290" spans="1:8" ht="16.5" thickBot="1">
      <c r="A3290" s="23" t="s">
        <v>21</v>
      </c>
      <c r="B3290" s="37"/>
      <c r="C3290" s="38"/>
      <c r="D3290" s="37"/>
      <c r="E3290" s="38"/>
      <c r="F3290" s="30"/>
      <c r="G3290" s="104"/>
      <c r="H3290" s="114" t="s">
        <v>811</v>
      </c>
    </row>
    <row r="3291" spans="1:8" ht="16.5" thickBot="1">
      <c r="A3291" s="23" t="s">
        <v>22</v>
      </c>
      <c r="B3291" s="37"/>
      <c r="C3291" s="38"/>
      <c r="D3291" s="37"/>
      <c r="E3291" s="38"/>
      <c r="F3291" s="30"/>
      <c r="G3291" s="104"/>
      <c r="H3291" s="114" t="s">
        <v>840</v>
      </c>
    </row>
    <row r="3292" spans="1:8" ht="16.5" thickBot="1">
      <c r="A3292" s="23" t="s">
        <v>23</v>
      </c>
      <c r="B3292" s="37"/>
      <c r="C3292" s="38"/>
      <c r="D3292" s="37"/>
      <c r="E3292" s="38"/>
      <c r="F3292" s="30"/>
      <c r="G3292" s="104"/>
      <c r="H3292" s="114" t="s">
        <v>805</v>
      </c>
    </row>
    <row r="3293" spans="1:8" ht="16.5" thickBot="1">
      <c r="A3293" s="23" t="s">
        <v>24</v>
      </c>
      <c r="B3293" s="37"/>
      <c r="C3293" s="38"/>
      <c r="D3293" s="37">
        <v>0.36</v>
      </c>
      <c r="E3293" s="38">
        <v>0.20699999999999999</v>
      </c>
      <c r="F3293" s="30">
        <v>3.7999999999999999E-2</v>
      </c>
      <c r="G3293" s="104">
        <v>8.3000000000000004E-2</v>
      </c>
      <c r="H3293" s="114" t="s">
        <v>25</v>
      </c>
    </row>
    <row r="3294" spans="1:8" ht="16.5" thickBot="1">
      <c r="A3294" s="23" t="s">
        <v>26</v>
      </c>
      <c r="B3294" s="30">
        <v>0</v>
      </c>
      <c r="C3294" s="28">
        <v>0</v>
      </c>
      <c r="D3294" s="30">
        <v>0</v>
      </c>
      <c r="E3294" s="28">
        <v>0</v>
      </c>
      <c r="F3294" s="30"/>
      <c r="G3294" s="104"/>
      <c r="H3294" s="114" t="s">
        <v>812</v>
      </c>
    </row>
    <row r="3295" spans="1:8" ht="16.5" thickBot="1">
      <c r="A3295" s="23" t="s">
        <v>27</v>
      </c>
      <c r="B3295" s="37"/>
      <c r="C3295" s="38"/>
      <c r="D3295" s="37"/>
      <c r="E3295" s="38"/>
      <c r="F3295" s="30"/>
      <c r="G3295" s="104"/>
      <c r="H3295" s="114" t="s">
        <v>836</v>
      </c>
    </row>
    <row r="3296" spans="1:8" ht="16.5" thickBot="1">
      <c r="A3296" s="23" t="s">
        <v>28</v>
      </c>
      <c r="B3296" s="37"/>
      <c r="C3296" s="38"/>
      <c r="D3296" s="37">
        <v>8.6956521739130432E-2</v>
      </c>
      <c r="E3296" s="38">
        <v>0.05</v>
      </c>
      <c r="F3296" s="30">
        <v>8.9999999999999993E-3</v>
      </c>
      <c r="G3296" s="104">
        <v>0.05</v>
      </c>
      <c r="H3296" s="114" t="s">
        <v>813</v>
      </c>
    </row>
    <row r="3297" spans="1:8" ht="16.5" thickBot="1">
      <c r="A3297" s="23" t="s">
        <v>29</v>
      </c>
      <c r="B3297" s="37"/>
      <c r="C3297" s="38"/>
      <c r="D3297" s="37"/>
      <c r="E3297" s="38"/>
      <c r="F3297" s="30"/>
      <c r="G3297" s="104"/>
      <c r="H3297" s="114" t="s">
        <v>814</v>
      </c>
    </row>
    <row r="3298" spans="1:8" ht="16.5" thickBot="1">
      <c r="A3298" s="23" t="s">
        <v>30</v>
      </c>
      <c r="B3298" s="37"/>
      <c r="C3298" s="38"/>
      <c r="D3298" s="37"/>
      <c r="E3298" s="38"/>
      <c r="F3298" s="30"/>
      <c r="G3298" s="104"/>
      <c r="H3298" s="114" t="s">
        <v>815</v>
      </c>
    </row>
    <row r="3299" spans="1:8" ht="16.5" thickBot="1">
      <c r="A3299" s="23" t="s">
        <v>31</v>
      </c>
      <c r="B3299" s="37">
        <v>0.28347826086956524</v>
      </c>
      <c r="C3299" s="38">
        <v>0.16300000000000001</v>
      </c>
      <c r="D3299" s="37">
        <v>9.3913043478260863E-2</v>
      </c>
      <c r="E3299" s="38">
        <v>5.3999999999999999E-2</v>
      </c>
      <c r="F3299" s="30">
        <v>0</v>
      </c>
      <c r="G3299" s="104">
        <v>0</v>
      </c>
      <c r="H3299" s="114" t="s">
        <v>838</v>
      </c>
    </row>
    <row r="3300" spans="1:8" ht="16.5" thickBot="1">
      <c r="A3300" s="23" t="s">
        <v>32</v>
      </c>
      <c r="B3300" s="37"/>
      <c r="C3300" s="38"/>
      <c r="D3300" s="37"/>
      <c r="E3300" s="38"/>
      <c r="F3300" s="30"/>
      <c r="G3300" s="104"/>
      <c r="H3300" s="114" t="s">
        <v>816</v>
      </c>
    </row>
    <row r="3301" spans="1:8" ht="16.5" thickBot="1">
      <c r="A3301" s="23" t="s">
        <v>33</v>
      </c>
      <c r="B3301" s="37"/>
      <c r="C3301" s="38"/>
      <c r="D3301" s="37"/>
      <c r="E3301" s="38"/>
      <c r="F3301" s="30"/>
      <c r="G3301" s="104"/>
      <c r="H3301" s="114" t="s">
        <v>818</v>
      </c>
    </row>
    <row r="3302" spans="1:8" ht="16.5" thickBot="1">
      <c r="A3302" s="23" t="s">
        <v>34</v>
      </c>
      <c r="B3302" s="39"/>
      <c r="C3302" s="40"/>
      <c r="D3302" s="39"/>
      <c r="E3302" s="40"/>
      <c r="F3302" s="30"/>
      <c r="G3302" s="104"/>
      <c r="H3302" s="114" t="s">
        <v>817</v>
      </c>
    </row>
    <row r="3303" spans="1:8" ht="16.5" thickBot="1">
      <c r="A3303" s="23" t="s">
        <v>35</v>
      </c>
      <c r="B3303" s="39"/>
      <c r="C3303" s="40"/>
      <c r="D3303" s="39">
        <v>1.6E-2</v>
      </c>
      <c r="E3303" s="40">
        <v>1.7999999999999999E-2</v>
      </c>
      <c r="F3303" s="30">
        <v>0</v>
      </c>
      <c r="G3303" s="104">
        <v>0</v>
      </c>
      <c r="H3303" s="113" t="s">
        <v>36</v>
      </c>
    </row>
    <row r="3304" spans="1:8" ht="16.5" thickBot="1">
      <c r="A3304" s="95" t="s">
        <v>353</v>
      </c>
      <c r="B3304" s="97">
        <f>SUM(B3282:B3303)</f>
        <v>40.591140332404585</v>
      </c>
      <c r="C3304" s="97">
        <f>SUM(C3282:C3303)</f>
        <v>16.407</v>
      </c>
      <c r="D3304" s="97">
        <f>SUM(D3282:D3303)</f>
        <v>3.0368695652173909</v>
      </c>
      <c r="E3304" s="97">
        <f>SUM(E3282:E3303)</f>
        <v>1.3720000000000001</v>
      </c>
      <c r="F3304" s="142">
        <v>0.18099999999999999</v>
      </c>
      <c r="G3304" s="145">
        <v>0.25</v>
      </c>
      <c r="H3304" s="112" t="s">
        <v>841</v>
      </c>
    </row>
    <row r="3305" spans="1:8" ht="16.5" thickBot="1">
      <c r="A3305" s="95" t="s">
        <v>350</v>
      </c>
      <c r="B3305" s="97">
        <v>304.71930105818302</v>
      </c>
      <c r="C3305" s="97">
        <v>123.16800000000001</v>
      </c>
      <c r="D3305" s="97">
        <v>287.52868551147162</v>
      </c>
      <c r="E3305" s="97">
        <v>129.9</v>
      </c>
      <c r="F3305" s="142">
        <v>254.41087032577002</v>
      </c>
      <c r="G3305" s="145">
        <v>114.938</v>
      </c>
      <c r="H3305" s="119" t="s">
        <v>354</v>
      </c>
    </row>
    <row r="3306" spans="1:8">
      <c r="A3306" s="75"/>
      <c r="B3306" s="75"/>
      <c r="C3306" s="75"/>
      <c r="D3306" s="75"/>
      <c r="E3306" s="75"/>
      <c r="F3306" s="75"/>
      <c r="G3306" s="107"/>
      <c r="H3306" s="43" t="s">
        <v>256</v>
      </c>
    </row>
    <row r="3307" spans="1:8">
      <c r="A3307" s="75"/>
      <c r="B3307" s="75"/>
      <c r="C3307" s="75"/>
      <c r="D3307" s="75"/>
      <c r="E3307" s="75"/>
      <c r="F3307" s="75"/>
      <c r="G3307" s="172"/>
    </row>
    <row r="3308" spans="1:8">
      <c r="A3308" s="77" t="s">
        <v>223</v>
      </c>
      <c r="B3308" s="75"/>
      <c r="C3308" s="75"/>
      <c r="D3308" s="75"/>
      <c r="E3308" s="75"/>
      <c r="F3308" s="75"/>
      <c r="G3308" s="75"/>
      <c r="H3308" s="79" t="s">
        <v>224</v>
      </c>
    </row>
    <row r="3309" spans="1:8" ht="20.25" customHeight="1">
      <c r="A3309" s="74" t="s">
        <v>626</v>
      </c>
      <c r="B3309" s="75"/>
      <c r="C3309" s="75"/>
      <c r="D3309" s="75"/>
      <c r="E3309" s="75"/>
      <c r="F3309" s="75"/>
      <c r="G3309" s="75"/>
      <c r="H3309" s="8" t="s">
        <v>627</v>
      </c>
    </row>
    <row r="3310" spans="1:8" ht="16.5" customHeight="1" thickBot="1">
      <c r="A3310" s="76" t="s">
        <v>253</v>
      </c>
      <c r="B3310" s="75"/>
      <c r="C3310" s="75"/>
      <c r="D3310" s="75"/>
      <c r="E3310" s="2"/>
      <c r="F3310" s="75"/>
      <c r="G3310" s="2" t="s">
        <v>339</v>
      </c>
      <c r="H3310" s="2" t="s">
        <v>2</v>
      </c>
    </row>
    <row r="3311" spans="1:8" ht="16.5" thickBot="1">
      <c r="A3311" s="66" t="s">
        <v>7</v>
      </c>
      <c r="B3311" s="203">
        <v>2016</v>
      </c>
      <c r="C3311" s="204"/>
      <c r="D3311" s="203">
        <v>2017</v>
      </c>
      <c r="E3311" s="204"/>
      <c r="F3311" s="208">
        <v>2018</v>
      </c>
      <c r="G3311" s="209"/>
      <c r="H3311" s="157" t="s">
        <v>3</v>
      </c>
    </row>
    <row r="3312" spans="1:8">
      <c r="A3312" s="68"/>
      <c r="B3312" s="20" t="s">
        <v>254</v>
      </c>
      <c r="C3312" s="111" t="s">
        <v>44</v>
      </c>
      <c r="D3312" s="111" t="s">
        <v>254</v>
      </c>
      <c r="E3312" s="16" t="s">
        <v>44</v>
      </c>
      <c r="F3312" s="199" t="s">
        <v>254</v>
      </c>
      <c r="G3312" s="200" t="s">
        <v>44</v>
      </c>
      <c r="H3312" s="160"/>
    </row>
    <row r="3313" spans="1:8" ht="16.5" thickBot="1">
      <c r="A3313" s="70"/>
      <c r="B3313" s="34" t="s">
        <v>255</v>
      </c>
      <c r="C3313" s="11" t="s">
        <v>46</v>
      </c>
      <c r="D3313" s="114" t="s">
        <v>255</v>
      </c>
      <c r="E3313" s="36" t="s">
        <v>46</v>
      </c>
      <c r="F3313" s="164" t="s">
        <v>255</v>
      </c>
      <c r="G3313" s="201" t="s">
        <v>46</v>
      </c>
      <c r="H3313" s="162"/>
    </row>
    <row r="3314" spans="1:8" ht="17.25" thickTop="1" thickBot="1">
      <c r="A3314" s="23" t="s">
        <v>12</v>
      </c>
      <c r="B3314" s="30">
        <f t="shared" ref="B3314:G3335" si="569">B3348+B3380</f>
        <v>1844.595</v>
      </c>
      <c r="C3314" s="30">
        <f t="shared" si="569"/>
        <v>158.57999999999998</v>
      </c>
      <c r="D3314" s="30">
        <f t="shared" si="569"/>
        <v>1250.5529999999999</v>
      </c>
      <c r="E3314" s="30">
        <f t="shared" si="569"/>
        <v>163.33799999999999</v>
      </c>
      <c r="F3314" s="169">
        <f t="shared" si="569"/>
        <v>583</v>
      </c>
      <c r="G3314" s="169">
        <f t="shared" si="569"/>
        <v>78.704000000000008</v>
      </c>
      <c r="H3314" s="164" t="s">
        <v>809</v>
      </c>
    </row>
    <row r="3315" spans="1:8" ht="16.5" thickBot="1">
      <c r="A3315" s="23" t="s">
        <v>13</v>
      </c>
      <c r="B3315" s="30">
        <f t="shared" si="569"/>
        <v>985.74939059967596</v>
      </c>
      <c r="C3315" s="30">
        <f t="shared" si="569"/>
        <v>74.11699999999999</v>
      </c>
      <c r="D3315" s="30">
        <f t="shared" si="569"/>
        <v>543.27983619673728</v>
      </c>
      <c r="E3315" s="30">
        <f t="shared" si="569"/>
        <v>67.336999999999989</v>
      </c>
      <c r="F3315" s="169">
        <f t="shared" ref="F3315:G3315" si="570">F3349+F3381</f>
        <v>408.91174549636673</v>
      </c>
      <c r="G3315" s="169">
        <f t="shared" si="570"/>
        <v>52.507000000000005</v>
      </c>
      <c r="H3315" s="164" t="s">
        <v>810</v>
      </c>
    </row>
    <row r="3316" spans="1:8" ht="16.5" thickBot="1">
      <c r="A3316" s="23" t="s">
        <v>14</v>
      </c>
      <c r="B3316" s="30">
        <f t="shared" si="569"/>
        <v>116.94799999999999</v>
      </c>
      <c r="C3316" s="30">
        <f t="shared" si="569"/>
        <v>14.802</v>
      </c>
      <c r="D3316" s="30">
        <f t="shared" si="569"/>
        <v>81.283000000000001</v>
      </c>
      <c r="E3316" s="30">
        <f t="shared" si="569"/>
        <v>8.4269999999999996</v>
      </c>
      <c r="F3316" s="169">
        <f t="shared" ref="F3316:G3316" si="571">F3350+F3382</f>
        <v>114.90541228422319</v>
      </c>
      <c r="G3316" s="169">
        <f t="shared" si="571"/>
        <v>11.661</v>
      </c>
      <c r="H3316" s="164" t="s">
        <v>806</v>
      </c>
    </row>
    <row r="3317" spans="1:8" ht="16.5" thickBot="1">
      <c r="A3317" s="23" t="s">
        <v>15</v>
      </c>
      <c r="B3317" s="30">
        <f t="shared" si="569"/>
        <v>4.5999999999999996</v>
      </c>
      <c r="C3317" s="30">
        <f t="shared" si="569"/>
        <v>24.5</v>
      </c>
      <c r="D3317" s="30">
        <f t="shared" si="569"/>
        <v>0.02</v>
      </c>
      <c r="E3317" s="30">
        <f t="shared" si="569"/>
        <v>0</v>
      </c>
      <c r="F3317" s="169">
        <f t="shared" ref="F3317:G3317" si="572">F3351+F3383</f>
        <v>0</v>
      </c>
      <c r="G3317" s="169">
        <f t="shared" si="572"/>
        <v>0</v>
      </c>
      <c r="H3317" s="164" t="s">
        <v>820</v>
      </c>
    </row>
    <row r="3318" spans="1:8" ht="16.5" thickBot="1">
      <c r="A3318" s="23" t="s">
        <v>16</v>
      </c>
      <c r="B3318" s="30">
        <f t="shared" si="569"/>
        <v>0</v>
      </c>
      <c r="C3318" s="30">
        <f t="shared" si="569"/>
        <v>0</v>
      </c>
      <c r="D3318" s="30">
        <f t="shared" si="569"/>
        <v>0</v>
      </c>
      <c r="E3318" s="30">
        <f>E3352+E3384</f>
        <v>0</v>
      </c>
      <c r="F3318" s="169">
        <f t="shared" ref="F3318:G3318" si="573">F3352+F3384</f>
        <v>0</v>
      </c>
      <c r="G3318" s="169">
        <f t="shared" si="573"/>
        <v>0</v>
      </c>
      <c r="H3318" s="164" t="s">
        <v>819</v>
      </c>
    </row>
    <row r="3319" spans="1:8" ht="16.5" thickBot="1">
      <c r="A3319" s="23" t="s">
        <v>17</v>
      </c>
      <c r="B3319" s="30">
        <f t="shared" si="569"/>
        <v>1.0673076923076923</v>
      </c>
      <c r="C3319" s="30">
        <f t="shared" si="569"/>
        <v>7.3999999999999996E-2</v>
      </c>
      <c r="D3319" s="30">
        <f t="shared" si="569"/>
        <v>5.09487012987013</v>
      </c>
      <c r="E3319" s="30">
        <f t="shared" si="569"/>
        <v>0.31</v>
      </c>
      <c r="F3319" s="169">
        <f t="shared" ref="F3319:G3319" si="574">F3353+F3385</f>
        <v>1.7749870129870131</v>
      </c>
      <c r="G3319" s="169">
        <f t="shared" si="574"/>
        <v>0.26300000000000001</v>
      </c>
      <c r="H3319" s="164" t="s">
        <v>807</v>
      </c>
    </row>
    <row r="3320" spans="1:8" ht="16.5" thickBot="1">
      <c r="A3320" s="23" t="s">
        <v>18</v>
      </c>
      <c r="B3320" s="30">
        <f t="shared" si="569"/>
        <v>11.355</v>
      </c>
      <c r="C3320" s="30">
        <f t="shared" si="569"/>
        <v>0.77600000000000002</v>
      </c>
      <c r="D3320" s="30">
        <f t="shared" si="569"/>
        <v>42.927</v>
      </c>
      <c r="E3320" s="30">
        <f t="shared" si="569"/>
        <v>2.6259999999999999</v>
      </c>
      <c r="F3320" s="169">
        <f t="shared" ref="F3320:G3320" si="575">F3354+F3386</f>
        <v>21.823573172781909</v>
      </c>
      <c r="G3320" s="169">
        <f t="shared" si="575"/>
        <v>1.335</v>
      </c>
      <c r="H3320" s="164" t="s">
        <v>19</v>
      </c>
    </row>
    <row r="3321" spans="1:8" ht="16.5" thickBot="1">
      <c r="A3321" s="23" t="s">
        <v>20</v>
      </c>
      <c r="B3321" s="30">
        <f t="shared" si="569"/>
        <v>7881.6627270606159</v>
      </c>
      <c r="C3321" s="30">
        <f t="shared" si="569"/>
        <v>752.76800000000003</v>
      </c>
      <c r="D3321" s="30">
        <f t="shared" si="569"/>
        <v>5649.862912272295</v>
      </c>
      <c r="E3321" s="30">
        <f t="shared" si="569"/>
        <v>653.50800000000004</v>
      </c>
      <c r="F3321" s="169">
        <f t="shared" ref="F3321:G3321" si="576">F3355+F3387</f>
        <v>5071.2303411793964</v>
      </c>
      <c r="G3321" s="169">
        <f t="shared" si="576"/>
        <v>585.45799999999997</v>
      </c>
      <c r="H3321" s="164" t="s">
        <v>808</v>
      </c>
    </row>
    <row r="3322" spans="1:8" ht="16.5" thickBot="1">
      <c r="A3322" s="23" t="s">
        <v>21</v>
      </c>
      <c r="B3322" s="30">
        <f t="shared" si="569"/>
        <v>16.733999999999998</v>
      </c>
      <c r="C3322" s="30">
        <f t="shared" si="569"/>
        <v>1.5193968</v>
      </c>
      <c r="D3322" s="30">
        <f t="shared" si="569"/>
        <v>0.78737777777777773</v>
      </c>
      <c r="E3322" s="30">
        <f t="shared" si="569"/>
        <v>0.34399999999999997</v>
      </c>
      <c r="F3322" s="169">
        <f t="shared" ref="F3322:G3322" si="577">F3356+F3388</f>
        <v>0.11902222222222221</v>
      </c>
      <c r="G3322" s="169">
        <f t="shared" si="577"/>
        <v>5.1999999999999998E-2</v>
      </c>
      <c r="H3322" s="164" t="s">
        <v>811</v>
      </c>
    </row>
    <row r="3323" spans="1:8" ht="16.5" thickBot="1">
      <c r="A3323" s="23" t="s">
        <v>22</v>
      </c>
      <c r="B3323" s="30">
        <f t="shared" si="569"/>
        <v>0</v>
      </c>
      <c r="C3323" s="30">
        <f t="shared" si="569"/>
        <v>0</v>
      </c>
      <c r="D3323" s="30">
        <f t="shared" si="569"/>
        <v>2.4617999999999998</v>
      </c>
      <c r="E3323" s="30">
        <f t="shared" si="569"/>
        <v>0.224</v>
      </c>
      <c r="F3323" s="169">
        <f t="shared" ref="F3323:G3323" si="578">F3357+F3389</f>
        <v>0</v>
      </c>
      <c r="G3323" s="169">
        <f t="shared" si="578"/>
        <v>0</v>
      </c>
      <c r="H3323" s="164" t="s">
        <v>840</v>
      </c>
    </row>
    <row r="3324" spans="1:8" ht="16.5" thickBot="1">
      <c r="A3324" s="23" t="s">
        <v>23</v>
      </c>
      <c r="B3324" s="30">
        <f t="shared" si="569"/>
        <v>16.07</v>
      </c>
      <c r="C3324" s="30">
        <f t="shared" si="569"/>
        <v>1.216</v>
      </c>
      <c r="D3324" s="30">
        <f t="shared" si="569"/>
        <v>0.69199999999999995</v>
      </c>
      <c r="E3324" s="30">
        <f t="shared" si="569"/>
        <v>4.3999999999999997E-2</v>
      </c>
      <c r="F3324" s="169">
        <f t="shared" ref="F3324:G3324" si="579">F3358+F3390</f>
        <v>0</v>
      </c>
      <c r="G3324" s="169">
        <f t="shared" si="579"/>
        <v>0</v>
      </c>
      <c r="H3324" s="164" t="s">
        <v>805</v>
      </c>
    </row>
    <row r="3325" spans="1:8" ht="16.5" thickBot="1">
      <c r="A3325" s="23" t="s">
        <v>24</v>
      </c>
      <c r="B3325" s="30">
        <f t="shared" si="569"/>
        <v>0.69895454545454538</v>
      </c>
      <c r="C3325" s="30">
        <f t="shared" si="569"/>
        <v>5.8000000000000003E-2</v>
      </c>
      <c r="D3325" s="30">
        <f t="shared" si="569"/>
        <v>0.26900000000000002</v>
      </c>
      <c r="E3325" s="30">
        <f t="shared" si="569"/>
        <v>2.7E-2</v>
      </c>
      <c r="F3325" s="169">
        <f t="shared" ref="F3325:G3325" si="580">F3359+F3391</f>
        <v>0</v>
      </c>
      <c r="G3325" s="169">
        <f t="shared" si="580"/>
        <v>1.0999999999999999E-2</v>
      </c>
      <c r="H3325" s="164" t="s">
        <v>25</v>
      </c>
    </row>
    <row r="3326" spans="1:8" ht="16.5" thickBot="1">
      <c r="A3326" s="23" t="s">
        <v>26</v>
      </c>
      <c r="B3326" s="30">
        <f t="shared" si="569"/>
        <v>34.870874000000001</v>
      </c>
      <c r="C3326" s="30">
        <f t="shared" si="569"/>
        <v>161.0124204</v>
      </c>
      <c r="D3326" s="30">
        <f t="shared" si="569"/>
        <v>26.935690000000001</v>
      </c>
      <c r="E3326" s="30">
        <f t="shared" si="569"/>
        <v>120.5219678</v>
      </c>
      <c r="F3326" s="169">
        <f t="shared" ref="F3326:G3326" si="581">F3360+F3392</f>
        <v>34.716608482768677</v>
      </c>
      <c r="G3326" s="169">
        <f t="shared" si="581"/>
        <v>162.90200000000002</v>
      </c>
      <c r="H3326" s="164" t="s">
        <v>812</v>
      </c>
    </row>
    <row r="3327" spans="1:8" ht="16.5" thickBot="1">
      <c r="A3327" s="23" t="s">
        <v>27</v>
      </c>
      <c r="B3327" s="30">
        <f t="shared" si="569"/>
        <v>89.546580152671751</v>
      </c>
      <c r="C3327" s="30">
        <f t="shared" si="569"/>
        <v>7.4050000000000002</v>
      </c>
      <c r="D3327" s="30">
        <f t="shared" si="569"/>
        <v>30.673999999999999</v>
      </c>
      <c r="E3327" s="30">
        <f t="shared" si="569"/>
        <v>2.6789999999999998</v>
      </c>
      <c r="F3327" s="169">
        <f t="shared" ref="F3327:G3327" si="582">F3361+F3393</f>
        <v>525.22498245614042</v>
      </c>
      <c r="G3327" s="169">
        <f t="shared" si="582"/>
        <v>45.908000000000001</v>
      </c>
      <c r="H3327" s="164" t="s">
        <v>836</v>
      </c>
    </row>
    <row r="3328" spans="1:8" ht="16.5" thickBot="1">
      <c r="A3328" s="23" t="s">
        <v>28</v>
      </c>
      <c r="B3328" s="30">
        <f t="shared" si="569"/>
        <v>516.54</v>
      </c>
      <c r="C3328" s="30">
        <f t="shared" si="569"/>
        <v>54.917999999999999</v>
      </c>
      <c r="D3328" s="30">
        <f t="shared" si="569"/>
        <v>1458.171</v>
      </c>
      <c r="E3328" s="30">
        <f t="shared" si="569"/>
        <v>140.833</v>
      </c>
      <c r="F3328" s="169">
        <f t="shared" ref="F3328:G3328" si="583">F3362+F3394</f>
        <v>1458.171</v>
      </c>
      <c r="G3328" s="169">
        <f t="shared" si="583"/>
        <v>143.68100000000001</v>
      </c>
      <c r="H3328" s="164" t="s">
        <v>813</v>
      </c>
    </row>
    <row r="3329" spans="1:8" ht="16.5" thickBot="1">
      <c r="A3329" s="23" t="s">
        <v>29</v>
      </c>
      <c r="B3329" s="30">
        <f t="shared" si="569"/>
        <v>1187.905</v>
      </c>
      <c r="C3329" s="30">
        <f t="shared" si="569"/>
        <v>108.90899999999999</v>
      </c>
      <c r="D3329" s="30">
        <f t="shared" si="569"/>
        <v>1344.961</v>
      </c>
      <c r="E3329" s="30">
        <f t="shared" si="569"/>
        <v>207.2</v>
      </c>
      <c r="F3329" s="169">
        <f t="shared" ref="F3329:G3329" si="584">F3363+F3395</f>
        <v>729.31753423590135</v>
      </c>
      <c r="G3329" s="169">
        <f t="shared" si="584"/>
        <v>112.70099999999999</v>
      </c>
      <c r="H3329" s="164" t="s">
        <v>814</v>
      </c>
    </row>
    <row r="3330" spans="1:8" ht="16.5" thickBot="1">
      <c r="A3330" s="23" t="s">
        <v>30</v>
      </c>
      <c r="B3330" s="30">
        <f t="shared" si="569"/>
        <v>112.64</v>
      </c>
      <c r="C3330" s="30">
        <f t="shared" si="569"/>
        <v>12.561999999999999</v>
      </c>
      <c r="D3330" s="30">
        <f t="shared" si="569"/>
        <v>124.12</v>
      </c>
      <c r="E3330" s="30">
        <f t="shared" si="569"/>
        <v>14.571</v>
      </c>
      <c r="F3330" s="169">
        <f t="shared" ref="F3330:G3330" si="585">F3364+F3396</f>
        <v>249.06330369966471</v>
      </c>
      <c r="G3330" s="169">
        <f t="shared" si="585"/>
        <v>29.234999999999999</v>
      </c>
      <c r="H3330" s="164" t="s">
        <v>815</v>
      </c>
    </row>
    <row r="3331" spans="1:8" ht="16.5" thickBot="1">
      <c r="A3331" s="23" t="s">
        <v>31</v>
      </c>
      <c r="B3331" s="30">
        <f t="shared" si="569"/>
        <v>1999.8807209302327</v>
      </c>
      <c r="C3331" s="30">
        <f t="shared" si="569"/>
        <v>177.32</v>
      </c>
      <c r="D3331" s="30">
        <f t="shared" si="569"/>
        <v>1953.9304651162793</v>
      </c>
      <c r="E3331" s="30">
        <f t="shared" si="569"/>
        <v>182.74100000000001</v>
      </c>
      <c r="F3331" s="169">
        <f t="shared" ref="F3331:G3331" si="586">F3365+F3397</f>
        <v>1766.1957600600206</v>
      </c>
      <c r="G3331" s="169">
        <f t="shared" si="586"/>
        <v>165.17</v>
      </c>
      <c r="H3331" s="164" t="s">
        <v>838</v>
      </c>
    </row>
    <row r="3332" spans="1:8" ht="16.5" thickBot="1">
      <c r="A3332" s="23" t="s">
        <v>32</v>
      </c>
      <c r="B3332" s="30">
        <f t="shared" si="569"/>
        <v>5</v>
      </c>
      <c r="C3332" s="30">
        <f t="shared" si="569"/>
        <v>1.5071823204419887</v>
      </c>
      <c r="D3332" s="30">
        <f t="shared" si="569"/>
        <v>0</v>
      </c>
      <c r="E3332" s="30">
        <f t="shared" si="569"/>
        <v>0</v>
      </c>
      <c r="F3332" s="169">
        <f t="shared" ref="F3332:G3332" si="587">F3366+F3398</f>
        <v>0</v>
      </c>
      <c r="G3332" s="169">
        <f t="shared" si="587"/>
        <v>0</v>
      </c>
      <c r="H3332" s="164" t="s">
        <v>816</v>
      </c>
    </row>
    <row r="3333" spans="1:8" ht="16.5" thickBot="1">
      <c r="A3333" s="23" t="s">
        <v>33</v>
      </c>
      <c r="B3333" s="30">
        <f t="shared" si="569"/>
        <v>0</v>
      </c>
      <c r="C3333" s="30">
        <f t="shared" si="569"/>
        <v>0</v>
      </c>
      <c r="D3333" s="30">
        <f t="shared" si="569"/>
        <v>1E-3</v>
      </c>
      <c r="E3333" s="30">
        <f t="shared" si="569"/>
        <v>1.2999999999999999E-2</v>
      </c>
      <c r="F3333" s="169">
        <f t="shared" ref="F3333:G3333" si="588">F3367+F3399</f>
        <v>7.6923076923076926E-5</v>
      </c>
      <c r="G3333" s="169">
        <f t="shared" si="588"/>
        <v>1E-3</v>
      </c>
      <c r="H3333" s="164" t="s">
        <v>818</v>
      </c>
    </row>
    <row r="3334" spans="1:8" ht="16.5" thickBot="1">
      <c r="A3334" s="23" t="s">
        <v>34</v>
      </c>
      <c r="B3334" s="30">
        <f t="shared" si="569"/>
        <v>7.912484979572218E-2</v>
      </c>
      <c r="C3334" s="30">
        <f t="shared" si="569"/>
        <v>7.0000000000000001E-3</v>
      </c>
      <c r="D3334" s="30">
        <f t="shared" si="569"/>
        <v>0.15824969959144436</v>
      </c>
      <c r="E3334" s="30">
        <f t="shared" si="569"/>
        <v>1.4E-2</v>
      </c>
      <c r="F3334" s="169">
        <f t="shared" ref="F3334:G3334" si="589">F3368+F3400</f>
        <v>0.14694614962062688</v>
      </c>
      <c r="G3334" s="169">
        <f t="shared" si="589"/>
        <v>4.1000000000000002E-2</v>
      </c>
      <c r="H3334" s="164" t="s">
        <v>817</v>
      </c>
    </row>
    <row r="3335" spans="1:8" ht="16.5" thickBot="1">
      <c r="A3335" s="23" t="s">
        <v>35</v>
      </c>
      <c r="B3335" s="30">
        <f t="shared" si="569"/>
        <v>0.14499999999999999</v>
      </c>
      <c r="C3335" s="30">
        <f t="shared" si="569"/>
        <v>1.4E-2</v>
      </c>
      <c r="D3335" s="30">
        <f t="shared" si="569"/>
        <v>113.245</v>
      </c>
      <c r="E3335" s="30">
        <f t="shared" si="569"/>
        <v>7.157</v>
      </c>
      <c r="F3335" s="169">
        <f t="shared" ref="F3335:G3335" si="590">F3369+F3401</f>
        <v>196.37242414537889</v>
      </c>
      <c r="G3335" s="169">
        <f t="shared" si="590"/>
        <v>12.401</v>
      </c>
      <c r="H3335" s="165" t="s">
        <v>36</v>
      </c>
    </row>
    <row r="3336" spans="1:8" ht="16.5" thickBot="1">
      <c r="A3336" s="95" t="s">
        <v>353</v>
      </c>
      <c r="B3336" s="97">
        <f t="shared" ref="B3336" si="591">SUM(B3314:B3335)</f>
        <v>14826.087679830753</v>
      </c>
      <c r="C3336" s="97">
        <f t="shared" ref="C3336" si="592">SUM(C3314:C3335)</f>
        <v>1552.0649995204417</v>
      </c>
      <c r="D3336" s="97">
        <f t="shared" ref="D3336" si="593">SUM(D3314:D3335)</f>
        <v>12629.427201192551</v>
      </c>
      <c r="E3336" s="97">
        <f t="shared" ref="E3336" si="594">SUM(E3314:E3335)</f>
        <v>1571.9149677999999</v>
      </c>
      <c r="F3336" s="168">
        <f t="shared" ref="F3336:G3336" si="595">F3370+F3402</f>
        <v>11535.804584985699</v>
      </c>
      <c r="G3336" s="168">
        <f t="shared" si="595"/>
        <v>1402.0309999999999</v>
      </c>
      <c r="H3336" s="166" t="s">
        <v>841</v>
      </c>
    </row>
    <row r="3337" spans="1:8" ht="16.5" thickBot="1">
      <c r="A3337" s="95" t="s">
        <v>350</v>
      </c>
      <c r="B3337" s="97">
        <f>B3371+B3403</f>
        <v>18868.121440501807</v>
      </c>
      <c r="C3337" s="97">
        <f>C3371+C3403</f>
        <v>1924.4869999999999</v>
      </c>
      <c r="D3337" s="97">
        <f>D3371+D3403</f>
        <v>16441.264988441748</v>
      </c>
      <c r="E3337" s="97">
        <f>E3371+E3403</f>
        <v>1848.009</v>
      </c>
      <c r="F3337" s="168">
        <f t="shared" ref="F3337:G3337" si="596">F3371+F3403</f>
        <v>16967.353499850113</v>
      </c>
      <c r="G3337" s="168">
        <f t="shared" si="596"/>
        <v>1928.4649999999999</v>
      </c>
      <c r="H3337" s="156" t="s">
        <v>354</v>
      </c>
    </row>
    <row r="3338" spans="1:8" ht="17.25" thickTop="1" thickBot="1">
      <c r="A3338" s="75"/>
      <c r="B3338" s="75"/>
      <c r="C3338" s="75"/>
      <c r="D3338" s="75"/>
      <c r="E3338" s="75"/>
      <c r="F3338" s="30"/>
      <c r="G3338" s="30"/>
      <c r="H3338" s="94" t="s">
        <v>256</v>
      </c>
    </row>
    <row r="3339" spans="1:8">
      <c r="A3339" s="75"/>
      <c r="B3339" s="75"/>
      <c r="C3339" s="75"/>
      <c r="D3339" s="75"/>
      <c r="E3339" s="75"/>
      <c r="F3339" s="75"/>
      <c r="G3339" s="75"/>
      <c r="H3339" s="75"/>
    </row>
    <row r="3340" spans="1:8">
      <c r="A3340" s="75"/>
      <c r="B3340" s="75"/>
      <c r="C3340" s="75"/>
      <c r="D3340" s="75"/>
      <c r="E3340" s="75"/>
      <c r="F3340" s="75"/>
      <c r="G3340" s="75"/>
      <c r="H3340" s="75"/>
    </row>
    <row r="3341" spans="1:8">
      <c r="A3341" s="75"/>
      <c r="B3341" s="75"/>
      <c r="C3341" s="75"/>
      <c r="D3341" s="75"/>
      <c r="E3341" s="75"/>
      <c r="F3341" s="75"/>
      <c r="G3341" s="75"/>
      <c r="H3341" s="75"/>
    </row>
    <row r="3342" spans="1:8">
      <c r="A3342" s="77" t="s">
        <v>225</v>
      </c>
      <c r="B3342" s="75"/>
      <c r="C3342" s="75"/>
      <c r="D3342" s="75"/>
      <c r="E3342" s="75"/>
      <c r="F3342" s="75"/>
      <c r="G3342" s="75"/>
      <c r="H3342" s="79" t="s">
        <v>226</v>
      </c>
    </row>
    <row r="3343" spans="1:8" ht="18">
      <c r="A3343" s="77" t="s">
        <v>629</v>
      </c>
      <c r="B3343" s="75"/>
      <c r="C3343" s="75"/>
      <c r="D3343" s="75"/>
      <c r="E3343" s="75"/>
      <c r="F3343" s="75"/>
      <c r="G3343" s="75"/>
      <c r="H3343" s="8" t="s">
        <v>628</v>
      </c>
    </row>
    <row r="3344" spans="1:8" ht="16.5" customHeight="1" thickBot="1">
      <c r="A3344" s="76" t="s">
        <v>253</v>
      </c>
      <c r="B3344" s="75"/>
      <c r="C3344" s="75"/>
      <c r="D3344" s="75"/>
      <c r="E3344" s="2"/>
      <c r="F3344" s="75"/>
      <c r="G3344" s="2" t="s">
        <v>339</v>
      </c>
      <c r="H3344" s="2" t="s">
        <v>2</v>
      </c>
    </row>
    <row r="3345" spans="1:8" ht="16.5" thickBot="1">
      <c r="A3345" s="66" t="s">
        <v>7</v>
      </c>
      <c r="B3345" s="203">
        <v>2016</v>
      </c>
      <c r="C3345" s="204"/>
      <c r="D3345" s="203">
        <v>2017</v>
      </c>
      <c r="E3345" s="204"/>
      <c r="F3345" s="203">
        <v>2018</v>
      </c>
      <c r="G3345" s="204"/>
      <c r="H3345" s="67" t="s">
        <v>3</v>
      </c>
    </row>
    <row r="3346" spans="1:8">
      <c r="A3346" s="68"/>
      <c r="B3346" s="20" t="s">
        <v>254</v>
      </c>
      <c r="C3346" s="111" t="s">
        <v>44</v>
      </c>
      <c r="D3346" s="111" t="s">
        <v>254</v>
      </c>
      <c r="E3346" s="16" t="s">
        <v>44</v>
      </c>
      <c r="F3346" s="111" t="s">
        <v>254</v>
      </c>
      <c r="G3346" s="16" t="s">
        <v>44</v>
      </c>
      <c r="H3346" s="69"/>
    </row>
    <row r="3347" spans="1:8" ht="16.5" thickBot="1">
      <c r="A3347" s="70"/>
      <c r="B3347" s="34" t="s">
        <v>255</v>
      </c>
      <c r="C3347" s="11" t="s">
        <v>46</v>
      </c>
      <c r="D3347" s="114" t="s">
        <v>255</v>
      </c>
      <c r="E3347" s="36" t="s">
        <v>46</v>
      </c>
      <c r="F3347" s="114" t="s">
        <v>255</v>
      </c>
      <c r="G3347" s="36" t="s">
        <v>46</v>
      </c>
      <c r="H3347" s="71"/>
    </row>
    <row r="3348" spans="1:8" ht="17.25" thickTop="1" thickBot="1">
      <c r="A3348" s="23" t="s">
        <v>12</v>
      </c>
      <c r="B3348" s="35">
        <v>1307.472</v>
      </c>
      <c r="C3348" s="38">
        <v>95.364999999999995</v>
      </c>
      <c r="D3348" s="35">
        <v>697.31600000000003</v>
      </c>
      <c r="E3348" s="38">
        <v>98.225999999999999</v>
      </c>
      <c r="F3348" s="30">
        <v>364</v>
      </c>
      <c r="G3348" s="104">
        <v>50.829000000000001</v>
      </c>
      <c r="H3348" s="114" t="s">
        <v>809</v>
      </c>
    </row>
    <row r="3349" spans="1:8" ht="16.5" thickBot="1">
      <c r="A3349" s="23" t="s">
        <v>13</v>
      </c>
      <c r="B3349" s="37">
        <v>532.87800000000004</v>
      </c>
      <c r="C3349" s="38">
        <v>41.881</v>
      </c>
      <c r="D3349" s="37">
        <v>474.51474730784844</v>
      </c>
      <c r="E3349" s="38">
        <v>37.293999999999997</v>
      </c>
      <c r="F3349" s="30">
        <f t="shared" ref="F3349:F3369" si="597">D3349/E3349*G3349</f>
        <v>352.06261216303341</v>
      </c>
      <c r="G3349" s="104">
        <v>27.67</v>
      </c>
      <c r="H3349" s="114" t="s">
        <v>810</v>
      </c>
    </row>
    <row r="3350" spans="1:8" ht="16.5" thickBot="1">
      <c r="A3350" s="23" t="s">
        <v>14</v>
      </c>
      <c r="B3350" s="37">
        <v>88.067999999999998</v>
      </c>
      <c r="C3350" s="38">
        <v>11.042</v>
      </c>
      <c r="D3350" s="37">
        <v>60.12</v>
      </c>
      <c r="E3350" s="38">
        <v>5.9359999999999999</v>
      </c>
      <c r="F3350" s="30">
        <f t="shared" si="597"/>
        <v>98.262169811320746</v>
      </c>
      <c r="G3350" s="104">
        <v>9.702</v>
      </c>
      <c r="H3350" s="114" t="s">
        <v>806</v>
      </c>
    </row>
    <row r="3351" spans="1:8" ht="16.5" thickBot="1">
      <c r="A3351" s="23" t="s">
        <v>15</v>
      </c>
      <c r="B3351" s="37">
        <v>4.5999999999999996</v>
      </c>
      <c r="C3351" s="38">
        <v>24.5</v>
      </c>
      <c r="D3351" s="37">
        <v>0.02</v>
      </c>
      <c r="E3351" s="38">
        <v>0</v>
      </c>
      <c r="F3351" s="30">
        <v>0</v>
      </c>
      <c r="G3351" s="104">
        <v>0</v>
      </c>
      <c r="H3351" s="114" t="s">
        <v>820</v>
      </c>
    </row>
    <row r="3352" spans="1:8" ht="16.5" thickBot="1">
      <c r="A3352" s="23" t="s">
        <v>16</v>
      </c>
      <c r="B3352" s="37">
        <v>0</v>
      </c>
      <c r="C3352" s="38">
        <v>0</v>
      </c>
      <c r="D3352" s="37">
        <v>0</v>
      </c>
      <c r="E3352" s="38">
        <v>0</v>
      </c>
      <c r="F3352" s="30">
        <v>0</v>
      </c>
      <c r="G3352" s="38">
        <v>0</v>
      </c>
      <c r="H3352" s="114" t="s">
        <v>819</v>
      </c>
    </row>
    <row r="3353" spans="1:8" ht="16.5" thickBot="1">
      <c r="A3353" s="23" t="s">
        <v>17</v>
      </c>
      <c r="B3353" s="37">
        <v>0</v>
      </c>
      <c r="C3353" s="38">
        <v>0</v>
      </c>
      <c r="D3353" s="37">
        <v>0</v>
      </c>
      <c r="E3353" s="38">
        <v>0</v>
      </c>
      <c r="F3353" s="30">
        <v>0</v>
      </c>
      <c r="G3353" s="104">
        <v>0.155</v>
      </c>
      <c r="H3353" s="114" t="s">
        <v>807</v>
      </c>
    </row>
    <row r="3354" spans="1:8" ht="16.5" thickBot="1">
      <c r="A3354" s="23" t="s">
        <v>18</v>
      </c>
      <c r="B3354" s="37">
        <v>10.605</v>
      </c>
      <c r="C3354" s="38">
        <v>0.72399999999999998</v>
      </c>
      <c r="D3354" s="37">
        <v>40.396000000000001</v>
      </c>
      <c r="E3354" s="38">
        <v>2.472</v>
      </c>
      <c r="F3354" s="30">
        <f t="shared" si="597"/>
        <v>20.459462783171521</v>
      </c>
      <c r="G3354" s="104">
        <v>1.252</v>
      </c>
      <c r="H3354" s="114" t="s">
        <v>19</v>
      </c>
    </row>
    <row r="3355" spans="1:8" ht="16.5" thickBot="1">
      <c r="A3355" s="23" t="s">
        <v>20</v>
      </c>
      <c r="B3355" s="37">
        <v>5608.6237254398702</v>
      </c>
      <c r="C3355" s="38">
        <v>590.97</v>
      </c>
      <c r="D3355" s="37">
        <v>5474.3326011611844</v>
      </c>
      <c r="E3355" s="38">
        <v>576.82000000000005</v>
      </c>
      <c r="F3355" s="30">
        <f t="shared" si="597"/>
        <v>4917.0576522905076</v>
      </c>
      <c r="G3355" s="104">
        <v>518.101</v>
      </c>
      <c r="H3355" s="114" t="s">
        <v>808</v>
      </c>
    </row>
    <row r="3356" spans="1:8" ht="16.5" thickBot="1">
      <c r="A3356" s="23" t="s">
        <v>21</v>
      </c>
      <c r="B3356" s="37">
        <v>16.141999999999999</v>
      </c>
      <c r="C3356" s="38">
        <v>1.4798985600000001</v>
      </c>
      <c r="D3356" s="37">
        <v>0</v>
      </c>
      <c r="E3356" s="38">
        <v>0</v>
      </c>
      <c r="F3356" s="30">
        <v>0</v>
      </c>
      <c r="G3356" s="38">
        <v>0</v>
      </c>
      <c r="H3356" s="114" t="s">
        <v>811</v>
      </c>
    </row>
    <row r="3357" spans="1:8" ht="16.5" thickBot="1">
      <c r="A3357" s="23" t="s">
        <v>22</v>
      </c>
      <c r="B3357" s="37">
        <v>0</v>
      </c>
      <c r="C3357" s="38">
        <v>0</v>
      </c>
      <c r="D3357" s="37">
        <v>2.4</v>
      </c>
      <c r="E3357" s="38">
        <v>0.19700000000000001</v>
      </c>
      <c r="F3357" s="30">
        <f t="shared" si="597"/>
        <v>0</v>
      </c>
      <c r="G3357" s="104">
        <v>0</v>
      </c>
      <c r="H3357" s="114" t="s">
        <v>840</v>
      </c>
    </row>
    <row r="3358" spans="1:8" ht="16.5" thickBot="1">
      <c r="A3358" s="23" t="s">
        <v>23</v>
      </c>
      <c r="B3358" s="37">
        <v>7.4020000000000001</v>
      </c>
      <c r="C3358" s="38">
        <v>0.59899999999999998</v>
      </c>
      <c r="D3358" s="37">
        <v>0.69199999999999995</v>
      </c>
      <c r="E3358" s="38">
        <v>4.3999999999999997E-2</v>
      </c>
      <c r="F3358" s="30">
        <f t="shared" si="597"/>
        <v>0</v>
      </c>
      <c r="G3358" s="104">
        <v>0</v>
      </c>
      <c r="H3358" s="114" t="s">
        <v>805</v>
      </c>
    </row>
    <row r="3359" spans="1:8" ht="16.5" thickBot="1">
      <c r="A3359" s="23" t="s">
        <v>24</v>
      </c>
      <c r="B3359" s="37">
        <v>0.69695454545454538</v>
      </c>
      <c r="C3359" s="38">
        <v>5.7000000000000002E-2</v>
      </c>
      <c r="D3359" s="37">
        <v>0.26900000000000002</v>
      </c>
      <c r="E3359" s="38">
        <v>2.1999999999999999E-2</v>
      </c>
      <c r="F3359" s="30">
        <f t="shared" si="597"/>
        <v>0</v>
      </c>
      <c r="G3359" s="104">
        <v>0</v>
      </c>
      <c r="H3359" s="114" t="s">
        <v>25</v>
      </c>
    </row>
    <row r="3360" spans="1:8" ht="16.5" thickBot="1">
      <c r="A3360" s="23" t="s">
        <v>26</v>
      </c>
      <c r="B3360" s="30">
        <v>14.423817</v>
      </c>
      <c r="C3360" s="28">
        <v>63.958596</v>
      </c>
      <c r="D3360" s="30">
        <v>15.264104</v>
      </c>
      <c r="E3360" s="28">
        <v>60.309904200000005</v>
      </c>
      <c r="F3360" s="30">
        <f t="shared" si="597"/>
        <v>13.409958066821137</v>
      </c>
      <c r="G3360" s="104">
        <v>52.984000000000002</v>
      </c>
      <c r="H3360" s="114" t="s">
        <v>812</v>
      </c>
    </row>
    <row r="3361" spans="1:8" ht="16.5" thickBot="1">
      <c r="A3361" s="23" t="s">
        <v>27</v>
      </c>
      <c r="B3361" s="37">
        <v>85.531999999999996</v>
      </c>
      <c r="C3361" s="38">
        <v>6.7220000000000004</v>
      </c>
      <c r="D3361" s="37">
        <v>30.673999999999999</v>
      </c>
      <c r="E3361" s="38">
        <v>2.6789999999999998</v>
      </c>
      <c r="F3361" s="30">
        <f t="shared" si="597"/>
        <v>525.22498245614042</v>
      </c>
      <c r="G3361" s="104">
        <v>45.872</v>
      </c>
      <c r="H3361" s="114" t="s">
        <v>836</v>
      </c>
    </row>
    <row r="3362" spans="1:8" ht="16.5" thickBot="1">
      <c r="A3362" s="23" t="s">
        <v>28</v>
      </c>
      <c r="B3362" s="37">
        <v>373.46</v>
      </c>
      <c r="C3362" s="38">
        <v>47.289000000000001</v>
      </c>
      <c r="D3362" s="37">
        <v>1458.171</v>
      </c>
      <c r="E3362" s="38">
        <v>140.833</v>
      </c>
      <c r="F3362" s="30">
        <f t="shared" si="597"/>
        <v>1458.171</v>
      </c>
      <c r="G3362" s="104">
        <v>140.833</v>
      </c>
      <c r="H3362" s="114" t="s">
        <v>813</v>
      </c>
    </row>
    <row r="3363" spans="1:8" ht="16.5" thickBot="1">
      <c r="A3363" s="23" t="s">
        <v>29</v>
      </c>
      <c r="B3363" s="37">
        <v>1185.835</v>
      </c>
      <c r="C3363" s="38">
        <v>108.592</v>
      </c>
      <c r="D3363" s="37">
        <v>1325.7950000000001</v>
      </c>
      <c r="E3363" s="38">
        <v>204.999</v>
      </c>
      <c r="F3363" s="30">
        <f t="shared" si="597"/>
        <v>727.59337794330702</v>
      </c>
      <c r="G3363" s="104">
        <v>112.503</v>
      </c>
      <c r="H3363" s="114" t="s">
        <v>814</v>
      </c>
    </row>
    <row r="3364" spans="1:8" ht="16.5" thickBot="1">
      <c r="A3364" s="23" t="s">
        <v>30</v>
      </c>
      <c r="B3364" s="37">
        <v>112.24</v>
      </c>
      <c r="C3364" s="38">
        <v>12.522</v>
      </c>
      <c r="D3364" s="37">
        <v>123.72</v>
      </c>
      <c r="E3364" s="38">
        <v>14.522</v>
      </c>
      <c r="F3364" s="30">
        <f t="shared" si="597"/>
        <v>248.97350778129737</v>
      </c>
      <c r="G3364" s="104">
        <v>29.224</v>
      </c>
      <c r="H3364" s="114" t="s">
        <v>815</v>
      </c>
    </row>
    <row r="3365" spans="1:8" ht="16.5" thickBot="1">
      <c r="A3365" s="23" t="s">
        <v>31</v>
      </c>
      <c r="B3365" s="37">
        <v>1975.431</v>
      </c>
      <c r="C3365" s="38">
        <v>174.762</v>
      </c>
      <c r="D3365" s="37">
        <v>1952.6210000000001</v>
      </c>
      <c r="E3365" s="38">
        <v>182.60400000000001</v>
      </c>
      <c r="F3365" s="30">
        <f t="shared" si="597"/>
        <v>1766.1957600600206</v>
      </c>
      <c r="G3365" s="104">
        <v>165.17</v>
      </c>
      <c r="H3365" s="114" t="s">
        <v>838</v>
      </c>
    </row>
    <row r="3366" spans="1:8" ht="16.5" thickBot="1">
      <c r="A3366" s="23" t="s">
        <v>32</v>
      </c>
      <c r="B3366" s="37">
        <v>5</v>
      </c>
      <c r="C3366" s="38">
        <v>1.5071823204419887</v>
      </c>
      <c r="D3366" s="37">
        <v>0</v>
      </c>
      <c r="E3366" s="38">
        <v>0</v>
      </c>
      <c r="F3366" s="30">
        <v>0</v>
      </c>
      <c r="G3366" s="104">
        <v>0</v>
      </c>
      <c r="H3366" s="114" t="s">
        <v>816</v>
      </c>
    </row>
    <row r="3367" spans="1:8" ht="16.5" thickBot="1">
      <c r="A3367" s="23" t="s">
        <v>33</v>
      </c>
      <c r="B3367" s="37">
        <v>0</v>
      </c>
      <c r="C3367" s="38">
        <v>0</v>
      </c>
      <c r="D3367" s="37">
        <v>0</v>
      </c>
      <c r="E3367" s="38">
        <v>0</v>
      </c>
      <c r="F3367" s="30">
        <v>0</v>
      </c>
      <c r="G3367" s="38">
        <v>0</v>
      </c>
      <c r="H3367" s="114" t="s">
        <v>818</v>
      </c>
    </row>
    <row r="3368" spans="1:8" ht="16.5" thickBot="1">
      <c r="A3368" s="23" t="s">
        <v>34</v>
      </c>
      <c r="B3368" s="39">
        <v>7.912484979572218E-2</v>
      </c>
      <c r="C3368" s="40">
        <v>7.0000000000000001E-3</v>
      </c>
      <c r="D3368" s="39">
        <v>0.15824969959144436</v>
      </c>
      <c r="E3368" s="40">
        <v>1.4E-2</v>
      </c>
      <c r="F3368" s="30">
        <f t="shared" si="597"/>
        <v>0.14694614962062688</v>
      </c>
      <c r="G3368" s="104">
        <v>1.2999999999999999E-2</v>
      </c>
      <c r="H3368" s="114" t="s">
        <v>817</v>
      </c>
    </row>
    <row r="3369" spans="1:8" ht="16.5" thickBot="1">
      <c r="A3369" s="23" t="s">
        <v>35</v>
      </c>
      <c r="B3369" s="39">
        <v>0.14399999999999999</v>
      </c>
      <c r="C3369" s="40">
        <v>0.01</v>
      </c>
      <c r="D3369" s="39">
        <v>111.245</v>
      </c>
      <c r="E3369" s="40">
        <v>7.0389999999999997</v>
      </c>
      <c r="F3369" s="30">
        <f t="shared" si="597"/>
        <v>190.66055973859923</v>
      </c>
      <c r="G3369" s="104">
        <v>12.064</v>
      </c>
      <c r="H3369" s="113" t="s">
        <v>36</v>
      </c>
    </row>
    <row r="3370" spans="1:8" ht="16.5" thickBot="1">
      <c r="A3370" s="95" t="s">
        <v>353</v>
      </c>
      <c r="B3370" s="97">
        <f t="shared" ref="B3370" si="598">SUM(B3348:B3369)</f>
        <v>11328.632621835121</v>
      </c>
      <c r="C3370" s="97">
        <f t="shared" ref="C3370" si="599">SUM(C3348:C3369)</f>
        <v>1181.9876768804422</v>
      </c>
      <c r="D3370" s="97">
        <f t="shared" ref="D3370" si="600">SUM(D3348:D3369)</f>
        <v>11767.708702168622</v>
      </c>
      <c r="E3370" s="97">
        <f t="shared" ref="E3370:G3370" si="601">SUM(E3348:E3369)</f>
        <v>1334.0109041999999</v>
      </c>
      <c r="F3370" s="97">
        <f t="shared" si="601"/>
        <v>10682.217989243836</v>
      </c>
      <c r="G3370" s="97">
        <f t="shared" si="601"/>
        <v>1166.3720000000001</v>
      </c>
      <c r="H3370" s="112" t="s">
        <v>841</v>
      </c>
    </row>
    <row r="3371" spans="1:8" ht="16.5" thickBot="1">
      <c r="A3371" s="95" t="s">
        <v>350</v>
      </c>
      <c r="B3371" s="97">
        <v>14174.328516957554</v>
      </c>
      <c r="C3371" s="97">
        <v>1493.5219999999999</v>
      </c>
      <c r="D3371" s="97">
        <v>15172.249183161042</v>
      </c>
      <c r="E3371" s="97">
        <v>1598.671</v>
      </c>
      <c r="F3371" s="97">
        <f>D3371/E3371*G3371</f>
        <v>15423.701009151411</v>
      </c>
      <c r="G3371" s="182">
        <v>1625.1659999999999</v>
      </c>
      <c r="H3371" s="119" t="s">
        <v>354</v>
      </c>
    </row>
    <row r="3372" spans="1:8" ht="16.5" thickTop="1">
      <c r="A3372" s="75"/>
      <c r="B3372" s="75"/>
      <c r="C3372" s="75"/>
      <c r="D3372" s="75"/>
      <c r="E3372" s="75"/>
      <c r="F3372" s="42"/>
      <c r="G3372" s="144"/>
      <c r="H3372" s="94" t="s">
        <v>256</v>
      </c>
    </row>
    <row r="3373" spans="1:8">
      <c r="A3373" s="75"/>
      <c r="B3373" s="75"/>
      <c r="C3373" s="75"/>
      <c r="D3373" s="75"/>
      <c r="E3373" s="75"/>
      <c r="F3373" s="172"/>
      <c r="G3373" s="172"/>
      <c r="H3373" s="75"/>
    </row>
    <row r="3374" spans="1:8">
      <c r="A3374" s="77" t="s">
        <v>227</v>
      </c>
      <c r="B3374" s="75"/>
      <c r="C3374" s="75"/>
      <c r="D3374" s="75"/>
      <c r="E3374" s="75"/>
      <c r="F3374" s="75"/>
      <c r="G3374" s="75"/>
      <c r="H3374" s="79" t="s">
        <v>228</v>
      </c>
    </row>
    <row r="3375" spans="1:8" ht="18">
      <c r="A3375" s="77" t="s">
        <v>630</v>
      </c>
      <c r="B3375" s="75"/>
      <c r="C3375" s="75"/>
      <c r="D3375" s="75"/>
      <c r="E3375" s="75"/>
      <c r="F3375" s="75"/>
      <c r="G3375" s="75"/>
      <c r="H3375" s="8" t="s">
        <v>631</v>
      </c>
    </row>
    <row r="3376" spans="1:8" ht="16.5" customHeight="1" thickBot="1">
      <c r="A3376" s="76" t="s">
        <v>253</v>
      </c>
      <c r="B3376" s="75"/>
      <c r="C3376" s="75"/>
      <c r="D3376" s="75"/>
      <c r="E3376" s="2"/>
      <c r="F3376" s="75"/>
      <c r="G3376" s="2" t="s">
        <v>339</v>
      </c>
      <c r="H3376" s="2" t="s">
        <v>2</v>
      </c>
    </row>
    <row r="3377" spans="1:8" ht="16.5" thickBot="1">
      <c r="A3377" s="66" t="s">
        <v>7</v>
      </c>
      <c r="B3377" s="203">
        <v>2016</v>
      </c>
      <c r="C3377" s="204"/>
      <c r="D3377" s="203">
        <v>2017</v>
      </c>
      <c r="E3377" s="204"/>
      <c r="F3377" s="203">
        <v>2018</v>
      </c>
      <c r="G3377" s="204"/>
      <c r="H3377" s="67" t="s">
        <v>3</v>
      </c>
    </row>
    <row r="3378" spans="1:8">
      <c r="A3378" s="68"/>
      <c r="B3378" s="20" t="s">
        <v>254</v>
      </c>
      <c r="C3378" s="111" t="s">
        <v>44</v>
      </c>
      <c r="D3378" s="111" t="s">
        <v>254</v>
      </c>
      <c r="E3378" s="16" t="s">
        <v>44</v>
      </c>
      <c r="F3378" s="177" t="s">
        <v>254</v>
      </c>
      <c r="G3378" s="16" t="s">
        <v>44</v>
      </c>
      <c r="H3378" s="69"/>
    </row>
    <row r="3379" spans="1:8" ht="16.5" thickBot="1">
      <c r="A3379" s="70"/>
      <c r="B3379" s="34" t="s">
        <v>255</v>
      </c>
      <c r="C3379" s="11" t="s">
        <v>46</v>
      </c>
      <c r="D3379" s="114" t="s">
        <v>255</v>
      </c>
      <c r="E3379" s="36" t="s">
        <v>46</v>
      </c>
      <c r="F3379" s="180" t="s">
        <v>255</v>
      </c>
      <c r="G3379" s="36" t="s">
        <v>46</v>
      </c>
      <c r="H3379" s="71"/>
    </row>
    <row r="3380" spans="1:8" ht="17.25" thickTop="1" thickBot="1">
      <c r="A3380" s="23" t="s">
        <v>12</v>
      </c>
      <c r="B3380" s="35">
        <v>537.12300000000005</v>
      </c>
      <c r="C3380" s="38">
        <v>63.215000000000003</v>
      </c>
      <c r="D3380" s="35">
        <v>553.23699999999997</v>
      </c>
      <c r="E3380" s="38">
        <v>65.111999999999995</v>
      </c>
      <c r="F3380" s="30">
        <v>219</v>
      </c>
      <c r="G3380" s="104">
        <v>27.875</v>
      </c>
      <c r="H3380" s="180" t="s">
        <v>821</v>
      </c>
    </row>
    <row r="3381" spans="1:8" ht="16.5" thickBot="1">
      <c r="A3381" s="23" t="s">
        <v>13</v>
      </c>
      <c r="B3381" s="37">
        <v>452.87139059967586</v>
      </c>
      <c r="C3381" s="38">
        <v>32.235999999999997</v>
      </c>
      <c r="D3381" s="37">
        <v>68.765088888888883</v>
      </c>
      <c r="E3381" s="38">
        <v>30.042999999999999</v>
      </c>
      <c r="F3381" s="30">
        <f t="shared" ref="F3381:F3403" si="602">D3381/E3381*G3381</f>
        <v>56.849133333333327</v>
      </c>
      <c r="G3381" s="104">
        <v>24.837</v>
      </c>
      <c r="H3381" s="180" t="s">
        <v>822</v>
      </c>
    </row>
    <row r="3382" spans="1:8" ht="16.5" thickBot="1">
      <c r="A3382" s="23" t="s">
        <v>14</v>
      </c>
      <c r="B3382" s="37">
        <v>28.88</v>
      </c>
      <c r="C3382" s="38">
        <v>3.76</v>
      </c>
      <c r="D3382" s="37">
        <v>21.163</v>
      </c>
      <c r="E3382" s="38">
        <v>2.4910000000000001</v>
      </c>
      <c r="F3382" s="30">
        <f t="shared" si="602"/>
        <v>16.643242472902447</v>
      </c>
      <c r="G3382" s="104">
        <v>1.9590000000000001</v>
      </c>
      <c r="H3382" s="180" t="s">
        <v>823</v>
      </c>
    </row>
    <row r="3383" spans="1:8" ht="16.5" thickBot="1">
      <c r="A3383" s="23" t="s">
        <v>15</v>
      </c>
      <c r="B3383" s="37">
        <v>0</v>
      </c>
      <c r="C3383" s="38">
        <v>0</v>
      </c>
      <c r="D3383" s="37">
        <v>0</v>
      </c>
      <c r="E3383" s="38">
        <v>0</v>
      </c>
      <c r="F3383" s="30">
        <v>0</v>
      </c>
      <c r="G3383" s="104">
        <v>0</v>
      </c>
      <c r="H3383" s="180" t="s">
        <v>820</v>
      </c>
    </row>
    <row r="3384" spans="1:8" ht="16.5" thickBot="1">
      <c r="A3384" s="23" t="s">
        <v>16</v>
      </c>
      <c r="B3384" s="37">
        <v>0</v>
      </c>
      <c r="C3384" s="38">
        <v>0</v>
      </c>
      <c r="D3384" s="37">
        <v>0</v>
      </c>
      <c r="E3384" s="38">
        <v>0</v>
      </c>
      <c r="F3384" s="30">
        <v>0</v>
      </c>
      <c r="G3384" s="104">
        <v>0</v>
      </c>
      <c r="H3384" s="180" t="s">
        <v>819</v>
      </c>
    </row>
    <row r="3385" spans="1:8" ht="16.5" thickBot="1">
      <c r="A3385" s="23" t="s">
        <v>17</v>
      </c>
      <c r="B3385" s="37">
        <v>1.0673076923076923</v>
      </c>
      <c r="C3385" s="38">
        <v>7.3999999999999996E-2</v>
      </c>
      <c r="D3385" s="37">
        <v>5.09487012987013</v>
      </c>
      <c r="E3385" s="38">
        <v>0.31</v>
      </c>
      <c r="F3385" s="30">
        <f t="shared" si="602"/>
        <v>1.7749870129870131</v>
      </c>
      <c r="G3385" s="104">
        <v>0.108</v>
      </c>
      <c r="H3385" s="180" t="s">
        <v>826</v>
      </c>
    </row>
    <row r="3386" spans="1:8" ht="16.5" thickBot="1">
      <c r="A3386" s="23" t="s">
        <v>18</v>
      </c>
      <c r="B3386" s="37">
        <v>0.75</v>
      </c>
      <c r="C3386" s="38">
        <v>5.1999999999999998E-2</v>
      </c>
      <c r="D3386" s="37">
        <v>2.5310000000000001</v>
      </c>
      <c r="E3386" s="38">
        <v>0.154</v>
      </c>
      <c r="F3386" s="30">
        <f t="shared" si="602"/>
        <v>1.3641103896103899</v>
      </c>
      <c r="G3386" s="104">
        <v>8.3000000000000004E-2</v>
      </c>
      <c r="H3386" s="180" t="s">
        <v>19</v>
      </c>
    </row>
    <row r="3387" spans="1:8" ht="16.5" thickBot="1">
      <c r="A3387" s="23" t="s">
        <v>20</v>
      </c>
      <c r="B3387" s="37">
        <v>2273.0390016207457</v>
      </c>
      <c r="C3387" s="38">
        <v>161.798</v>
      </c>
      <c r="D3387" s="37">
        <v>175.5303111111111</v>
      </c>
      <c r="E3387" s="38">
        <v>76.688000000000002</v>
      </c>
      <c r="F3387" s="30">
        <f t="shared" si="602"/>
        <v>154.17268888888887</v>
      </c>
      <c r="G3387" s="104">
        <v>67.356999999999999</v>
      </c>
      <c r="H3387" s="180" t="s">
        <v>827</v>
      </c>
    </row>
    <row r="3388" spans="1:8" ht="16.5" thickBot="1">
      <c r="A3388" s="23" t="s">
        <v>21</v>
      </c>
      <c r="B3388" s="37">
        <v>0.59199999999999997</v>
      </c>
      <c r="C3388" s="38">
        <v>3.9498240000000004E-2</v>
      </c>
      <c r="D3388" s="37">
        <v>0.78737777777777773</v>
      </c>
      <c r="E3388" s="38">
        <v>0.34399999999999997</v>
      </c>
      <c r="F3388" s="30">
        <f t="shared" si="602"/>
        <v>0.11902222222222221</v>
      </c>
      <c r="G3388" s="104">
        <v>5.1999999999999998E-2</v>
      </c>
      <c r="H3388" s="180" t="s">
        <v>828</v>
      </c>
    </row>
    <row r="3389" spans="1:8" ht="16.5" thickBot="1">
      <c r="A3389" s="23" t="s">
        <v>22</v>
      </c>
      <c r="B3389" s="37">
        <v>0</v>
      </c>
      <c r="C3389" s="38">
        <v>0</v>
      </c>
      <c r="D3389" s="37">
        <v>6.1799999999999994E-2</v>
      </c>
      <c r="E3389" s="38">
        <v>2.7E-2</v>
      </c>
      <c r="F3389" s="30">
        <f t="shared" si="602"/>
        <v>0</v>
      </c>
      <c r="G3389" s="104">
        <v>0</v>
      </c>
      <c r="H3389" s="180" t="s">
        <v>840</v>
      </c>
    </row>
    <row r="3390" spans="1:8" ht="16.5" thickBot="1">
      <c r="A3390" s="23" t="s">
        <v>23</v>
      </c>
      <c r="B3390" s="37">
        <v>8.6679999999999993</v>
      </c>
      <c r="C3390" s="38">
        <v>0.61699999999999999</v>
      </c>
      <c r="D3390" s="37">
        <v>0</v>
      </c>
      <c r="E3390" s="38">
        <v>0</v>
      </c>
      <c r="F3390" s="30">
        <v>0</v>
      </c>
      <c r="G3390" s="104">
        <v>0</v>
      </c>
      <c r="H3390" s="180" t="s">
        <v>805</v>
      </c>
    </row>
    <row r="3391" spans="1:8" ht="16.5" thickBot="1">
      <c r="A3391" s="23" t="s">
        <v>24</v>
      </c>
      <c r="B3391" s="37">
        <v>2E-3</v>
      </c>
      <c r="C3391" s="38">
        <v>1E-3</v>
      </c>
      <c r="D3391" s="37">
        <v>0</v>
      </c>
      <c r="E3391" s="38">
        <v>5.0000000000000001E-3</v>
      </c>
      <c r="F3391" s="30">
        <f t="shared" si="602"/>
        <v>0</v>
      </c>
      <c r="G3391" s="104">
        <v>1.0999999999999999E-2</v>
      </c>
      <c r="H3391" s="180" t="s">
        <v>25</v>
      </c>
    </row>
    <row r="3392" spans="1:8" ht="16.5" thickBot="1">
      <c r="A3392" s="23" t="s">
        <v>26</v>
      </c>
      <c r="B3392" s="30">
        <v>20.447057000000001</v>
      </c>
      <c r="C3392" s="28">
        <v>97.053824400000011</v>
      </c>
      <c r="D3392" s="30">
        <v>11.671586</v>
      </c>
      <c r="E3392" s="28">
        <v>60.2120636</v>
      </c>
      <c r="F3392" s="30">
        <f t="shared" si="602"/>
        <v>21.306650415947544</v>
      </c>
      <c r="G3392" s="104">
        <v>109.91800000000001</v>
      </c>
      <c r="H3392" s="180" t="s">
        <v>829</v>
      </c>
    </row>
    <row r="3393" spans="1:8" ht="16.5" thickBot="1">
      <c r="A3393" s="23" t="s">
        <v>27</v>
      </c>
      <c r="B3393" s="37">
        <v>4.0145801526717557</v>
      </c>
      <c r="C3393" s="38">
        <v>0.68300000000000005</v>
      </c>
      <c r="D3393" s="37">
        <v>0</v>
      </c>
      <c r="E3393" s="38">
        <v>0</v>
      </c>
      <c r="F3393" s="30">
        <v>0</v>
      </c>
      <c r="G3393" s="104">
        <v>3.5999999999999997E-2</v>
      </c>
      <c r="H3393" s="180" t="s">
        <v>837</v>
      </c>
    </row>
    <row r="3394" spans="1:8" ht="16.5" thickBot="1">
      <c r="A3394" s="23" t="s">
        <v>28</v>
      </c>
      <c r="B3394" s="37">
        <v>143.08000000000001</v>
      </c>
      <c r="C3394" s="38">
        <v>7.6289999999999996</v>
      </c>
      <c r="D3394" s="37">
        <v>0</v>
      </c>
      <c r="E3394" s="38">
        <v>0</v>
      </c>
      <c r="F3394" s="30">
        <v>0</v>
      </c>
      <c r="G3394" s="104">
        <v>2.8479999999999999</v>
      </c>
      <c r="H3394" s="180" t="s">
        <v>830</v>
      </c>
    </row>
    <row r="3395" spans="1:8" ht="16.5" thickBot="1">
      <c r="A3395" s="23" t="s">
        <v>29</v>
      </c>
      <c r="B3395" s="37">
        <v>2.0699999999999998</v>
      </c>
      <c r="C3395" s="38">
        <v>0.317</v>
      </c>
      <c r="D3395" s="37">
        <v>19.166</v>
      </c>
      <c r="E3395" s="38">
        <v>2.2010000000000001</v>
      </c>
      <c r="F3395" s="30">
        <f t="shared" si="602"/>
        <v>1.7241562925942755</v>
      </c>
      <c r="G3395" s="104">
        <v>0.19800000000000001</v>
      </c>
      <c r="H3395" s="180" t="s">
        <v>831</v>
      </c>
    </row>
    <row r="3396" spans="1:8" ht="16.5" thickBot="1">
      <c r="A3396" s="23" t="s">
        <v>30</v>
      </c>
      <c r="B3396" s="37">
        <v>0.4</v>
      </c>
      <c r="C3396" s="38">
        <v>0.04</v>
      </c>
      <c r="D3396" s="37">
        <v>0.4</v>
      </c>
      <c r="E3396" s="38">
        <v>4.9000000000000002E-2</v>
      </c>
      <c r="F3396" s="30">
        <f t="shared" si="602"/>
        <v>8.9795918367346933E-2</v>
      </c>
      <c r="G3396" s="104">
        <v>1.0999999999999999E-2</v>
      </c>
      <c r="H3396" s="180" t="s">
        <v>832</v>
      </c>
    </row>
    <row r="3397" spans="1:8" ht="16.5" thickBot="1">
      <c r="A3397" s="23" t="s">
        <v>31</v>
      </c>
      <c r="B3397" s="37">
        <v>24.449720930232559</v>
      </c>
      <c r="C3397" s="38">
        <v>2.5579999999999998</v>
      </c>
      <c r="D3397" s="37">
        <v>1.3094651162790696</v>
      </c>
      <c r="E3397" s="38">
        <v>0.13700000000000001</v>
      </c>
      <c r="F3397" s="30">
        <f t="shared" si="602"/>
        <v>0</v>
      </c>
      <c r="G3397" s="104">
        <v>0</v>
      </c>
      <c r="H3397" s="180" t="s">
        <v>839</v>
      </c>
    </row>
    <row r="3398" spans="1:8" ht="16.5" thickBot="1">
      <c r="A3398" s="23" t="s">
        <v>32</v>
      </c>
      <c r="B3398" s="37">
        <v>0</v>
      </c>
      <c r="C3398" s="38">
        <v>0</v>
      </c>
      <c r="D3398" s="37">
        <v>0</v>
      </c>
      <c r="E3398" s="38">
        <v>0</v>
      </c>
      <c r="F3398" s="30">
        <v>0</v>
      </c>
      <c r="G3398" s="104">
        <v>0</v>
      </c>
      <c r="H3398" s="180" t="s">
        <v>833</v>
      </c>
    </row>
    <row r="3399" spans="1:8" ht="16.5" thickBot="1">
      <c r="A3399" s="23" t="s">
        <v>33</v>
      </c>
      <c r="B3399" s="37">
        <v>0</v>
      </c>
      <c r="C3399" s="38">
        <v>0</v>
      </c>
      <c r="D3399" s="37">
        <v>1E-3</v>
      </c>
      <c r="E3399" s="38">
        <v>1.2999999999999999E-2</v>
      </c>
      <c r="F3399" s="30">
        <f t="shared" si="602"/>
        <v>7.6923076923076926E-5</v>
      </c>
      <c r="G3399" s="104">
        <v>1E-3</v>
      </c>
      <c r="H3399" s="180" t="s">
        <v>835</v>
      </c>
    </row>
    <row r="3400" spans="1:8" ht="16.5" thickBot="1">
      <c r="A3400" s="23" t="s">
        <v>34</v>
      </c>
      <c r="B3400" s="39">
        <v>0</v>
      </c>
      <c r="C3400" s="40">
        <v>0</v>
      </c>
      <c r="D3400" s="39">
        <v>0</v>
      </c>
      <c r="E3400" s="40">
        <v>0</v>
      </c>
      <c r="F3400" s="30">
        <v>0</v>
      </c>
      <c r="G3400" s="104">
        <v>2.8000000000000001E-2</v>
      </c>
      <c r="H3400" s="180" t="s">
        <v>834</v>
      </c>
    </row>
    <row r="3401" spans="1:8" ht="16.5" thickBot="1">
      <c r="A3401" s="23" t="s">
        <v>35</v>
      </c>
      <c r="B3401" s="39">
        <v>1E-3</v>
      </c>
      <c r="C3401" s="40">
        <v>4.0000000000000001E-3</v>
      </c>
      <c r="D3401" s="39">
        <v>2</v>
      </c>
      <c r="E3401" s="40">
        <v>0.11799999999999999</v>
      </c>
      <c r="F3401" s="30">
        <f t="shared" si="602"/>
        <v>5.7118644067796618</v>
      </c>
      <c r="G3401" s="104">
        <v>0.33700000000000002</v>
      </c>
      <c r="H3401" s="179" t="s">
        <v>36</v>
      </c>
    </row>
    <row r="3402" spans="1:8" ht="16.5" thickBot="1">
      <c r="A3402" s="95" t="s">
        <v>353</v>
      </c>
      <c r="B3402" s="97">
        <f t="shared" ref="B3402" si="603">SUM(B3380:B3401)</f>
        <v>3497.4550579956344</v>
      </c>
      <c r="C3402" s="97">
        <f t="shared" ref="C3402" si="604">SUM(C3380:C3401)</f>
        <v>370.07732264000003</v>
      </c>
      <c r="D3402" s="97">
        <f t="shared" ref="D3402" si="605">SUM(D3380:D3401)</f>
        <v>861.71849902392694</v>
      </c>
      <c r="E3402" s="97">
        <f t="shared" ref="E3402" si="606">SUM(E3380:E3401)</f>
        <v>237.90406359999997</v>
      </c>
      <c r="F3402" s="142">
        <f t="shared" si="602"/>
        <v>853.58659574186277</v>
      </c>
      <c r="G3402" s="145">
        <v>235.65899999999999</v>
      </c>
      <c r="H3402" s="178" t="s">
        <v>841</v>
      </c>
    </row>
    <row r="3403" spans="1:8" ht="16.5" thickBot="1">
      <c r="A3403" s="95" t="s">
        <v>350</v>
      </c>
      <c r="B3403" s="97">
        <v>4693.7929235442534</v>
      </c>
      <c r="C3403" s="97">
        <v>430.96499999999997</v>
      </c>
      <c r="D3403" s="97">
        <v>1269.0158052807053</v>
      </c>
      <c r="E3403" s="118">
        <v>249.33799999999999</v>
      </c>
      <c r="F3403" s="142">
        <f t="shared" si="602"/>
        <v>1543.6524906987006</v>
      </c>
      <c r="G3403" s="145">
        <v>303.29899999999998</v>
      </c>
      <c r="H3403" s="119" t="s">
        <v>354</v>
      </c>
    </row>
    <row r="3404" spans="1:8" ht="16.5" thickTop="1">
      <c r="A3404" s="75"/>
      <c r="B3404" s="75"/>
      <c r="C3404" s="75"/>
      <c r="D3404" s="75"/>
      <c r="E3404" s="172"/>
      <c r="F3404" s="42"/>
      <c r="G3404" s="75"/>
      <c r="H3404" s="94" t="s">
        <v>256</v>
      </c>
    </row>
    <row r="3405" spans="1:8">
      <c r="A3405" s="75"/>
      <c r="B3405" s="75"/>
      <c r="C3405" s="75"/>
      <c r="D3405" s="75"/>
      <c r="E3405" s="75"/>
      <c r="F3405" s="172"/>
      <c r="G3405" s="75"/>
    </row>
    <row r="3406" spans="1:8">
      <c r="A3406" s="77" t="s">
        <v>229</v>
      </c>
      <c r="B3406" s="75"/>
      <c r="C3406" s="75"/>
      <c r="D3406" s="75"/>
      <c r="E3406" s="75"/>
      <c r="F3406" s="75"/>
      <c r="G3406" s="75"/>
      <c r="H3406" s="79" t="s">
        <v>230</v>
      </c>
    </row>
    <row r="3407" spans="1:8" ht="18">
      <c r="A3407" s="77" t="s">
        <v>633</v>
      </c>
      <c r="B3407" s="75"/>
      <c r="C3407" s="75"/>
      <c r="D3407" s="75"/>
      <c r="E3407" s="75"/>
      <c r="F3407" s="75"/>
      <c r="G3407" s="75"/>
      <c r="H3407" s="13" t="s">
        <v>632</v>
      </c>
    </row>
    <row r="3408" spans="1:8" ht="16.5" customHeight="1" thickBot="1">
      <c r="A3408" s="76" t="s">
        <v>253</v>
      </c>
      <c r="B3408" s="75"/>
      <c r="C3408" s="75"/>
      <c r="D3408" s="75"/>
      <c r="E3408" s="2"/>
      <c r="F3408" s="75"/>
      <c r="G3408" s="2" t="s">
        <v>339</v>
      </c>
      <c r="H3408" s="2" t="s">
        <v>2</v>
      </c>
    </row>
    <row r="3409" spans="1:8" ht="16.5" thickBot="1">
      <c r="A3409" s="66" t="s">
        <v>7</v>
      </c>
      <c r="B3409" s="203">
        <v>2016</v>
      </c>
      <c r="C3409" s="204"/>
      <c r="D3409" s="203">
        <v>2017</v>
      </c>
      <c r="E3409" s="204"/>
      <c r="F3409" s="203">
        <v>2018</v>
      </c>
      <c r="G3409" s="204"/>
      <c r="H3409" s="67" t="s">
        <v>3</v>
      </c>
    </row>
    <row r="3410" spans="1:8">
      <c r="A3410" s="68"/>
      <c r="B3410" s="20" t="s">
        <v>254</v>
      </c>
      <c r="C3410" s="111" t="s">
        <v>44</v>
      </c>
      <c r="D3410" s="111" t="s">
        <v>254</v>
      </c>
      <c r="E3410" s="16" t="s">
        <v>44</v>
      </c>
      <c r="F3410" s="111" t="s">
        <v>254</v>
      </c>
      <c r="G3410" s="16" t="s">
        <v>44</v>
      </c>
      <c r="H3410" s="69"/>
    </row>
    <row r="3411" spans="1:8" ht="16.5" thickBot="1">
      <c r="A3411" s="70"/>
      <c r="B3411" s="34" t="s">
        <v>255</v>
      </c>
      <c r="C3411" s="11" t="s">
        <v>46</v>
      </c>
      <c r="D3411" s="114" t="s">
        <v>255</v>
      </c>
      <c r="E3411" s="36" t="s">
        <v>46</v>
      </c>
      <c r="F3411" s="114" t="s">
        <v>255</v>
      </c>
      <c r="G3411" s="36" t="s">
        <v>46</v>
      </c>
      <c r="H3411" s="71"/>
    </row>
    <row r="3412" spans="1:8" ht="17.25" thickTop="1" thickBot="1">
      <c r="A3412" s="23" t="s">
        <v>12</v>
      </c>
      <c r="B3412" s="35">
        <v>0.93449749999999998</v>
      </c>
      <c r="C3412" s="38">
        <v>1.55027716</v>
      </c>
      <c r="D3412" s="35">
        <v>0</v>
      </c>
      <c r="E3412" s="38">
        <v>0</v>
      </c>
      <c r="F3412" s="30">
        <v>1.7000000000000001E-2</v>
      </c>
      <c r="G3412" s="30">
        <v>0.104</v>
      </c>
      <c r="H3412" s="180" t="s">
        <v>809</v>
      </c>
    </row>
    <row r="3413" spans="1:8" ht="16.5" thickBot="1">
      <c r="A3413" s="23" t="s">
        <v>13</v>
      </c>
      <c r="B3413" s="37">
        <v>88.5129535864979</v>
      </c>
      <c r="C3413" s="38">
        <v>48.81</v>
      </c>
      <c r="D3413" s="37">
        <v>103.98887341772152</v>
      </c>
      <c r="E3413" s="38">
        <v>62.079000000000001</v>
      </c>
      <c r="F3413" s="30">
        <v>18.359000000000002</v>
      </c>
      <c r="G3413" s="30">
        <v>29.72</v>
      </c>
      <c r="H3413" s="180" t="s">
        <v>810</v>
      </c>
    </row>
    <row r="3414" spans="1:8" ht="16.5" thickBot="1">
      <c r="A3414" s="23" t="s">
        <v>14</v>
      </c>
      <c r="B3414" s="37">
        <v>0</v>
      </c>
      <c r="C3414" s="38">
        <v>0</v>
      </c>
      <c r="D3414" s="37">
        <v>0</v>
      </c>
      <c r="E3414" s="38">
        <v>0</v>
      </c>
      <c r="F3414" s="30">
        <v>0</v>
      </c>
      <c r="G3414" s="30">
        <v>1E-3</v>
      </c>
      <c r="H3414" s="180" t="s">
        <v>806</v>
      </c>
    </row>
    <row r="3415" spans="1:8" ht="16.5" thickBot="1">
      <c r="A3415" s="23" t="s">
        <v>15</v>
      </c>
      <c r="B3415" s="37">
        <v>0</v>
      </c>
      <c r="C3415" s="38">
        <v>0</v>
      </c>
      <c r="D3415" s="37">
        <v>0</v>
      </c>
      <c r="E3415" s="38">
        <v>0</v>
      </c>
      <c r="F3415" s="30">
        <v>0</v>
      </c>
      <c r="G3415" s="30">
        <v>0</v>
      </c>
      <c r="H3415" s="180" t="s">
        <v>820</v>
      </c>
    </row>
    <row r="3416" spans="1:8" ht="16.5" thickBot="1">
      <c r="A3416" s="23" t="s">
        <v>16</v>
      </c>
      <c r="B3416" s="37">
        <v>0</v>
      </c>
      <c r="C3416" s="38">
        <v>0</v>
      </c>
      <c r="D3416" s="37">
        <v>0</v>
      </c>
      <c r="E3416" s="38">
        <v>0</v>
      </c>
      <c r="F3416" s="30">
        <v>0</v>
      </c>
      <c r="G3416" s="30">
        <v>0</v>
      </c>
      <c r="H3416" s="180" t="s">
        <v>819</v>
      </c>
    </row>
    <row r="3417" spans="1:8" ht="16.5" thickBot="1">
      <c r="A3417" s="23" t="s">
        <v>17</v>
      </c>
      <c r="B3417" s="37">
        <v>0</v>
      </c>
      <c r="C3417" s="38">
        <v>0</v>
      </c>
      <c r="D3417" s="37">
        <v>0</v>
      </c>
      <c r="E3417" s="38">
        <v>0</v>
      </c>
      <c r="F3417" s="30">
        <v>0</v>
      </c>
      <c r="G3417" s="30">
        <v>0</v>
      </c>
      <c r="H3417" s="180" t="s">
        <v>807</v>
      </c>
    </row>
    <row r="3418" spans="1:8" ht="16.5" thickBot="1">
      <c r="A3418" s="23" t="s">
        <v>18</v>
      </c>
      <c r="B3418" s="37">
        <v>0.05</v>
      </c>
      <c r="C3418" s="38">
        <v>3.4000000000000002E-2</v>
      </c>
      <c r="D3418" s="37">
        <v>3.5999999999999997E-2</v>
      </c>
      <c r="E3418" s="38">
        <v>1.4E-2</v>
      </c>
      <c r="F3418" s="30">
        <v>0.14000000000000001</v>
      </c>
      <c r="G3418" s="30">
        <v>0.21199999999999999</v>
      </c>
      <c r="H3418" s="180" t="s">
        <v>19</v>
      </c>
    </row>
    <row r="3419" spans="1:8" ht="16.5" thickBot="1">
      <c r="A3419" s="23" t="s">
        <v>20</v>
      </c>
      <c r="B3419" s="37">
        <v>122.102168776371</v>
      </c>
      <c r="C3419" s="38">
        <v>78.861999999999995</v>
      </c>
      <c r="D3419" s="37">
        <v>108.07948101265823</v>
      </c>
      <c r="E3419" s="38">
        <v>64.521000000000001</v>
      </c>
      <c r="F3419" s="30">
        <v>21.026</v>
      </c>
      <c r="G3419" s="30">
        <v>35.865000000000002</v>
      </c>
      <c r="H3419" s="180" t="s">
        <v>808</v>
      </c>
    </row>
    <row r="3420" spans="1:8" ht="16.5" thickBot="1">
      <c r="A3420" s="23" t="s">
        <v>21</v>
      </c>
      <c r="B3420" s="37">
        <v>2.3639999999999999</v>
      </c>
      <c r="C3420" s="38">
        <v>2.3334393900000001</v>
      </c>
      <c r="D3420" s="37">
        <v>0</v>
      </c>
      <c r="E3420" s="38">
        <v>0</v>
      </c>
      <c r="F3420" s="30">
        <v>0</v>
      </c>
      <c r="G3420" s="30">
        <v>0</v>
      </c>
      <c r="H3420" s="180" t="s">
        <v>811</v>
      </c>
    </row>
    <row r="3421" spans="1:8" ht="16.5" thickBot="1">
      <c r="A3421" s="23" t="s">
        <v>22</v>
      </c>
      <c r="B3421" s="37">
        <v>0</v>
      </c>
      <c r="C3421" s="38">
        <v>0</v>
      </c>
      <c r="D3421" s="37">
        <v>0</v>
      </c>
      <c r="E3421" s="38">
        <v>0</v>
      </c>
      <c r="F3421" s="30">
        <v>0</v>
      </c>
      <c r="G3421" s="30">
        <v>0</v>
      </c>
      <c r="H3421" s="180" t="s">
        <v>840</v>
      </c>
    </row>
    <row r="3422" spans="1:8" ht="16.5" thickBot="1">
      <c r="A3422" s="23" t="s">
        <v>23</v>
      </c>
      <c r="B3422" s="37">
        <v>0.308</v>
      </c>
      <c r="C3422" s="38">
        <v>0.22500000000000001</v>
      </c>
      <c r="D3422" s="37">
        <v>0</v>
      </c>
      <c r="E3422" s="38">
        <v>0</v>
      </c>
      <c r="F3422" s="30">
        <v>5.3999999999999999E-2</v>
      </c>
      <c r="G3422" s="30">
        <v>9.4E-2</v>
      </c>
      <c r="H3422" s="180" t="s">
        <v>805</v>
      </c>
    </row>
    <row r="3423" spans="1:8" ht="16.5" thickBot="1">
      <c r="A3423" s="23" t="s">
        <v>24</v>
      </c>
      <c r="B3423" s="37">
        <v>2.058823529411765E-2</v>
      </c>
      <c r="C3423" s="38">
        <v>1.4E-2</v>
      </c>
      <c r="D3423" s="37">
        <v>0</v>
      </c>
      <c r="E3423" s="38">
        <v>1E-3</v>
      </c>
      <c r="F3423" s="30">
        <v>0</v>
      </c>
      <c r="G3423" s="30">
        <v>0</v>
      </c>
      <c r="H3423" s="180" t="s">
        <v>25</v>
      </c>
    </row>
    <row r="3424" spans="1:8" ht="16.5" thickBot="1">
      <c r="A3424" s="23" t="s">
        <v>26</v>
      </c>
      <c r="B3424" s="30">
        <v>0</v>
      </c>
      <c r="C3424" s="28">
        <v>0</v>
      </c>
      <c r="D3424" s="30">
        <v>9.8072109589041094</v>
      </c>
      <c r="E3424" s="28">
        <v>5.2080000000000002</v>
      </c>
      <c r="F3424" s="30">
        <v>0</v>
      </c>
      <c r="G3424" s="30">
        <v>0</v>
      </c>
      <c r="H3424" s="180" t="s">
        <v>812</v>
      </c>
    </row>
    <row r="3425" spans="1:8" ht="16.5" thickBot="1">
      <c r="A3425" s="23" t="s">
        <v>27</v>
      </c>
      <c r="B3425" s="37">
        <v>0</v>
      </c>
      <c r="C3425" s="38">
        <v>0</v>
      </c>
      <c r="D3425" s="37">
        <v>0</v>
      </c>
      <c r="E3425" s="38">
        <v>0</v>
      </c>
      <c r="F3425" s="30">
        <v>0</v>
      </c>
      <c r="G3425" s="30">
        <v>0</v>
      </c>
      <c r="H3425" s="180" t="s">
        <v>836</v>
      </c>
    </row>
    <row r="3426" spans="1:8" ht="16.5" thickBot="1">
      <c r="A3426" s="23" t="s">
        <v>28</v>
      </c>
      <c r="B3426" s="37">
        <v>25.157500000000002</v>
      </c>
      <c r="C3426" s="38">
        <v>33.915999999999997</v>
      </c>
      <c r="D3426" s="37">
        <v>41.041759493670895</v>
      </c>
      <c r="E3426" s="38">
        <v>24.501000000000001</v>
      </c>
      <c r="F3426" s="30">
        <v>2.637</v>
      </c>
      <c r="G3426" s="30">
        <v>24.501000000000001</v>
      </c>
      <c r="H3426" s="180" t="s">
        <v>813</v>
      </c>
    </row>
    <row r="3427" spans="1:8" ht="16.5" thickBot="1">
      <c r="A3427" s="23" t="s">
        <v>29</v>
      </c>
      <c r="B3427" s="37">
        <v>23.69</v>
      </c>
      <c r="C3427" s="38">
        <v>19.521000000000001</v>
      </c>
      <c r="D3427" s="37">
        <v>18.048999999999999</v>
      </c>
      <c r="E3427" s="38">
        <v>22.46</v>
      </c>
      <c r="F3427" s="30">
        <v>7.3380000000000001</v>
      </c>
      <c r="G3427" s="30">
        <v>76.441999999999993</v>
      </c>
      <c r="H3427" s="180" t="s">
        <v>814</v>
      </c>
    </row>
    <row r="3428" spans="1:8" ht="16.5" thickBot="1">
      <c r="A3428" s="23" t="s">
        <v>30</v>
      </c>
      <c r="B3428" s="37">
        <v>0</v>
      </c>
      <c r="C3428" s="38">
        <v>0</v>
      </c>
      <c r="D3428" s="37">
        <v>0</v>
      </c>
      <c r="E3428" s="38">
        <v>0</v>
      </c>
      <c r="F3428" s="30">
        <v>0</v>
      </c>
      <c r="G3428" s="30">
        <v>2E-3</v>
      </c>
      <c r="H3428" s="180" t="s">
        <v>815</v>
      </c>
    </row>
    <row r="3429" spans="1:8" ht="16.5" thickBot="1">
      <c r="A3429" s="23" t="s">
        <v>31</v>
      </c>
      <c r="B3429" s="37">
        <v>2.5430000000000001</v>
      </c>
      <c r="C3429" s="38">
        <v>1.446</v>
      </c>
      <c r="D3429" s="37">
        <v>4.1239999999999997</v>
      </c>
      <c r="E3429" s="38">
        <v>2.19</v>
      </c>
      <c r="F3429" s="30">
        <v>0</v>
      </c>
      <c r="G3429" s="30">
        <v>0</v>
      </c>
      <c r="H3429" s="180" t="s">
        <v>838</v>
      </c>
    </row>
    <row r="3430" spans="1:8" ht="16.5" thickBot="1">
      <c r="A3430" s="23" t="s">
        <v>32</v>
      </c>
      <c r="B3430" s="37">
        <v>3.6632352941176474</v>
      </c>
      <c r="C3430" s="38">
        <v>2.4910000000000001</v>
      </c>
      <c r="D3430" s="37">
        <v>3.9420000000000006</v>
      </c>
      <c r="E3430" s="38">
        <v>1.5329999999999999</v>
      </c>
      <c r="F3430" s="30">
        <v>110.56399999999999</v>
      </c>
      <c r="G3430" s="30">
        <v>6.984</v>
      </c>
      <c r="H3430" s="180" t="s">
        <v>816</v>
      </c>
    </row>
    <row r="3431" spans="1:8" ht="16.5" thickBot="1">
      <c r="A3431" s="23" t="s">
        <v>33</v>
      </c>
      <c r="B3431" s="37">
        <v>0</v>
      </c>
      <c r="C3431" s="38">
        <v>0</v>
      </c>
      <c r="D3431" s="37">
        <v>0</v>
      </c>
      <c r="E3431" s="38">
        <v>0</v>
      </c>
      <c r="F3431" s="30">
        <v>0</v>
      </c>
      <c r="G3431" s="30">
        <v>0</v>
      </c>
      <c r="H3431" s="180" t="s">
        <v>818</v>
      </c>
    </row>
    <row r="3432" spans="1:8" ht="16.5" thickBot="1">
      <c r="A3432" s="23" t="s">
        <v>34</v>
      </c>
      <c r="B3432" s="39">
        <v>0</v>
      </c>
      <c r="C3432" s="40">
        <v>0</v>
      </c>
      <c r="D3432" s="39">
        <v>0</v>
      </c>
      <c r="E3432" s="40">
        <v>0</v>
      </c>
      <c r="F3432" s="30">
        <v>0</v>
      </c>
      <c r="G3432" s="30">
        <v>0</v>
      </c>
      <c r="H3432" s="180" t="s">
        <v>817</v>
      </c>
    </row>
    <row r="3433" spans="1:8" ht="16.5" thickBot="1">
      <c r="A3433" s="23" t="s">
        <v>35</v>
      </c>
      <c r="B3433" s="39">
        <v>1.5921862745098039</v>
      </c>
      <c r="C3433" s="40">
        <v>0.307</v>
      </c>
      <c r="D3433" s="39">
        <v>10.346617647058823</v>
      </c>
      <c r="E3433" s="40">
        <v>1.9950000000000001</v>
      </c>
      <c r="F3433" s="30">
        <v>5.7000000000000002E-2</v>
      </c>
      <c r="G3433" s="30">
        <v>0.25600000000000001</v>
      </c>
      <c r="H3433" s="179" t="s">
        <v>36</v>
      </c>
    </row>
    <row r="3434" spans="1:8" ht="16.5" thickBot="1">
      <c r="A3434" s="95" t="s">
        <v>353</v>
      </c>
      <c r="B3434" s="97">
        <f t="shared" ref="B3434" si="607">SUM(B3412:B3433)</f>
        <v>270.93812966679053</v>
      </c>
      <c r="C3434" s="97">
        <f t="shared" ref="C3434" si="608">SUM(C3412:C3433)</f>
        <v>189.50971654999998</v>
      </c>
      <c r="D3434" s="97">
        <f t="shared" ref="D3434" si="609">SUM(D3412:D3433)</f>
        <v>299.41494253001366</v>
      </c>
      <c r="E3434" s="97">
        <f t="shared" ref="E3434:G3434" si="610">SUM(E3412:E3433)</f>
        <v>184.50200000000001</v>
      </c>
      <c r="F3434" s="97">
        <f>SUM(F3412:F3433)</f>
        <v>160.19199999999998</v>
      </c>
      <c r="G3434" s="97">
        <f t="shared" si="610"/>
        <v>174.18100000000001</v>
      </c>
      <c r="H3434" s="178" t="s">
        <v>841</v>
      </c>
    </row>
    <row r="3435" spans="1:8" ht="16.5" thickBot="1">
      <c r="A3435" s="95" t="s">
        <v>350</v>
      </c>
      <c r="B3435" s="97">
        <f>B3434/C3434*C3435</f>
        <v>277.22197568259213</v>
      </c>
      <c r="C3435" s="97">
        <v>193.905</v>
      </c>
      <c r="D3435" s="97">
        <f>D3434/E3434*E3435</f>
        <v>354.70143407001052</v>
      </c>
      <c r="E3435" s="97">
        <v>218.57</v>
      </c>
      <c r="F3435" s="142">
        <f>D3435/E3435*G3435</f>
        <v>297.70448221290798</v>
      </c>
      <c r="G3435" s="142">
        <v>183.44800000000001</v>
      </c>
      <c r="H3435" s="119" t="s">
        <v>354</v>
      </c>
    </row>
    <row r="3436" spans="1:8" ht="16.5" thickTop="1">
      <c r="A3436" s="75"/>
      <c r="B3436" s="63"/>
      <c r="C3436" s="63"/>
      <c r="D3436" s="75"/>
      <c r="E3436" s="62"/>
      <c r="F3436" s="75"/>
      <c r="G3436" s="62"/>
      <c r="H3436" s="94" t="s">
        <v>256</v>
      </c>
    </row>
    <row r="3437" spans="1:8">
      <c r="A3437" s="77" t="s">
        <v>231</v>
      </c>
      <c r="B3437" s="75"/>
      <c r="C3437" s="75"/>
      <c r="D3437" s="75"/>
      <c r="E3437" s="75"/>
      <c r="F3437" s="75"/>
      <c r="G3437" s="75"/>
      <c r="H3437" s="79" t="s">
        <v>232</v>
      </c>
    </row>
    <row r="3438" spans="1:8">
      <c r="A3438" s="77" t="s">
        <v>634</v>
      </c>
      <c r="B3438" s="75"/>
      <c r="C3438" s="75"/>
      <c r="D3438" s="75"/>
      <c r="E3438" s="75"/>
      <c r="F3438" s="75"/>
      <c r="G3438" s="75"/>
      <c r="H3438" s="13" t="s">
        <v>635</v>
      </c>
    </row>
    <row r="3439" spans="1:8" ht="16.5" customHeight="1" thickBot="1">
      <c r="A3439" s="76" t="s">
        <v>253</v>
      </c>
      <c r="B3439" s="75"/>
      <c r="C3439" s="75"/>
      <c r="D3439" s="75"/>
      <c r="E3439" s="2"/>
      <c r="F3439" s="75"/>
      <c r="G3439" s="2" t="s">
        <v>339</v>
      </c>
      <c r="H3439" s="2" t="s">
        <v>2</v>
      </c>
    </row>
    <row r="3440" spans="1:8" ht="16.5" thickBot="1">
      <c r="A3440" s="66" t="s">
        <v>7</v>
      </c>
      <c r="B3440" s="203">
        <v>2016</v>
      </c>
      <c r="C3440" s="204"/>
      <c r="D3440" s="203">
        <v>2017</v>
      </c>
      <c r="E3440" s="204"/>
      <c r="F3440" s="203">
        <v>2018</v>
      </c>
      <c r="G3440" s="204"/>
      <c r="H3440" s="67" t="s">
        <v>3</v>
      </c>
    </row>
    <row r="3441" spans="1:8">
      <c r="A3441" s="68"/>
      <c r="B3441" s="20" t="s">
        <v>254</v>
      </c>
      <c r="C3441" s="111" t="s">
        <v>44</v>
      </c>
      <c r="D3441" s="111" t="s">
        <v>254</v>
      </c>
      <c r="E3441" s="16" t="s">
        <v>44</v>
      </c>
      <c r="F3441" s="111" t="s">
        <v>254</v>
      </c>
      <c r="G3441" s="16" t="s">
        <v>44</v>
      </c>
      <c r="H3441" s="69"/>
    </row>
    <row r="3442" spans="1:8" ht="16.5" thickBot="1">
      <c r="A3442" s="70"/>
      <c r="B3442" s="34" t="s">
        <v>255</v>
      </c>
      <c r="C3442" s="11" t="s">
        <v>46</v>
      </c>
      <c r="D3442" s="114" t="s">
        <v>255</v>
      </c>
      <c r="E3442" s="36" t="s">
        <v>46</v>
      </c>
      <c r="F3442" s="114" t="s">
        <v>255</v>
      </c>
      <c r="G3442" s="36" t="s">
        <v>46</v>
      </c>
      <c r="H3442" s="71"/>
    </row>
    <row r="3443" spans="1:8" ht="17.25" thickTop="1" thickBot="1">
      <c r="A3443" s="23" t="s">
        <v>12</v>
      </c>
      <c r="B3443" s="35">
        <v>5.3999999999999999E-2</v>
      </c>
      <c r="C3443" s="38">
        <v>0.42799999999999999</v>
      </c>
      <c r="D3443" s="35">
        <v>3.51</v>
      </c>
      <c r="E3443" s="38">
        <v>0.77800000000000002</v>
      </c>
      <c r="F3443" s="30">
        <f>D3443/E3443*G3443</f>
        <v>2.5986632390745497</v>
      </c>
      <c r="G3443" s="30">
        <v>0.57599999999999996</v>
      </c>
      <c r="H3443" s="180" t="s">
        <v>809</v>
      </c>
    </row>
    <row r="3444" spans="1:8" ht="16.5" thickBot="1">
      <c r="A3444" s="23" t="s">
        <v>13</v>
      </c>
      <c r="B3444" s="37">
        <v>5.5001276299504953</v>
      </c>
      <c r="C3444" s="38">
        <v>44.164999999999999</v>
      </c>
      <c r="D3444" s="37">
        <v>5.0434880790611487</v>
      </c>
      <c r="E3444" s="38">
        <v>38.014000000000003</v>
      </c>
      <c r="F3444" s="30">
        <f t="shared" ref="F3444:F3466" si="611">D3444/E3444*G3444</f>
        <v>1.3057823347745521</v>
      </c>
      <c r="G3444" s="30">
        <v>9.8420000000000005</v>
      </c>
      <c r="H3444" s="180" t="s">
        <v>810</v>
      </c>
    </row>
    <row r="3445" spans="1:8" ht="16.5" thickBot="1">
      <c r="A3445" s="23" t="s">
        <v>14</v>
      </c>
      <c r="B3445" s="37">
        <v>0.60499999999999998</v>
      </c>
      <c r="C3445" s="38">
        <v>3.49</v>
      </c>
      <c r="D3445" s="37">
        <v>0.34200000000000003</v>
      </c>
      <c r="E3445" s="38">
        <v>3.2959999999999998</v>
      </c>
      <c r="F3445" s="30">
        <f t="shared" si="611"/>
        <v>0.26957402912621359</v>
      </c>
      <c r="G3445" s="30">
        <v>2.5979999999999999</v>
      </c>
      <c r="H3445" s="180" t="s">
        <v>806</v>
      </c>
    </row>
    <row r="3446" spans="1:8" ht="16.5" thickBot="1">
      <c r="A3446" s="23" t="s">
        <v>15</v>
      </c>
      <c r="B3446" s="37">
        <v>0.37174376039933443</v>
      </c>
      <c r="C3446" s="38">
        <v>0.67600000000000005</v>
      </c>
      <c r="D3446" s="37">
        <v>0.14000000000000001</v>
      </c>
      <c r="E3446" s="38">
        <v>0.38800000000000001</v>
      </c>
      <c r="F3446" s="30">
        <f t="shared" si="611"/>
        <v>0.10896907216494847</v>
      </c>
      <c r="G3446" s="30">
        <v>0.30199999999999999</v>
      </c>
      <c r="H3446" s="180" t="s">
        <v>820</v>
      </c>
    </row>
    <row r="3447" spans="1:8" ht="16.5" thickBot="1">
      <c r="A3447" s="23" t="s">
        <v>16</v>
      </c>
      <c r="B3447" s="37">
        <v>0.26901477832512316</v>
      </c>
      <c r="C3447" s="38">
        <v>1.075</v>
      </c>
      <c r="D3447" s="37">
        <v>0.12787586206896553</v>
      </c>
      <c r="E3447" s="38">
        <v>0.51100000000000001</v>
      </c>
      <c r="F3447" s="30">
        <f t="shared" si="611"/>
        <v>0.23923546798029557</v>
      </c>
      <c r="G3447" s="30">
        <v>0.95599999999999996</v>
      </c>
      <c r="H3447" s="180" t="s">
        <v>819</v>
      </c>
    </row>
    <row r="3448" spans="1:8" ht="16.5" thickBot="1">
      <c r="A3448" s="23" t="s">
        <v>17</v>
      </c>
      <c r="B3448" s="37">
        <v>0</v>
      </c>
      <c r="C3448" s="38">
        <v>0</v>
      </c>
      <c r="D3448" s="37">
        <v>0</v>
      </c>
      <c r="E3448" s="38">
        <v>0</v>
      </c>
      <c r="F3448" s="30">
        <v>0</v>
      </c>
      <c r="G3448" s="30">
        <v>0</v>
      </c>
      <c r="H3448" s="180" t="s">
        <v>807</v>
      </c>
    </row>
    <row r="3449" spans="1:8" ht="16.5" thickBot="1">
      <c r="A3449" s="23" t="s">
        <v>18</v>
      </c>
      <c r="B3449" s="37">
        <v>0</v>
      </c>
      <c r="C3449" s="38">
        <v>0</v>
      </c>
      <c r="D3449" s="37">
        <v>0</v>
      </c>
      <c r="E3449" s="38">
        <v>0</v>
      </c>
      <c r="F3449" s="30">
        <v>0</v>
      </c>
      <c r="G3449" s="30">
        <v>0</v>
      </c>
      <c r="H3449" s="180" t="s">
        <v>19</v>
      </c>
    </row>
    <row r="3450" spans="1:8" ht="16.5" thickBot="1">
      <c r="A3450" s="23" t="s">
        <v>20</v>
      </c>
      <c r="B3450" s="37">
        <v>2.8739999999999997</v>
      </c>
      <c r="C3450" s="38">
        <v>5.9619999999999997</v>
      </c>
      <c r="D3450" s="37">
        <v>0.6880276107162383</v>
      </c>
      <c r="E3450" s="38">
        <v>4.6349999999999998</v>
      </c>
      <c r="F3450" s="30">
        <f t="shared" si="611"/>
        <v>0.12350355385456532</v>
      </c>
      <c r="G3450" s="30">
        <v>0.83199999999999996</v>
      </c>
      <c r="H3450" s="180" t="s">
        <v>808</v>
      </c>
    </row>
    <row r="3451" spans="1:8" ht="16.5" thickBot="1">
      <c r="A3451" s="23" t="s">
        <v>21</v>
      </c>
      <c r="B3451" s="37">
        <v>5.3999999999999992E-2</v>
      </c>
      <c r="C3451" s="38">
        <v>0.09</v>
      </c>
      <c r="D3451" s="37">
        <v>1.7813012575177694E-3</v>
      </c>
      <c r="E3451" s="38">
        <v>1.2E-2</v>
      </c>
      <c r="F3451" s="30">
        <f t="shared" si="611"/>
        <v>1.1875341716785128E-3</v>
      </c>
      <c r="G3451" s="30">
        <v>8.0000000000000002E-3</v>
      </c>
      <c r="H3451" s="180" t="s">
        <v>811</v>
      </c>
    </row>
    <row r="3452" spans="1:8" ht="16.5" thickBot="1">
      <c r="A3452" s="23" t="s">
        <v>22</v>
      </c>
      <c r="B3452" s="37">
        <v>0</v>
      </c>
      <c r="C3452" s="38">
        <v>0</v>
      </c>
      <c r="D3452" s="37">
        <v>5.3439037725533075E-3</v>
      </c>
      <c r="E3452" s="38">
        <v>3.5999999999999997E-2</v>
      </c>
      <c r="F3452" s="30">
        <f t="shared" si="611"/>
        <v>5.3439037725533075E-3</v>
      </c>
      <c r="G3452" s="30">
        <v>3.5999999999999997E-2</v>
      </c>
      <c r="H3452" s="180" t="s">
        <v>840</v>
      </c>
    </row>
    <row r="3453" spans="1:8" ht="16.5" thickBot="1">
      <c r="A3453" s="23" t="s">
        <v>23</v>
      </c>
      <c r="B3453" s="37">
        <v>0</v>
      </c>
      <c r="C3453" s="38">
        <v>0</v>
      </c>
      <c r="D3453" s="37">
        <v>0</v>
      </c>
      <c r="E3453" s="38">
        <v>0</v>
      </c>
      <c r="F3453" s="30">
        <v>0</v>
      </c>
      <c r="G3453" s="30">
        <v>0</v>
      </c>
      <c r="H3453" s="180" t="s">
        <v>805</v>
      </c>
    </row>
    <row r="3454" spans="1:8" ht="16.5" thickBot="1">
      <c r="A3454" s="23" t="s">
        <v>24</v>
      </c>
      <c r="B3454" s="37">
        <v>1.8546728971962616E-2</v>
      </c>
      <c r="C3454" s="38">
        <v>0.14699999999999999</v>
      </c>
      <c r="D3454" s="37">
        <v>4.7912853470437025</v>
      </c>
      <c r="E3454" s="38">
        <v>1.0620000000000001</v>
      </c>
      <c r="F3454" s="30">
        <f t="shared" si="611"/>
        <v>2.1114138817480721</v>
      </c>
      <c r="G3454" s="30">
        <v>0.46800000000000003</v>
      </c>
      <c r="H3454" s="180" t="s">
        <v>25</v>
      </c>
    </row>
    <row r="3455" spans="1:8" ht="16.5" thickBot="1">
      <c r="A3455" s="23" t="s">
        <v>26</v>
      </c>
      <c r="B3455" s="30">
        <v>8.9167698019801969E-2</v>
      </c>
      <c r="C3455" s="28">
        <v>0.71599999999999997</v>
      </c>
      <c r="D3455" s="30">
        <v>0</v>
      </c>
      <c r="E3455" s="28">
        <v>0</v>
      </c>
      <c r="F3455" s="30">
        <v>0</v>
      </c>
      <c r="G3455" s="30">
        <v>0.65200000000000002</v>
      </c>
      <c r="H3455" s="180" t="s">
        <v>812</v>
      </c>
    </row>
    <row r="3456" spans="1:8" ht="16.5" thickBot="1">
      <c r="A3456" s="23" t="s">
        <v>27</v>
      </c>
      <c r="B3456" s="37">
        <v>3.0000000000000001E-3</v>
      </c>
      <c r="C3456" s="38">
        <v>4.8000000000000001E-2</v>
      </c>
      <c r="D3456" s="37">
        <v>0</v>
      </c>
      <c r="E3456" s="38">
        <v>0</v>
      </c>
      <c r="F3456" s="30">
        <v>0</v>
      </c>
      <c r="G3456" s="30">
        <v>0.95199999999999996</v>
      </c>
      <c r="H3456" s="180" t="s">
        <v>836</v>
      </c>
    </row>
    <row r="3457" spans="1:8" ht="16.5" thickBot="1">
      <c r="A3457" s="23" t="s">
        <v>28</v>
      </c>
      <c r="B3457" s="37">
        <v>6.7850000000000001</v>
      </c>
      <c r="C3457" s="38">
        <v>103.697</v>
      </c>
      <c r="D3457" s="37">
        <v>0</v>
      </c>
      <c r="E3457" s="38">
        <v>0</v>
      </c>
      <c r="F3457" s="30">
        <v>0.79</v>
      </c>
      <c r="G3457" s="30">
        <v>71.807000000000002</v>
      </c>
      <c r="H3457" s="180" t="s">
        <v>813</v>
      </c>
    </row>
    <row r="3458" spans="1:8" ht="16.5" thickBot="1">
      <c r="A3458" s="23" t="s">
        <v>29</v>
      </c>
      <c r="B3458" s="37">
        <v>0.80500000000000005</v>
      </c>
      <c r="C3458" s="38">
        <v>6.4640000000000004</v>
      </c>
      <c r="D3458" s="37">
        <v>1.0740000000000001</v>
      </c>
      <c r="E3458" s="38">
        <v>8.0950000000000006</v>
      </c>
      <c r="F3458" s="30">
        <f t="shared" si="611"/>
        <v>0.71471747992588008</v>
      </c>
      <c r="G3458" s="30">
        <v>5.3869999999999996</v>
      </c>
      <c r="H3458" s="180" t="s">
        <v>814</v>
      </c>
    </row>
    <row r="3459" spans="1:8" ht="16.5" thickBot="1">
      <c r="A3459" s="23" t="s">
        <v>30</v>
      </c>
      <c r="B3459" s="37">
        <v>2.9639542079207919E-2</v>
      </c>
      <c r="C3459" s="38">
        <v>0.23799999999999999</v>
      </c>
      <c r="D3459" s="37">
        <v>2.4810129709697343E-2</v>
      </c>
      <c r="E3459" s="38">
        <v>0.187</v>
      </c>
      <c r="F3459" s="30">
        <f t="shared" si="611"/>
        <v>3.8608276714020999E-2</v>
      </c>
      <c r="G3459" s="30">
        <v>0.29099999999999998</v>
      </c>
      <c r="H3459" s="180" t="s">
        <v>815</v>
      </c>
    </row>
    <row r="3460" spans="1:8" ht="16.5" thickBot="1">
      <c r="A3460" s="23" t="s">
        <v>31</v>
      </c>
      <c r="B3460" s="37">
        <v>0.10174582301980198</v>
      </c>
      <c r="C3460" s="38">
        <v>0.81699999999999995</v>
      </c>
      <c r="D3460" s="37">
        <v>6.1030265596046948E-2</v>
      </c>
      <c r="E3460" s="38">
        <v>0.46</v>
      </c>
      <c r="F3460" s="30">
        <f t="shared" si="611"/>
        <v>0.12099913526868437</v>
      </c>
      <c r="G3460" s="30">
        <v>0.91200000000000003</v>
      </c>
      <c r="H3460" s="180" t="s">
        <v>838</v>
      </c>
    </row>
    <row r="3461" spans="1:8" ht="16.5" thickBot="1">
      <c r="A3461" s="23" t="s">
        <v>32</v>
      </c>
      <c r="B3461" s="37">
        <v>1E-3</v>
      </c>
      <c r="C3461" s="38">
        <v>1.6E-2</v>
      </c>
      <c r="D3461" s="37">
        <v>0</v>
      </c>
      <c r="E3461" s="38">
        <v>0</v>
      </c>
      <c r="F3461" s="30">
        <v>0</v>
      </c>
      <c r="G3461" s="30">
        <v>2.2290000000000001</v>
      </c>
      <c r="H3461" s="180" t="s">
        <v>816</v>
      </c>
    </row>
    <row r="3462" spans="1:8" ht="16.5" thickBot="1">
      <c r="A3462" s="23" t="s">
        <v>33</v>
      </c>
      <c r="B3462" s="37">
        <v>0.61221844059405939</v>
      </c>
      <c r="C3462" s="38">
        <v>4.9160000000000004</v>
      </c>
      <c r="D3462" s="37">
        <v>0.22408721432983325</v>
      </c>
      <c r="E3462" s="38">
        <v>1.6890000000000001</v>
      </c>
      <c r="F3462" s="30">
        <f t="shared" si="611"/>
        <v>0.92407782581840636</v>
      </c>
      <c r="G3462" s="30">
        <v>6.9649999999999999</v>
      </c>
      <c r="H3462" s="180" t="s">
        <v>818</v>
      </c>
    </row>
    <row r="3463" spans="1:8" ht="16.5" thickBot="1">
      <c r="A3463" s="23" t="s">
        <v>34</v>
      </c>
      <c r="B3463" s="39">
        <v>1.2453589108910891E-4</v>
      </c>
      <c r="C3463" s="40">
        <v>1E-3</v>
      </c>
      <c r="D3463" s="39">
        <v>3.9802347127856701E-4</v>
      </c>
      <c r="E3463" s="40">
        <v>3.0000000000000001E-3</v>
      </c>
      <c r="F3463" s="30">
        <f t="shared" si="611"/>
        <v>6.6337245213094506E-4</v>
      </c>
      <c r="G3463" s="30">
        <v>5.0000000000000001E-3</v>
      </c>
      <c r="H3463" s="180" t="s">
        <v>817</v>
      </c>
    </row>
    <row r="3464" spans="1:8" ht="16.5" thickBot="1">
      <c r="A3464" s="23" t="s">
        <v>35</v>
      </c>
      <c r="B3464" s="39">
        <v>0</v>
      </c>
      <c r="C3464" s="40">
        <v>6.0000000000000001E-3</v>
      </c>
      <c r="D3464" s="39">
        <v>1.6849660284126003E-2</v>
      </c>
      <c r="E3464" s="40">
        <v>0.127</v>
      </c>
      <c r="F3464" s="30">
        <f t="shared" si="611"/>
        <v>6.6337245213094506E-4</v>
      </c>
      <c r="G3464" s="30">
        <v>5.0000000000000001E-3</v>
      </c>
      <c r="H3464" s="179" t="s">
        <v>36</v>
      </c>
    </row>
    <row r="3465" spans="1:8" ht="16.5" thickBot="1">
      <c r="A3465" s="95" t="s">
        <v>353</v>
      </c>
      <c r="B3465" s="97">
        <f t="shared" ref="B3465" si="612">SUM(B3443:B3464)</f>
        <v>18.173328937250876</v>
      </c>
      <c r="C3465" s="97">
        <f t="shared" ref="C3465" si="613">SUM(C3443:C3464)</f>
        <v>172.95200000000003</v>
      </c>
      <c r="D3465" s="97">
        <f t="shared" ref="D3465" si="614">SUM(D3443:D3464)</f>
        <v>16.050977397311108</v>
      </c>
      <c r="E3465" s="97">
        <f t="shared" ref="E3465:G3465" si="615">SUM(E3443:E3464)</f>
        <v>59.292999999999999</v>
      </c>
      <c r="F3465" s="97">
        <f t="shared" si="615"/>
        <v>9.3534024792986816</v>
      </c>
      <c r="G3465" s="97">
        <f t="shared" si="615"/>
        <v>104.82299999999999</v>
      </c>
      <c r="H3465" s="178" t="s">
        <v>841</v>
      </c>
    </row>
    <row r="3466" spans="1:8" ht="16.5" thickBot="1">
      <c r="A3466" s="95" t="s">
        <v>350</v>
      </c>
      <c r="B3466" s="97">
        <v>330.32488680958636</v>
      </c>
      <c r="C3466" s="97">
        <v>2515.6550000000002</v>
      </c>
      <c r="D3466" s="97">
        <v>760.87508545300273</v>
      </c>
      <c r="E3466" s="97">
        <v>2856.0889999999999</v>
      </c>
      <c r="F3466" s="142">
        <f t="shared" si="611"/>
        <v>781.71511365581148</v>
      </c>
      <c r="G3466" s="142">
        <v>2934.3159999999998</v>
      </c>
      <c r="H3466" s="119" t="s">
        <v>354</v>
      </c>
    </row>
    <row r="3467" spans="1:8">
      <c r="A3467" s="75"/>
      <c r="B3467" s="63"/>
      <c r="C3467" s="63"/>
      <c r="D3467" s="75"/>
      <c r="E3467" s="62"/>
      <c r="F3467" s="75"/>
      <c r="G3467" s="62"/>
      <c r="H3467" s="75"/>
    </row>
    <row r="3468" spans="1:8">
      <c r="A3468" s="75"/>
      <c r="B3468" s="63"/>
      <c r="C3468" s="63"/>
      <c r="D3468" s="75"/>
      <c r="E3468" s="62"/>
      <c r="F3468" s="75"/>
      <c r="G3468" s="62"/>
      <c r="H3468" s="75"/>
    </row>
    <row r="3469" spans="1:8">
      <c r="A3469" s="77" t="s">
        <v>233</v>
      </c>
      <c r="B3469" s="75"/>
      <c r="C3469" s="75"/>
      <c r="D3469" s="75"/>
      <c r="E3469" s="75"/>
      <c r="F3469" s="75"/>
      <c r="G3469" s="75"/>
      <c r="H3469" s="79" t="s">
        <v>234</v>
      </c>
    </row>
    <row r="3470" spans="1:8">
      <c r="A3470" s="77" t="s">
        <v>637</v>
      </c>
      <c r="B3470" s="75"/>
      <c r="C3470" s="75"/>
      <c r="D3470" s="75"/>
      <c r="E3470" s="75"/>
      <c r="F3470" s="75"/>
      <c r="G3470" s="75"/>
      <c r="H3470" s="13" t="s">
        <v>636</v>
      </c>
    </row>
    <row r="3471" spans="1:8" ht="16.5" customHeight="1" thickBot="1">
      <c r="A3471" s="76" t="s">
        <v>253</v>
      </c>
      <c r="B3471" s="75"/>
      <c r="C3471" s="75"/>
      <c r="D3471" s="75"/>
      <c r="E3471" s="2"/>
      <c r="F3471" s="75"/>
      <c r="G3471" s="2" t="s">
        <v>339</v>
      </c>
      <c r="H3471" s="2" t="s">
        <v>2</v>
      </c>
    </row>
    <row r="3472" spans="1:8" ht="16.5" thickBot="1">
      <c r="A3472" s="66" t="s">
        <v>7</v>
      </c>
      <c r="B3472" s="203">
        <v>2016</v>
      </c>
      <c r="C3472" s="204"/>
      <c r="D3472" s="203">
        <v>2017</v>
      </c>
      <c r="E3472" s="204"/>
      <c r="F3472" s="203">
        <v>2018</v>
      </c>
      <c r="G3472" s="204"/>
      <c r="H3472" s="67" t="s">
        <v>3</v>
      </c>
    </row>
    <row r="3473" spans="1:8">
      <c r="A3473" s="68"/>
      <c r="B3473" s="20" t="s">
        <v>254</v>
      </c>
      <c r="C3473" s="111" t="s">
        <v>44</v>
      </c>
      <c r="D3473" s="111" t="s">
        <v>254</v>
      </c>
      <c r="E3473" s="16" t="s">
        <v>44</v>
      </c>
      <c r="F3473" s="154" t="s">
        <v>254</v>
      </c>
      <c r="G3473" s="16" t="s">
        <v>44</v>
      </c>
      <c r="H3473" s="69"/>
    </row>
    <row r="3474" spans="1:8" ht="16.5" thickBot="1">
      <c r="A3474" s="70"/>
      <c r="B3474" s="34" t="s">
        <v>255</v>
      </c>
      <c r="C3474" s="11" t="s">
        <v>46</v>
      </c>
      <c r="D3474" s="114" t="s">
        <v>255</v>
      </c>
      <c r="E3474" s="36" t="s">
        <v>46</v>
      </c>
      <c r="F3474" s="153" t="s">
        <v>255</v>
      </c>
      <c r="G3474" s="36" t="s">
        <v>46</v>
      </c>
      <c r="H3474" s="71"/>
    </row>
    <row r="3475" spans="1:8" ht="17.25" thickTop="1" thickBot="1">
      <c r="A3475" s="23" t="s">
        <v>12</v>
      </c>
      <c r="B3475" s="35">
        <v>0</v>
      </c>
      <c r="C3475" s="38">
        <v>0</v>
      </c>
      <c r="D3475" s="35">
        <v>0</v>
      </c>
      <c r="E3475" s="38">
        <v>0</v>
      </c>
      <c r="F3475" s="30">
        <v>0</v>
      </c>
      <c r="G3475" s="104">
        <v>0</v>
      </c>
      <c r="H3475" s="153" t="s">
        <v>809</v>
      </c>
    </row>
    <row r="3476" spans="1:8" ht="16.5" thickBot="1">
      <c r="A3476" s="23" t="s">
        <v>13</v>
      </c>
      <c r="B3476" s="37">
        <v>0.46350000000000002</v>
      </c>
      <c r="C3476" s="38">
        <v>3.7080000000000002</v>
      </c>
      <c r="D3476" s="37">
        <v>0.16883333333333331</v>
      </c>
      <c r="E3476" s="38">
        <v>2.0259999999999998</v>
      </c>
      <c r="F3476" s="30">
        <v>5.2999999999999999E-2</v>
      </c>
      <c r="G3476" s="104">
        <v>0.313</v>
      </c>
      <c r="H3476" s="153" t="s">
        <v>810</v>
      </c>
    </row>
    <row r="3477" spans="1:8" ht="16.5" thickBot="1">
      <c r="A3477" s="23" t="s">
        <v>14</v>
      </c>
      <c r="B3477" s="37">
        <v>0</v>
      </c>
      <c r="C3477" s="38">
        <v>0</v>
      </c>
      <c r="D3477" s="37">
        <v>0</v>
      </c>
      <c r="E3477" s="38">
        <v>0</v>
      </c>
      <c r="F3477" s="30">
        <v>0</v>
      </c>
      <c r="G3477" s="104">
        <v>0</v>
      </c>
      <c r="H3477" s="153" t="s">
        <v>806</v>
      </c>
    </row>
    <row r="3478" spans="1:8" ht="16.5" thickBot="1">
      <c r="A3478" s="23" t="s">
        <v>15</v>
      </c>
      <c r="B3478" s="37">
        <v>0</v>
      </c>
      <c r="C3478" s="38">
        <v>0</v>
      </c>
      <c r="D3478" s="37">
        <v>0</v>
      </c>
      <c r="E3478" s="38">
        <v>0</v>
      </c>
      <c r="F3478" s="30">
        <v>0</v>
      </c>
      <c r="G3478" s="104">
        <v>0</v>
      </c>
      <c r="H3478" s="153" t="s">
        <v>820</v>
      </c>
    </row>
    <row r="3479" spans="1:8" ht="16.5" thickBot="1">
      <c r="A3479" s="23" t="s">
        <v>16</v>
      </c>
      <c r="B3479" s="37">
        <v>0</v>
      </c>
      <c r="C3479" s="38">
        <v>0</v>
      </c>
      <c r="D3479" s="37">
        <v>0</v>
      </c>
      <c r="E3479" s="38">
        <v>0</v>
      </c>
      <c r="F3479" s="30">
        <v>0</v>
      </c>
      <c r="G3479" s="104">
        <v>0</v>
      </c>
      <c r="H3479" s="153" t="s">
        <v>819</v>
      </c>
    </row>
    <row r="3480" spans="1:8" ht="16.5" thickBot="1">
      <c r="A3480" s="23" t="s">
        <v>17</v>
      </c>
      <c r="B3480" s="37">
        <v>0</v>
      </c>
      <c r="C3480" s="38">
        <v>0</v>
      </c>
      <c r="D3480" s="37">
        <v>0</v>
      </c>
      <c r="E3480" s="38">
        <v>0</v>
      </c>
      <c r="F3480" s="30">
        <v>0</v>
      </c>
      <c r="G3480" s="104">
        <v>0</v>
      </c>
      <c r="H3480" s="153" t="s">
        <v>807</v>
      </c>
    </row>
    <row r="3481" spans="1:8" ht="16.5" thickBot="1">
      <c r="A3481" s="23" t="s">
        <v>18</v>
      </c>
      <c r="B3481" s="37">
        <v>0</v>
      </c>
      <c r="C3481" s="38">
        <v>0</v>
      </c>
      <c r="D3481" s="37">
        <v>0</v>
      </c>
      <c r="E3481" s="38">
        <v>0</v>
      </c>
      <c r="F3481" s="30">
        <v>0</v>
      </c>
      <c r="G3481" s="104">
        <v>0</v>
      </c>
      <c r="H3481" s="153" t="s">
        <v>19</v>
      </c>
    </row>
    <row r="3482" spans="1:8" ht="16.5" thickBot="1">
      <c r="A3482" s="23" t="s">
        <v>20</v>
      </c>
      <c r="B3482" s="37">
        <v>0</v>
      </c>
      <c r="C3482" s="38">
        <v>0</v>
      </c>
      <c r="D3482" s="37">
        <v>4.0000000000000001E-3</v>
      </c>
      <c r="E3482" s="38">
        <v>2E-3</v>
      </c>
      <c r="F3482" s="30">
        <v>0</v>
      </c>
      <c r="G3482" s="104">
        <v>0</v>
      </c>
      <c r="H3482" s="153" t="s">
        <v>808</v>
      </c>
    </row>
    <row r="3483" spans="1:8" ht="16.5" thickBot="1">
      <c r="A3483" s="23" t="s">
        <v>21</v>
      </c>
      <c r="B3483" s="37">
        <v>0</v>
      </c>
      <c r="C3483" s="38">
        <v>0</v>
      </c>
      <c r="D3483" s="37">
        <v>2E-3</v>
      </c>
      <c r="E3483" s="38">
        <v>1E-3</v>
      </c>
      <c r="F3483" s="30">
        <v>0</v>
      </c>
      <c r="G3483" s="104">
        <v>0</v>
      </c>
      <c r="H3483" s="153" t="s">
        <v>811</v>
      </c>
    </row>
    <row r="3484" spans="1:8" ht="16.5" thickBot="1">
      <c r="A3484" s="23" t="s">
        <v>22</v>
      </c>
      <c r="B3484" s="37">
        <v>0</v>
      </c>
      <c r="C3484" s="38">
        <v>0</v>
      </c>
      <c r="D3484" s="37">
        <v>0</v>
      </c>
      <c r="E3484" s="38">
        <v>0</v>
      </c>
      <c r="F3484" s="30">
        <v>0</v>
      </c>
      <c r="G3484" s="104">
        <v>0</v>
      </c>
      <c r="H3484" s="153" t="s">
        <v>840</v>
      </c>
    </row>
    <row r="3485" spans="1:8" ht="16.5" thickBot="1">
      <c r="A3485" s="23" t="s">
        <v>23</v>
      </c>
      <c r="B3485" s="37">
        <v>0</v>
      </c>
      <c r="C3485" s="38">
        <v>0</v>
      </c>
      <c r="D3485" s="37">
        <v>0</v>
      </c>
      <c r="E3485" s="38">
        <v>0</v>
      </c>
      <c r="F3485" s="30">
        <v>0</v>
      </c>
      <c r="G3485" s="104">
        <v>0</v>
      </c>
      <c r="H3485" s="153" t="s">
        <v>805</v>
      </c>
    </row>
    <row r="3486" spans="1:8" ht="16.5" thickBot="1">
      <c r="A3486" s="23" t="s">
        <v>24</v>
      </c>
      <c r="B3486" s="37">
        <v>1.3749999999999999E-3</v>
      </c>
      <c r="C3486" s="38">
        <v>1.0999999999999999E-2</v>
      </c>
      <c r="D3486" s="37">
        <v>0</v>
      </c>
      <c r="E3486" s="38">
        <v>1E-3</v>
      </c>
      <c r="F3486" s="30">
        <v>0</v>
      </c>
      <c r="G3486" s="104">
        <v>1.4999999999999999E-2</v>
      </c>
      <c r="H3486" s="153" t="s">
        <v>25</v>
      </c>
    </row>
    <row r="3487" spans="1:8" ht="16.5" thickBot="1">
      <c r="A3487" s="23" t="s">
        <v>26</v>
      </c>
      <c r="B3487" s="30">
        <v>0</v>
      </c>
      <c r="C3487" s="28">
        <v>0</v>
      </c>
      <c r="D3487" s="30">
        <v>0</v>
      </c>
      <c r="E3487" s="28">
        <v>0</v>
      </c>
      <c r="F3487" s="30">
        <v>0</v>
      </c>
      <c r="G3487" s="104">
        <v>0</v>
      </c>
      <c r="H3487" s="153" t="s">
        <v>812</v>
      </c>
    </row>
    <row r="3488" spans="1:8" ht="16.5" thickBot="1">
      <c r="A3488" s="23" t="s">
        <v>27</v>
      </c>
      <c r="B3488" s="37">
        <v>6.6000000000000003E-2</v>
      </c>
      <c r="C3488" s="38">
        <v>3.3000000000000002E-2</v>
      </c>
      <c r="D3488" s="37">
        <v>0</v>
      </c>
      <c r="E3488" s="38">
        <v>0</v>
      </c>
      <c r="F3488" s="30">
        <v>0</v>
      </c>
      <c r="G3488" s="104">
        <v>2.3E-2</v>
      </c>
      <c r="H3488" s="153" t="s">
        <v>836</v>
      </c>
    </row>
    <row r="3489" spans="1:8" ht="16.5" thickBot="1">
      <c r="A3489" s="23" t="s">
        <v>28</v>
      </c>
      <c r="B3489" s="37">
        <v>0</v>
      </c>
      <c r="C3489" s="38">
        <v>0</v>
      </c>
      <c r="D3489" s="37">
        <v>0</v>
      </c>
      <c r="E3489" s="38">
        <v>0</v>
      </c>
      <c r="F3489" s="30">
        <v>0</v>
      </c>
      <c r="G3489" s="104">
        <v>0</v>
      </c>
      <c r="H3489" s="153" t="s">
        <v>813</v>
      </c>
    </row>
    <row r="3490" spans="1:8" ht="16.5" thickBot="1">
      <c r="A3490" s="23" t="s">
        <v>29</v>
      </c>
      <c r="B3490" s="37">
        <v>1E-3</v>
      </c>
      <c r="C3490" s="38">
        <v>8.0000000000000002E-3</v>
      </c>
      <c r="D3490" s="37">
        <v>8.9999999999999993E-3</v>
      </c>
      <c r="E3490" s="38">
        <v>0.108</v>
      </c>
      <c r="F3490" s="30">
        <v>4.0000000000000001E-3</v>
      </c>
      <c r="G3490" s="104">
        <v>7.1999999999999995E-2</v>
      </c>
      <c r="H3490" s="153" t="s">
        <v>814</v>
      </c>
    </row>
    <row r="3491" spans="1:8" ht="16.5" thickBot="1">
      <c r="A3491" s="23" t="s">
        <v>30</v>
      </c>
      <c r="B3491" s="37">
        <v>8.5000000000000006E-3</v>
      </c>
      <c r="C3491" s="38">
        <v>6.8000000000000005E-2</v>
      </c>
      <c r="D3491" s="37">
        <v>6.5833333333333334E-3</v>
      </c>
      <c r="E3491" s="38">
        <v>7.9000000000000001E-2</v>
      </c>
      <c r="F3491" s="30">
        <v>1.2999999999999999E-2</v>
      </c>
      <c r="G3491" s="104">
        <v>9.0999999999999998E-2</v>
      </c>
      <c r="H3491" s="153" t="s">
        <v>815</v>
      </c>
    </row>
    <row r="3492" spans="1:8" ht="16.5" thickBot="1">
      <c r="A3492" s="23" t="s">
        <v>31</v>
      </c>
      <c r="B3492" s="37">
        <v>7.0000000000000007E-2</v>
      </c>
      <c r="C3492" s="38">
        <v>3.5000000000000003E-2</v>
      </c>
      <c r="D3492" s="37">
        <v>0</v>
      </c>
      <c r="E3492" s="38">
        <v>0</v>
      </c>
      <c r="F3492" s="30">
        <v>2.5999999999999999E-2</v>
      </c>
      <c r="G3492" s="104">
        <v>0.79500000000000004</v>
      </c>
      <c r="H3492" s="153" t="s">
        <v>838</v>
      </c>
    </row>
    <row r="3493" spans="1:8" ht="16.5" thickBot="1">
      <c r="A3493" s="23" t="s">
        <v>32</v>
      </c>
      <c r="B3493" s="37">
        <v>0</v>
      </c>
      <c r="C3493" s="38">
        <v>0</v>
      </c>
      <c r="D3493" s="37">
        <v>0</v>
      </c>
      <c r="E3493" s="38">
        <v>0</v>
      </c>
      <c r="F3493" s="30">
        <v>1E-3</v>
      </c>
      <c r="G3493" s="104">
        <v>1.0999999999999999E-2</v>
      </c>
      <c r="H3493" s="153" t="s">
        <v>816</v>
      </c>
    </row>
    <row r="3494" spans="1:8" ht="16.5" thickBot="1">
      <c r="A3494" s="23" t="s">
        <v>33</v>
      </c>
      <c r="B3494" s="37">
        <v>1.1319999999999999</v>
      </c>
      <c r="C3494" s="38">
        <v>0.56599999999999995</v>
      </c>
      <c r="D3494" s="37">
        <v>0.92200000000000004</v>
      </c>
      <c r="E3494" s="38">
        <v>0.46100000000000002</v>
      </c>
      <c r="F3494" s="30">
        <v>6.0000000000000001E-3</v>
      </c>
      <c r="G3494" s="104">
        <v>0.255</v>
      </c>
      <c r="H3494" s="153" t="s">
        <v>818</v>
      </c>
    </row>
    <row r="3495" spans="1:8" ht="16.5" thickBot="1">
      <c r="A3495" s="23" t="s">
        <v>34</v>
      </c>
      <c r="B3495" s="39">
        <v>0</v>
      </c>
      <c r="C3495" s="40">
        <v>0</v>
      </c>
      <c r="D3495" s="39">
        <v>0</v>
      </c>
      <c r="E3495" s="40">
        <v>0</v>
      </c>
      <c r="F3495" s="30">
        <v>0</v>
      </c>
      <c r="G3495" s="104">
        <v>0</v>
      </c>
      <c r="H3495" s="153" t="s">
        <v>817</v>
      </c>
    </row>
    <row r="3496" spans="1:8" ht="16.5" thickBot="1">
      <c r="A3496" s="23" t="s">
        <v>35</v>
      </c>
      <c r="B3496" s="39">
        <v>0</v>
      </c>
      <c r="C3496" s="40">
        <v>0</v>
      </c>
      <c r="D3496" s="39">
        <v>0</v>
      </c>
      <c r="E3496" s="40">
        <v>0</v>
      </c>
      <c r="F3496" s="30">
        <v>0</v>
      </c>
      <c r="G3496" s="104">
        <v>0</v>
      </c>
      <c r="H3496" s="152" t="s">
        <v>36</v>
      </c>
    </row>
    <row r="3497" spans="1:8" ht="16.5" thickBot="1">
      <c r="A3497" s="95" t="s">
        <v>353</v>
      </c>
      <c r="B3497" s="97">
        <f t="shared" ref="B3497" si="616">SUM(B3475:B3496)</f>
        <v>1.7423749999999998</v>
      </c>
      <c r="C3497" s="97">
        <f t="shared" ref="C3497" si="617">SUM(C3475:C3496)</f>
        <v>4.4290000000000003</v>
      </c>
      <c r="D3497" s="97">
        <f t="shared" ref="D3497" si="618">SUM(D3475:D3496)</f>
        <v>1.1124166666666666</v>
      </c>
      <c r="E3497" s="97">
        <f t="shared" ref="E3497:G3497" si="619">SUM(E3475:E3496)</f>
        <v>2.6779999999999995</v>
      </c>
      <c r="F3497" s="97">
        <f t="shared" si="619"/>
        <v>0.10299999999999999</v>
      </c>
      <c r="G3497" s="97">
        <f t="shared" si="619"/>
        <v>1.5750000000000002</v>
      </c>
      <c r="H3497" s="123" t="s">
        <v>841</v>
      </c>
    </row>
    <row r="3498" spans="1:8" ht="16.5" thickBot="1">
      <c r="A3498" s="95" t="s">
        <v>350</v>
      </c>
      <c r="B3498" s="97">
        <v>9.6796425547527658</v>
      </c>
      <c r="C3498" s="97">
        <v>24.605</v>
      </c>
      <c r="D3498" s="97">
        <v>8.7269461351755062</v>
      </c>
      <c r="E3498" s="97">
        <v>21.009</v>
      </c>
      <c r="F3498" s="142">
        <f>D3498/E3498*G3498</f>
        <v>9.1169981329350271</v>
      </c>
      <c r="G3498" s="145">
        <v>21.948</v>
      </c>
      <c r="H3498" s="119" t="s">
        <v>354</v>
      </c>
    </row>
    <row r="3499" spans="1:8">
      <c r="A3499" s="75"/>
      <c r="B3499" s="63"/>
      <c r="C3499" s="63"/>
      <c r="D3499" s="75"/>
      <c r="E3499" s="62"/>
      <c r="F3499" s="75"/>
      <c r="G3499" s="62"/>
      <c r="H3499" s="75"/>
    </row>
    <row r="3500" spans="1:8">
      <c r="A3500" s="75"/>
      <c r="B3500" s="63"/>
      <c r="C3500" s="63"/>
      <c r="D3500" s="75"/>
      <c r="E3500" s="62"/>
      <c r="F3500" s="75"/>
      <c r="G3500" s="62"/>
      <c r="H3500" s="75"/>
    </row>
    <row r="3501" spans="1:8">
      <c r="A3501" s="77" t="s">
        <v>235</v>
      </c>
      <c r="B3501" s="75"/>
      <c r="C3501" s="75"/>
      <c r="D3501" s="75"/>
      <c r="E3501" s="75"/>
      <c r="F3501" s="75"/>
      <c r="G3501" s="75"/>
      <c r="H3501" s="79" t="s">
        <v>236</v>
      </c>
    </row>
    <row r="3502" spans="1:8">
      <c r="A3502" s="77" t="s">
        <v>638</v>
      </c>
      <c r="B3502" s="75"/>
      <c r="C3502" s="75"/>
      <c r="D3502" s="75"/>
      <c r="E3502" s="75"/>
      <c r="F3502" s="75"/>
      <c r="G3502" s="75"/>
      <c r="H3502" s="8" t="s">
        <v>639</v>
      </c>
    </row>
    <row r="3503" spans="1:8" ht="16.5" customHeight="1" thickBot="1">
      <c r="A3503" s="76" t="s">
        <v>39</v>
      </c>
      <c r="B3503" s="75"/>
      <c r="C3503" s="75"/>
      <c r="D3503" s="75"/>
      <c r="E3503" s="2"/>
      <c r="F3503" s="75"/>
      <c r="G3503" s="2" t="s">
        <v>339</v>
      </c>
      <c r="H3503" s="2" t="s">
        <v>2</v>
      </c>
    </row>
    <row r="3504" spans="1:8" ht="16.5" thickBot="1">
      <c r="A3504" s="66" t="s">
        <v>7</v>
      </c>
      <c r="B3504" s="203">
        <v>2016</v>
      </c>
      <c r="C3504" s="204"/>
      <c r="D3504" s="203">
        <v>2017</v>
      </c>
      <c r="E3504" s="204"/>
      <c r="F3504" s="203">
        <v>2018</v>
      </c>
      <c r="G3504" s="204"/>
      <c r="H3504" s="67" t="s">
        <v>3</v>
      </c>
    </row>
    <row r="3505" spans="1:8">
      <c r="A3505" s="68"/>
      <c r="B3505" s="20" t="s">
        <v>254</v>
      </c>
      <c r="C3505" s="111" t="s">
        <v>44</v>
      </c>
      <c r="D3505" s="111" t="s">
        <v>254</v>
      </c>
      <c r="E3505" s="16" t="s">
        <v>44</v>
      </c>
      <c r="F3505" s="177" t="s">
        <v>254</v>
      </c>
      <c r="G3505" s="16" t="s">
        <v>44</v>
      </c>
      <c r="H3505" s="69"/>
    </row>
    <row r="3506" spans="1:8" ht="16.5" thickBot="1">
      <c r="A3506" s="70"/>
      <c r="B3506" s="11" t="s">
        <v>45</v>
      </c>
      <c r="C3506" s="34" t="s">
        <v>46</v>
      </c>
      <c r="D3506" s="11" t="s">
        <v>45</v>
      </c>
      <c r="E3506" s="34" t="s">
        <v>46</v>
      </c>
      <c r="F3506" s="180" t="s">
        <v>255</v>
      </c>
      <c r="G3506" s="36" t="s">
        <v>46</v>
      </c>
      <c r="H3506" s="71"/>
    </row>
    <row r="3507" spans="1:8" ht="17.25" thickTop="1" thickBot="1">
      <c r="A3507" s="23" t="s">
        <v>12</v>
      </c>
      <c r="B3507" s="35">
        <v>25.241320000000002</v>
      </c>
      <c r="C3507" s="38">
        <v>28.78</v>
      </c>
      <c r="D3507" s="35">
        <v>31.199960000000001</v>
      </c>
      <c r="E3507" s="38">
        <v>35.573999999999998</v>
      </c>
      <c r="F3507" s="30">
        <v>0</v>
      </c>
      <c r="G3507" s="104">
        <v>0</v>
      </c>
      <c r="H3507" s="180" t="s">
        <v>809</v>
      </c>
    </row>
    <row r="3508" spans="1:8" ht="16.5" thickBot="1">
      <c r="A3508" s="23" t="s">
        <v>13</v>
      </c>
      <c r="B3508" s="37">
        <v>0.23599999999999999</v>
      </c>
      <c r="C3508" s="38">
        <v>2.242</v>
      </c>
      <c r="D3508" s="37">
        <v>5.483714</v>
      </c>
      <c r="E3508" s="38">
        <v>5.6449999999999996</v>
      </c>
      <c r="F3508" s="30">
        <v>1.262</v>
      </c>
      <c r="G3508" s="104">
        <v>2.5139999999999998</v>
      </c>
      <c r="H3508" s="180" t="s">
        <v>810</v>
      </c>
    </row>
    <row r="3509" spans="1:8" ht="16.5" thickBot="1">
      <c r="A3509" s="23" t="s">
        <v>14</v>
      </c>
      <c r="B3509" s="37">
        <v>8.3000000000000004E-2</v>
      </c>
      <c r="C3509" s="38">
        <v>9.0999999999999998E-2</v>
      </c>
      <c r="D3509" s="37">
        <v>1.7470000000000001</v>
      </c>
      <c r="E3509" s="38">
        <v>0.32100000000000001</v>
      </c>
      <c r="F3509" s="30">
        <v>1.7000000000000001E-2</v>
      </c>
      <c r="G3509" s="104">
        <v>5.5E-2</v>
      </c>
      <c r="H3509" s="180" t="s">
        <v>806</v>
      </c>
    </row>
    <row r="3510" spans="1:8" ht="16.5" thickBot="1">
      <c r="A3510" s="23" t="s">
        <v>15</v>
      </c>
      <c r="B3510" s="37">
        <v>2E-3</v>
      </c>
      <c r="C3510" s="38">
        <v>1.9E-2</v>
      </c>
      <c r="D3510" s="37">
        <v>0.13600000000000001</v>
      </c>
      <c r="E3510" s="38">
        <v>0.14000000000000001</v>
      </c>
      <c r="F3510" s="30">
        <v>0</v>
      </c>
      <c r="G3510" s="104">
        <v>4.0000000000000001E-3</v>
      </c>
      <c r="H3510" s="180" t="s">
        <v>820</v>
      </c>
    </row>
    <row r="3511" spans="1:8" ht="16.5" thickBot="1">
      <c r="A3511" s="23" t="s">
        <v>16</v>
      </c>
      <c r="B3511" s="37">
        <v>0</v>
      </c>
      <c r="C3511" s="38">
        <v>1.7629999999999999</v>
      </c>
      <c r="D3511" s="37">
        <v>0</v>
      </c>
      <c r="E3511" s="38">
        <v>0</v>
      </c>
      <c r="F3511" s="30">
        <v>0</v>
      </c>
      <c r="G3511" s="104">
        <v>0</v>
      </c>
      <c r="H3511" s="180" t="s">
        <v>819</v>
      </c>
    </row>
    <row r="3512" spans="1:8" ht="16.5" thickBot="1">
      <c r="A3512" s="23" t="s">
        <v>17</v>
      </c>
      <c r="B3512" s="37">
        <v>0</v>
      </c>
      <c r="C3512" s="38">
        <v>0</v>
      </c>
      <c r="D3512" s="37">
        <v>0</v>
      </c>
      <c r="E3512" s="38">
        <v>0</v>
      </c>
      <c r="F3512" s="30">
        <v>2.7E-2</v>
      </c>
      <c r="G3512" s="104">
        <v>4.3999999999999997E-2</v>
      </c>
      <c r="H3512" s="180" t="s">
        <v>807</v>
      </c>
    </row>
    <row r="3513" spans="1:8" ht="16.5" thickBot="1">
      <c r="A3513" s="23" t="s">
        <v>18</v>
      </c>
      <c r="B3513" s="37">
        <v>0</v>
      </c>
      <c r="C3513" s="38">
        <v>0</v>
      </c>
      <c r="D3513" s="37">
        <v>0</v>
      </c>
      <c r="E3513" s="38">
        <v>0</v>
      </c>
      <c r="F3513" s="30">
        <v>0</v>
      </c>
      <c r="G3513" s="104">
        <v>0</v>
      </c>
      <c r="H3513" s="180" t="s">
        <v>19</v>
      </c>
    </row>
    <row r="3514" spans="1:8" ht="16.5" thickBot="1">
      <c r="A3514" s="23" t="s">
        <v>20</v>
      </c>
      <c r="B3514" s="37">
        <v>2.2282730000000002</v>
      </c>
      <c r="C3514" s="38">
        <v>2.3540000000000001</v>
      </c>
      <c r="D3514" s="37">
        <v>0.40703400000000001</v>
      </c>
      <c r="E3514" s="38">
        <v>0.43</v>
      </c>
      <c r="F3514" s="30">
        <v>0</v>
      </c>
      <c r="G3514" s="104">
        <v>0</v>
      </c>
      <c r="H3514" s="180" t="s">
        <v>808</v>
      </c>
    </row>
    <row r="3515" spans="1:8" ht="16.5" thickBot="1">
      <c r="A3515" s="23" t="s">
        <v>21</v>
      </c>
      <c r="B3515" s="37">
        <v>5.1999999999999998E-2</v>
      </c>
      <c r="C3515" s="38">
        <v>0.55700000000000005</v>
      </c>
      <c r="D3515" s="37">
        <v>0</v>
      </c>
      <c r="E3515" s="38">
        <v>0</v>
      </c>
      <c r="F3515" s="30">
        <v>0</v>
      </c>
      <c r="G3515" s="104">
        <v>0</v>
      </c>
      <c r="H3515" s="180" t="s">
        <v>811</v>
      </c>
    </row>
    <row r="3516" spans="1:8" ht="16.5" thickBot="1">
      <c r="A3516" s="23" t="s">
        <v>22</v>
      </c>
      <c r="B3516" s="37">
        <v>0.56322099999999997</v>
      </c>
      <c r="C3516" s="38">
        <v>0.59499999999999997</v>
      </c>
      <c r="D3516" s="37">
        <v>1.2305999999999999E-2</v>
      </c>
      <c r="E3516" s="38">
        <v>1.2999999999999999E-2</v>
      </c>
      <c r="F3516" s="30">
        <v>2E-3</v>
      </c>
      <c r="G3516" s="104">
        <v>4.0000000000000001E-3</v>
      </c>
      <c r="H3516" s="180" t="s">
        <v>840</v>
      </c>
    </row>
    <row r="3517" spans="1:8" ht="16.5" thickBot="1">
      <c r="A3517" s="23" t="s">
        <v>23</v>
      </c>
      <c r="B3517" s="37">
        <v>0</v>
      </c>
      <c r="C3517" s="38">
        <v>0</v>
      </c>
      <c r="D3517" s="37">
        <v>0</v>
      </c>
      <c r="E3517" s="38">
        <v>0</v>
      </c>
      <c r="F3517" s="30">
        <v>0</v>
      </c>
      <c r="G3517" s="104">
        <v>0</v>
      </c>
      <c r="H3517" s="180" t="s">
        <v>805</v>
      </c>
    </row>
    <row r="3518" spans="1:8" ht="16.5" thickBot="1">
      <c r="A3518" s="23" t="s">
        <v>24</v>
      </c>
      <c r="B3518" s="37">
        <v>2.7232210000000001</v>
      </c>
      <c r="C3518" s="38">
        <v>3.105</v>
      </c>
      <c r="D3518" s="37">
        <v>4.6597340000000003</v>
      </c>
      <c r="E3518" s="38">
        <v>5.3129999999999997</v>
      </c>
      <c r="F3518" s="30">
        <v>6.0659999999999998</v>
      </c>
      <c r="G3518" s="104">
        <v>13.201000000000001</v>
      </c>
      <c r="H3518" s="180" t="s">
        <v>25</v>
      </c>
    </row>
    <row r="3519" spans="1:8" ht="16.5" thickBot="1">
      <c r="A3519" s="23" t="s">
        <v>26</v>
      </c>
      <c r="B3519" s="30">
        <v>1.6639999999999999</v>
      </c>
      <c r="C3519" s="28">
        <v>2.496</v>
      </c>
      <c r="D3519" s="30">
        <v>0.252</v>
      </c>
      <c r="E3519" s="28">
        <v>0.378</v>
      </c>
      <c r="F3519" s="30">
        <v>0</v>
      </c>
      <c r="G3519" s="104">
        <v>5.0000000000000001E-3</v>
      </c>
      <c r="H3519" s="180" t="s">
        <v>812</v>
      </c>
    </row>
    <row r="3520" spans="1:8" ht="16.5" thickBot="1">
      <c r="A3520" s="23" t="s">
        <v>27</v>
      </c>
      <c r="B3520" s="37">
        <v>0</v>
      </c>
      <c r="C3520" s="38">
        <v>0</v>
      </c>
      <c r="D3520" s="37">
        <v>0</v>
      </c>
      <c r="E3520" s="38">
        <v>0</v>
      </c>
      <c r="F3520" s="30">
        <v>0</v>
      </c>
      <c r="G3520" s="104">
        <v>0</v>
      </c>
      <c r="H3520" s="180" t="s">
        <v>836</v>
      </c>
    </row>
    <row r="3521" spans="1:8" ht="16.5" thickBot="1">
      <c r="A3521" s="23" t="s">
        <v>28</v>
      </c>
      <c r="B3521" s="37">
        <v>0</v>
      </c>
      <c r="C3521" s="38">
        <v>0</v>
      </c>
      <c r="D3521" s="37">
        <v>0</v>
      </c>
      <c r="E3521" s="38">
        <v>0</v>
      </c>
      <c r="F3521" s="30">
        <v>0.71899999999999997</v>
      </c>
      <c r="G3521" s="104">
        <v>0.76500000000000001</v>
      </c>
      <c r="H3521" s="180" t="s">
        <v>813</v>
      </c>
    </row>
    <row r="3522" spans="1:8" ht="16.5" thickBot="1">
      <c r="A3522" s="23" t="s">
        <v>29</v>
      </c>
      <c r="B3522" s="37">
        <v>3.7690000000000001</v>
      </c>
      <c r="C3522" s="38">
        <v>0.27</v>
      </c>
      <c r="D3522" s="37">
        <v>3.9430000000000001</v>
      </c>
      <c r="E3522" s="38">
        <v>2.4</v>
      </c>
      <c r="F3522" s="30">
        <v>9.9000000000000005E-2</v>
      </c>
      <c r="G3522" s="104">
        <v>0.60499999999999998</v>
      </c>
      <c r="H3522" s="180" t="s">
        <v>814</v>
      </c>
    </row>
    <row r="3523" spans="1:8" ht="16.5" thickBot="1">
      <c r="A3523" s="23" t="s">
        <v>30</v>
      </c>
      <c r="B3523" s="37">
        <v>4037.9949999999999</v>
      </c>
      <c r="C3523" s="38">
        <v>289.27</v>
      </c>
      <c r="D3523" s="37">
        <v>450.36450000000002</v>
      </c>
      <c r="E3523" s="38">
        <v>274.125</v>
      </c>
      <c r="F3523" s="30">
        <v>143.727</v>
      </c>
      <c r="G3523" s="104">
        <v>381.42099999999999</v>
      </c>
      <c r="H3523" s="180" t="s">
        <v>815</v>
      </c>
    </row>
    <row r="3524" spans="1:8" ht="16.5" thickBot="1">
      <c r="A3524" s="23" t="s">
        <v>31</v>
      </c>
      <c r="B3524" s="37">
        <v>12.48624</v>
      </c>
      <c r="C3524" s="38">
        <v>18.507000000000001</v>
      </c>
      <c r="D3524" s="37">
        <v>12.25482</v>
      </c>
      <c r="E3524" s="38">
        <v>18.164000000000001</v>
      </c>
      <c r="F3524" s="30">
        <v>43.393999999999998</v>
      </c>
      <c r="G3524" s="104">
        <v>148.45500000000001</v>
      </c>
      <c r="H3524" s="180" t="s">
        <v>838</v>
      </c>
    </row>
    <row r="3525" spans="1:8" ht="16.5" thickBot="1">
      <c r="A3525" s="23" t="s">
        <v>32</v>
      </c>
      <c r="B3525" s="37">
        <v>109.37090000000001</v>
      </c>
      <c r="C3525" s="38">
        <v>124.70399999999999</v>
      </c>
      <c r="D3525" s="37">
        <v>88.078000000000003</v>
      </c>
      <c r="E3525" s="38">
        <v>100.426</v>
      </c>
      <c r="F3525" s="30">
        <v>44.875999999999998</v>
      </c>
      <c r="G3525" s="104">
        <v>153.67099999999999</v>
      </c>
      <c r="H3525" s="180" t="s">
        <v>816</v>
      </c>
    </row>
    <row r="3526" spans="1:8" ht="16.5" thickBot="1">
      <c r="A3526" s="23" t="s">
        <v>33</v>
      </c>
      <c r="B3526" s="37">
        <v>0.159224</v>
      </c>
      <c r="C3526" s="38">
        <v>0.23599999999999999</v>
      </c>
      <c r="D3526" s="37">
        <v>0.122791</v>
      </c>
      <c r="E3526" s="38">
        <v>0.182</v>
      </c>
      <c r="F3526" s="30">
        <v>5.0000000000000001E-3</v>
      </c>
      <c r="G3526" s="104">
        <v>0.23100000000000001</v>
      </c>
      <c r="H3526" s="180" t="s">
        <v>818</v>
      </c>
    </row>
    <row r="3527" spans="1:8" ht="16.5" thickBot="1">
      <c r="A3527" s="23" t="s">
        <v>34</v>
      </c>
      <c r="B3527" s="39">
        <v>0</v>
      </c>
      <c r="C3527" s="40">
        <v>0</v>
      </c>
      <c r="D3527" s="39">
        <v>0</v>
      </c>
      <c r="E3527" s="40">
        <v>0</v>
      </c>
      <c r="F3527" s="40">
        <v>0</v>
      </c>
      <c r="G3527" s="40">
        <v>0</v>
      </c>
      <c r="H3527" s="180" t="s">
        <v>817</v>
      </c>
    </row>
    <row r="3528" spans="1:8" ht="16.5" thickBot="1">
      <c r="A3528" s="23" t="s">
        <v>35</v>
      </c>
      <c r="B3528" s="39">
        <v>0</v>
      </c>
      <c r="C3528" s="40">
        <v>0</v>
      </c>
      <c r="D3528" s="39">
        <v>0</v>
      </c>
      <c r="E3528" s="40">
        <v>0</v>
      </c>
      <c r="F3528" s="30">
        <v>0</v>
      </c>
      <c r="G3528" s="104">
        <v>0</v>
      </c>
      <c r="H3528" s="179" t="s">
        <v>36</v>
      </c>
    </row>
    <row r="3529" spans="1:8" ht="16.5" thickBot="1">
      <c r="A3529" s="95" t="s">
        <v>353</v>
      </c>
      <c r="B3529" s="97">
        <f t="shared" ref="B3529" si="620">SUM(B3507:B3528)</f>
        <v>4196.5733989999999</v>
      </c>
      <c r="C3529" s="97">
        <f t="shared" ref="C3529" si="621">SUM(C3507:C3528)</f>
        <v>474.98899999999998</v>
      </c>
      <c r="D3529" s="97">
        <f t="shared" ref="D3529" si="622">SUM(D3507:D3528)</f>
        <v>598.66085900000007</v>
      </c>
      <c r="E3529" s="97">
        <f t="shared" ref="E3529" si="623">SUM(E3507:E3528)</f>
        <v>443.11099999999999</v>
      </c>
      <c r="F3529" s="142">
        <v>240.19399999999999</v>
      </c>
      <c r="G3529" s="145">
        <v>700.97500000000002</v>
      </c>
      <c r="H3529" s="178" t="s">
        <v>841</v>
      </c>
    </row>
    <row r="3530" spans="1:8" ht="16.5" thickBot="1">
      <c r="A3530" s="95" t="s">
        <v>350</v>
      </c>
      <c r="B3530" s="97">
        <v>7953.72</v>
      </c>
      <c r="C3530" s="97">
        <v>899.197</v>
      </c>
      <c r="D3530" s="97">
        <v>1229.329</v>
      </c>
      <c r="E3530" s="97">
        <v>909.91300000000001</v>
      </c>
      <c r="F3530" s="142">
        <v>1638.6117533302636</v>
      </c>
      <c r="G3530" s="145">
        <v>1212.8520000000001</v>
      </c>
      <c r="H3530" s="119" t="s">
        <v>354</v>
      </c>
    </row>
    <row r="3531" spans="1:8">
      <c r="A3531" s="75"/>
      <c r="B3531" s="63"/>
      <c r="C3531" s="63"/>
      <c r="D3531" s="75"/>
      <c r="E3531" s="62"/>
      <c r="F3531" s="75"/>
      <c r="G3531" s="62"/>
      <c r="H3531" s="75"/>
    </row>
    <row r="3532" spans="1:8">
      <c r="A3532" s="75"/>
      <c r="B3532" s="63"/>
      <c r="C3532" s="63"/>
      <c r="D3532" s="75"/>
      <c r="E3532" s="62"/>
      <c r="F3532" s="75"/>
      <c r="G3532" s="62"/>
      <c r="H3532" s="75"/>
    </row>
    <row r="3533" spans="1:8">
      <c r="A3533" s="77" t="s">
        <v>237</v>
      </c>
      <c r="B3533" s="75"/>
      <c r="C3533" s="75"/>
      <c r="D3533" s="75"/>
      <c r="E3533" s="75"/>
      <c r="F3533" s="75"/>
      <c r="G3533" s="75"/>
      <c r="H3533" s="79" t="s">
        <v>238</v>
      </c>
    </row>
    <row r="3534" spans="1:8" ht="20.25" customHeight="1">
      <c r="A3534" s="74" t="s">
        <v>641</v>
      </c>
      <c r="B3534" s="75"/>
      <c r="C3534" s="75"/>
      <c r="D3534" s="75"/>
      <c r="E3534" s="75"/>
      <c r="F3534" s="75"/>
      <c r="G3534" s="75"/>
      <c r="H3534" s="120" t="s">
        <v>640</v>
      </c>
    </row>
    <row r="3535" spans="1:8" ht="16.5" customHeight="1" thickBot="1">
      <c r="A3535" s="76" t="s">
        <v>39</v>
      </c>
      <c r="B3535" s="75"/>
      <c r="C3535" s="75"/>
      <c r="D3535" s="75"/>
      <c r="E3535" s="2"/>
      <c r="F3535" s="75"/>
      <c r="G3535" s="2" t="s">
        <v>40</v>
      </c>
      <c r="H3535" s="2" t="s">
        <v>2</v>
      </c>
    </row>
    <row r="3536" spans="1:8" ht="16.5" thickBot="1">
      <c r="A3536" s="66" t="s">
        <v>7</v>
      </c>
      <c r="B3536" s="203">
        <v>2016</v>
      </c>
      <c r="C3536" s="204"/>
      <c r="D3536" s="203">
        <v>2017</v>
      </c>
      <c r="E3536" s="204"/>
      <c r="F3536" s="208">
        <v>2018</v>
      </c>
      <c r="G3536" s="209"/>
      <c r="H3536" s="157" t="s">
        <v>3</v>
      </c>
    </row>
    <row r="3537" spans="1:8">
      <c r="A3537" s="68"/>
      <c r="B3537" s="20" t="s">
        <v>43</v>
      </c>
      <c r="C3537" s="111" t="s">
        <v>44</v>
      </c>
      <c r="D3537" s="111" t="s">
        <v>43</v>
      </c>
      <c r="E3537" s="16" t="s">
        <v>44</v>
      </c>
      <c r="F3537" s="158" t="s">
        <v>43</v>
      </c>
      <c r="G3537" s="159" t="s">
        <v>44</v>
      </c>
      <c r="H3537" s="160"/>
    </row>
    <row r="3538" spans="1:8" ht="16.5" thickBot="1">
      <c r="A3538" s="70"/>
      <c r="B3538" s="34" t="s">
        <v>45</v>
      </c>
      <c r="C3538" s="11" t="s">
        <v>46</v>
      </c>
      <c r="D3538" s="114" t="s">
        <v>45</v>
      </c>
      <c r="E3538" s="36" t="s">
        <v>46</v>
      </c>
      <c r="F3538" s="161" t="s">
        <v>45</v>
      </c>
      <c r="G3538" s="161" t="s">
        <v>46</v>
      </c>
      <c r="H3538" s="162"/>
    </row>
    <row r="3539" spans="1:8" ht="17.25" thickTop="1" thickBot="1">
      <c r="A3539" s="23" t="s">
        <v>12</v>
      </c>
      <c r="B3539" s="30">
        <f t="shared" ref="B3539:F3560" si="624">B3573+B3607+B3639+B3672+B3708+B3740</f>
        <v>39.806616999999996</v>
      </c>
      <c r="C3539" s="30">
        <f t="shared" si="624"/>
        <v>191.76471427999996</v>
      </c>
      <c r="D3539" s="30">
        <f t="shared" si="624"/>
        <v>45.536000000000001</v>
      </c>
      <c r="E3539" s="30">
        <f>E3573+E3607+E3639+E3672+E3708+E3740</f>
        <v>220.57</v>
      </c>
      <c r="F3539" s="169">
        <f>F3573+F3607+F3639+F3672+F3708+F3740</f>
        <v>58.859591849690517</v>
      </c>
      <c r="G3539" s="169">
        <f>G3573+G3607+G3639+G3672+G3708+G3740</f>
        <v>287.08400000000006</v>
      </c>
      <c r="H3539" s="164" t="s">
        <v>809</v>
      </c>
    </row>
    <row r="3540" spans="1:8" ht="16.5" thickBot="1">
      <c r="A3540" s="23" t="s">
        <v>13</v>
      </c>
      <c r="B3540" s="30">
        <f t="shared" si="624"/>
        <v>168.72299999999998</v>
      </c>
      <c r="C3540" s="30">
        <f t="shared" si="624"/>
        <v>812.59100000000001</v>
      </c>
      <c r="D3540" s="30">
        <f t="shared" si="624"/>
        <v>174.83300000000003</v>
      </c>
      <c r="E3540" s="37">
        <f t="shared" si="624"/>
        <v>886.84900000000005</v>
      </c>
      <c r="F3540" s="169">
        <f t="shared" si="624"/>
        <v>206.05284805464669</v>
      </c>
      <c r="G3540" s="169">
        <f t="shared" ref="G3540:G3562" si="625">G3574+G3608+G3640+G3673+G3709+G3741</f>
        <v>1031.6120000000001</v>
      </c>
      <c r="H3540" s="164" t="s">
        <v>810</v>
      </c>
    </row>
    <row r="3541" spans="1:8" ht="16.5" thickBot="1">
      <c r="A3541" s="23" t="s">
        <v>14</v>
      </c>
      <c r="B3541" s="30">
        <f t="shared" si="624"/>
        <v>25.928999999999998</v>
      </c>
      <c r="C3541" s="30">
        <f t="shared" si="624"/>
        <v>108.423</v>
      </c>
      <c r="D3541" s="30">
        <f t="shared" si="624"/>
        <v>23.613</v>
      </c>
      <c r="E3541" s="37">
        <f t="shared" si="624"/>
        <v>122.40599999999999</v>
      </c>
      <c r="F3541" s="169">
        <f t="shared" si="624"/>
        <v>23.063035107673642</v>
      </c>
      <c r="G3541" s="169">
        <f t="shared" si="625"/>
        <v>123.517</v>
      </c>
      <c r="H3541" s="164" t="s">
        <v>806</v>
      </c>
    </row>
    <row r="3542" spans="1:8" ht="16.5" thickBot="1">
      <c r="A3542" s="23" t="s">
        <v>15</v>
      </c>
      <c r="B3542" s="30">
        <f t="shared" si="624"/>
        <v>1.754</v>
      </c>
      <c r="C3542" s="30">
        <f t="shared" si="624"/>
        <v>4.0389999999999997</v>
      </c>
      <c r="D3542" s="30">
        <f t="shared" si="624"/>
        <v>2.8079999999999998</v>
      </c>
      <c r="E3542" s="37">
        <f t="shared" si="624"/>
        <v>9.5860000000000003</v>
      </c>
      <c r="F3542" s="169">
        <f t="shared" si="624"/>
        <v>5.1911217115689379</v>
      </c>
      <c r="G3542" s="169">
        <f t="shared" si="625"/>
        <v>20.042999999999999</v>
      </c>
      <c r="H3542" s="164" t="s">
        <v>820</v>
      </c>
    </row>
    <row r="3543" spans="1:8" ht="16.5" thickBot="1">
      <c r="A3543" s="23" t="s">
        <v>16</v>
      </c>
      <c r="B3543" s="30">
        <f t="shared" si="624"/>
        <v>66.783898806929017</v>
      </c>
      <c r="C3543" s="30">
        <f t="shared" si="624"/>
        <v>233.32720564000005</v>
      </c>
      <c r="D3543" s="30">
        <f t="shared" si="624"/>
        <v>51.125540388874448</v>
      </c>
      <c r="E3543" s="37">
        <f t="shared" si="624"/>
        <v>188.83387173757995</v>
      </c>
      <c r="F3543" s="169">
        <f t="shared" si="624"/>
        <v>51.741289030250755</v>
      </c>
      <c r="G3543" s="169">
        <f t="shared" si="625"/>
        <v>187.01400000000001</v>
      </c>
      <c r="H3543" s="164" t="s">
        <v>819</v>
      </c>
    </row>
    <row r="3544" spans="1:8" ht="16.5" thickBot="1">
      <c r="A3544" s="23" t="s">
        <v>17</v>
      </c>
      <c r="B3544" s="30">
        <f t="shared" si="624"/>
        <v>3.1899999999999995</v>
      </c>
      <c r="C3544" s="30">
        <f t="shared" si="624"/>
        <v>7.3400000000000007</v>
      </c>
      <c r="D3544" s="30">
        <f t="shared" si="624"/>
        <v>3.1269999999999998</v>
      </c>
      <c r="E3544" s="37">
        <f t="shared" si="624"/>
        <v>7.492</v>
      </c>
      <c r="F3544" s="169">
        <f>F3578+F3612+F3644+F3677+F3713+F3745</f>
        <v>2.5293651818181822</v>
      </c>
      <c r="G3544" s="169">
        <f t="shared" si="625"/>
        <v>4.0220000000000002</v>
      </c>
      <c r="H3544" s="164" t="s">
        <v>807</v>
      </c>
    </row>
    <row r="3545" spans="1:8" ht="16.5" thickBot="1">
      <c r="A3545" s="23" t="s">
        <v>18</v>
      </c>
      <c r="B3545" s="30">
        <f t="shared" si="624"/>
        <v>0.16800000000000001</v>
      </c>
      <c r="C3545" s="30">
        <f t="shared" si="624"/>
        <v>0.43200000000000005</v>
      </c>
      <c r="D3545" s="30">
        <f t="shared" si="624"/>
        <v>0.251</v>
      </c>
      <c r="E3545" s="37">
        <f t="shared" si="624"/>
        <v>0.92200000000000004</v>
      </c>
      <c r="F3545" s="169">
        <f t="shared" si="624"/>
        <v>0.36</v>
      </c>
      <c r="G3545" s="169">
        <f t="shared" si="625"/>
        <v>0.629</v>
      </c>
      <c r="H3545" s="164" t="s">
        <v>19</v>
      </c>
    </row>
    <row r="3546" spans="1:8" ht="16.5" thickBot="1">
      <c r="A3546" s="23" t="s">
        <v>20</v>
      </c>
      <c r="B3546" s="30">
        <f t="shared" si="624"/>
        <v>152.59799999999998</v>
      </c>
      <c r="C3546" s="30">
        <f t="shared" si="624"/>
        <v>629.70800000000008</v>
      </c>
      <c r="D3546" s="30">
        <f t="shared" si="624"/>
        <v>154.45700000000002</v>
      </c>
      <c r="E3546" s="37">
        <f t="shared" si="624"/>
        <v>697.08199999999999</v>
      </c>
      <c r="F3546" s="169">
        <f t="shared" si="624"/>
        <v>144.97293771013952</v>
      </c>
      <c r="G3546" s="169">
        <f t="shared" si="625"/>
        <v>645.26600000000008</v>
      </c>
      <c r="H3546" s="164" t="s">
        <v>808</v>
      </c>
    </row>
    <row r="3547" spans="1:8" ht="16.5" thickBot="1">
      <c r="A3547" s="23" t="s">
        <v>21</v>
      </c>
      <c r="B3547" s="30">
        <f t="shared" si="624"/>
        <v>0.85524</v>
      </c>
      <c r="C3547" s="30">
        <f t="shared" si="624"/>
        <v>3.9892146000000004</v>
      </c>
      <c r="D3547" s="30">
        <f t="shared" si="624"/>
        <v>0.60475000000000001</v>
      </c>
      <c r="E3547" s="37">
        <f t="shared" si="624"/>
        <v>3.08</v>
      </c>
      <c r="F3547" s="169">
        <f t="shared" si="624"/>
        <v>0.752</v>
      </c>
      <c r="G3547" s="169">
        <f t="shared" si="625"/>
        <v>2.6090000000000004</v>
      </c>
      <c r="H3547" s="164" t="s">
        <v>811</v>
      </c>
    </row>
    <row r="3548" spans="1:8" ht="16.5" thickBot="1">
      <c r="A3548" s="23" t="s">
        <v>22</v>
      </c>
      <c r="B3548" s="30">
        <f t="shared" si="624"/>
        <v>1.7469999999999999</v>
      </c>
      <c r="C3548" s="30">
        <f t="shared" si="624"/>
        <v>5.2770000000000001</v>
      </c>
      <c r="D3548" s="30">
        <f t="shared" si="624"/>
        <v>1.1220000000000001</v>
      </c>
      <c r="E3548" s="37">
        <f t="shared" si="624"/>
        <v>3.5369999999999999</v>
      </c>
      <c r="F3548" s="169">
        <f t="shared" si="624"/>
        <v>6.0999999999999999E-2</v>
      </c>
      <c r="G3548" s="169">
        <f t="shared" si="625"/>
        <v>0.26</v>
      </c>
      <c r="H3548" s="164" t="s">
        <v>840</v>
      </c>
    </row>
    <row r="3549" spans="1:8" ht="16.5" thickBot="1">
      <c r="A3549" s="23" t="s">
        <v>23</v>
      </c>
      <c r="B3549" s="30">
        <f t="shared" si="624"/>
        <v>0.69099999999999995</v>
      </c>
      <c r="C3549" s="30">
        <f t="shared" si="624"/>
        <v>3.2410000000000001</v>
      </c>
      <c r="D3549" s="30">
        <f t="shared" si="624"/>
        <v>0.50900000000000001</v>
      </c>
      <c r="E3549" s="37">
        <f t="shared" si="624"/>
        <v>2.3099999999999996</v>
      </c>
      <c r="F3549" s="169">
        <f t="shared" si="624"/>
        <v>1.2018666666666669</v>
      </c>
      <c r="G3549" s="169">
        <f t="shared" si="625"/>
        <v>5.6059999999999999</v>
      </c>
      <c r="H3549" s="164" t="s">
        <v>805</v>
      </c>
    </row>
    <row r="3550" spans="1:8" ht="16.5" thickBot="1">
      <c r="A3550" s="23" t="s">
        <v>24</v>
      </c>
      <c r="B3550" s="30">
        <f t="shared" si="624"/>
        <v>56.128000000000007</v>
      </c>
      <c r="C3550" s="30">
        <f t="shared" si="624"/>
        <v>141.691</v>
      </c>
      <c r="D3550" s="30">
        <f t="shared" si="624"/>
        <v>74.534999999999997</v>
      </c>
      <c r="E3550" s="37">
        <f t="shared" si="624"/>
        <v>193.958</v>
      </c>
      <c r="F3550" s="169">
        <f t="shared" si="624"/>
        <v>85.050704347826084</v>
      </c>
      <c r="G3550" s="169">
        <f t="shared" si="625"/>
        <v>221.55100000000002</v>
      </c>
      <c r="H3550" s="164" t="s">
        <v>25</v>
      </c>
    </row>
    <row r="3551" spans="1:8" ht="16.5" thickBot="1">
      <c r="A3551" s="23" t="s">
        <v>26</v>
      </c>
      <c r="B3551" s="30">
        <f t="shared" si="624"/>
        <v>81.762945999999999</v>
      </c>
      <c r="C3551" s="30">
        <f t="shared" si="624"/>
        <v>120.48712219999999</v>
      </c>
      <c r="D3551" s="30">
        <f t="shared" si="624"/>
        <v>39.882748000000007</v>
      </c>
      <c r="E3551" s="37">
        <f t="shared" si="624"/>
        <v>135.36302839999999</v>
      </c>
      <c r="F3551" s="169">
        <f t="shared" si="624"/>
        <v>37.159281326601885</v>
      </c>
      <c r="G3551" s="169">
        <f t="shared" si="625"/>
        <v>130.19900000000001</v>
      </c>
      <c r="H3551" s="164" t="s">
        <v>812</v>
      </c>
    </row>
    <row r="3552" spans="1:8" ht="16.5" thickBot="1">
      <c r="A3552" s="23" t="s">
        <v>27</v>
      </c>
      <c r="B3552" s="30">
        <f t="shared" si="624"/>
        <v>4.484727737341772</v>
      </c>
      <c r="C3552" s="30">
        <f t="shared" si="624"/>
        <v>19.690999999999999</v>
      </c>
      <c r="D3552" s="30">
        <f t="shared" si="624"/>
        <v>8.641</v>
      </c>
      <c r="E3552" s="37">
        <f t="shared" si="624"/>
        <v>32.991999999999997</v>
      </c>
      <c r="F3552" s="169">
        <f t="shared" si="624"/>
        <v>3.7123551430290154</v>
      </c>
      <c r="G3552" s="169">
        <f t="shared" si="625"/>
        <v>43.28</v>
      </c>
      <c r="H3552" s="164" t="s">
        <v>836</v>
      </c>
    </row>
    <row r="3553" spans="1:8" ht="16.5" thickBot="1">
      <c r="A3553" s="23" t="s">
        <v>28</v>
      </c>
      <c r="B3553" s="30">
        <f t="shared" si="624"/>
        <v>40.613</v>
      </c>
      <c r="C3553" s="30">
        <f t="shared" si="624"/>
        <v>206.31399999999999</v>
      </c>
      <c r="D3553" s="30">
        <f t="shared" si="624"/>
        <v>30.473675000000004</v>
      </c>
      <c r="E3553" s="37">
        <f t="shared" si="624"/>
        <v>595.70442500000001</v>
      </c>
      <c r="F3553" s="169">
        <f t="shared" si="624"/>
        <v>51.768774758073434</v>
      </c>
      <c r="G3553" s="169">
        <f t="shared" si="625"/>
        <v>324.28200000000004</v>
      </c>
      <c r="H3553" s="164" t="s">
        <v>813</v>
      </c>
    </row>
    <row r="3554" spans="1:8" ht="16.5" thickBot="1">
      <c r="A3554" s="23" t="s">
        <v>29</v>
      </c>
      <c r="B3554" s="30">
        <f t="shared" si="624"/>
        <v>44.503999999999998</v>
      </c>
      <c r="C3554" s="30">
        <f t="shared" si="624"/>
        <v>219.18299999999999</v>
      </c>
      <c r="D3554" s="30">
        <f t="shared" si="624"/>
        <v>51.214000000000006</v>
      </c>
      <c r="E3554" s="37">
        <f t="shared" si="624"/>
        <v>275.51900000000001</v>
      </c>
      <c r="F3554" s="169">
        <f t="shared" si="624"/>
        <v>50.095260232906725</v>
      </c>
      <c r="G3554" s="169">
        <f t="shared" si="625"/>
        <v>286.68199999999996</v>
      </c>
      <c r="H3554" s="164" t="s">
        <v>814</v>
      </c>
    </row>
    <row r="3555" spans="1:8" ht="16.5" thickBot="1">
      <c r="A3555" s="23" t="s">
        <v>30</v>
      </c>
      <c r="B3555" s="30">
        <f t="shared" si="624"/>
        <v>22.661999999999999</v>
      </c>
      <c r="C3555" s="30">
        <f t="shared" si="624"/>
        <v>116.074</v>
      </c>
      <c r="D3555" s="30">
        <f t="shared" si="624"/>
        <v>29.245999999999999</v>
      </c>
      <c r="E3555" s="37">
        <f t="shared" si="624"/>
        <v>158.11699999999999</v>
      </c>
      <c r="F3555" s="169">
        <f t="shared" si="624"/>
        <v>27.433875954270956</v>
      </c>
      <c r="G3555" s="169">
        <f t="shared" si="625"/>
        <v>139.07499999999999</v>
      </c>
      <c r="H3555" s="164" t="s">
        <v>815</v>
      </c>
    </row>
    <row r="3556" spans="1:8" ht="16.5" thickBot="1">
      <c r="A3556" s="23" t="s">
        <v>31</v>
      </c>
      <c r="B3556" s="30">
        <f t="shared" si="624"/>
        <v>6.8160000000000007</v>
      </c>
      <c r="C3556" s="30">
        <f t="shared" si="624"/>
        <v>22.117999999999999</v>
      </c>
      <c r="D3556" s="30">
        <f t="shared" si="624"/>
        <v>6.7219999999999995</v>
      </c>
      <c r="E3556" s="37">
        <f t="shared" si="624"/>
        <v>25.376999999999999</v>
      </c>
      <c r="F3556" s="169">
        <f t="shared" si="624"/>
        <v>7.2197859195402296</v>
      </c>
      <c r="G3556" s="169">
        <f t="shared" si="625"/>
        <v>24.198</v>
      </c>
      <c r="H3556" s="164" t="s">
        <v>838</v>
      </c>
    </row>
    <row r="3557" spans="1:8" ht="16.5" thickBot="1">
      <c r="A3557" s="23" t="s">
        <v>32</v>
      </c>
      <c r="B3557" s="30">
        <f t="shared" si="624"/>
        <v>620.46799999999996</v>
      </c>
      <c r="C3557" s="30">
        <f t="shared" si="624"/>
        <v>1824.5893862380713</v>
      </c>
      <c r="D3557" s="30">
        <f t="shared" si="624"/>
        <v>766.97299999999996</v>
      </c>
      <c r="E3557" s="37">
        <f t="shared" si="624"/>
        <v>1764.6624694221846</v>
      </c>
      <c r="F3557" s="169">
        <f>F3591+F3625+F3657+F3690+F3726+F3758</f>
        <v>890.70835401798877</v>
      </c>
      <c r="G3557" s="169">
        <f t="shared" si="625"/>
        <v>1601.808704</v>
      </c>
      <c r="H3557" s="164" t="s">
        <v>816</v>
      </c>
    </row>
    <row r="3558" spans="1:8" ht="16.5" thickBot="1">
      <c r="A3558" s="23" t="s">
        <v>33</v>
      </c>
      <c r="B3558" s="30">
        <f t="shared" si="624"/>
        <v>7.6504285714285718</v>
      </c>
      <c r="C3558" s="30">
        <f t="shared" si="624"/>
        <v>34.948</v>
      </c>
      <c r="D3558" s="30">
        <f t="shared" si="624"/>
        <v>6.3422380952380948</v>
      </c>
      <c r="E3558" s="37">
        <f t="shared" si="624"/>
        <v>29.008000000000003</v>
      </c>
      <c r="F3558" s="169">
        <f t="shared" si="624"/>
        <v>8.5124257703081234</v>
      </c>
      <c r="G3558" s="169">
        <f t="shared" si="625"/>
        <v>39.549999999999997</v>
      </c>
      <c r="H3558" s="164" t="s">
        <v>818</v>
      </c>
    </row>
    <row r="3559" spans="1:8" ht="16.5" thickBot="1">
      <c r="A3559" s="23" t="s">
        <v>34</v>
      </c>
      <c r="B3559" s="30">
        <f t="shared" si="624"/>
        <v>0</v>
      </c>
      <c r="C3559" s="30">
        <f t="shared" si="624"/>
        <v>0</v>
      </c>
      <c r="D3559" s="30">
        <f t="shared" si="624"/>
        <v>0.10900000000000001</v>
      </c>
      <c r="E3559" s="37">
        <f t="shared" si="624"/>
        <v>0.48599999999999999</v>
      </c>
      <c r="F3559" s="169">
        <f t="shared" si="624"/>
        <v>0</v>
      </c>
      <c r="G3559" s="169">
        <f t="shared" si="625"/>
        <v>4.5999999999999999E-2</v>
      </c>
      <c r="H3559" s="164" t="s">
        <v>817</v>
      </c>
    </row>
    <row r="3560" spans="1:8" ht="16.5" thickBot="1">
      <c r="A3560" s="23" t="s">
        <v>35</v>
      </c>
      <c r="B3560" s="30">
        <f t="shared" si="624"/>
        <v>7.5000000000000011E-2</v>
      </c>
      <c r="C3560" s="30">
        <f t="shared" si="624"/>
        <v>9.2999999999999999E-2</v>
      </c>
      <c r="D3560" s="30">
        <f t="shared" si="624"/>
        <v>7.2000000000000008E-2</v>
      </c>
      <c r="E3560" s="37">
        <f t="shared" si="624"/>
        <v>0.12000000000000001</v>
      </c>
      <c r="F3560" s="169">
        <f t="shared" si="624"/>
        <v>2.1315714285714287</v>
      </c>
      <c r="G3560" s="169">
        <f t="shared" si="625"/>
        <v>2.3919999999999999</v>
      </c>
      <c r="H3560" s="165" t="s">
        <v>36</v>
      </c>
    </row>
    <row r="3561" spans="1:8" ht="16.5" thickBot="1">
      <c r="A3561" s="95" t="s">
        <v>353</v>
      </c>
      <c r="B3561" s="97">
        <f t="shared" ref="B3561" si="626">SUM(B3539:B3560)</f>
        <v>1347.4098581156995</v>
      </c>
      <c r="C3561" s="97">
        <f t="shared" ref="C3561" si="627">SUM(C3539:C3560)</f>
        <v>4705.3206429580714</v>
      </c>
      <c r="D3561" s="97">
        <f t="shared" ref="D3561" si="628">SUM(D3539:D3560)</f>
        <v>1472.1969514841123</v>
      </c>
      <c r="E3561" s="97">
        <f t="shared" ref="E3561" si="629">SUM(E3539:E3560)</f>
        <v>5353.9747945597646</v>
      </c>
      <c r="F3561" s="168">
        <f t="shared" ref="F3561:F3562" si="630">F3595+F3629+F3661+F3694+F3730+F3762</f>
        <v>1661.6858262953547</v>
      </c>
      <c r="G3561" s="168">
        <f t="shared" si="625"/>
        <v>5120.7257040000004</v>
      </c>
      <c r="H3561" s="202" t="s">
        <v>841</v>
      </c>
    </row>
    <row r="3562" spans="1:8" ht="16.5" thickBot="1">
      <c r="A3562" s="95" t="s">
        <v>350</v>
      </c>
      <c r="B3562" s="97">
        <f>B3596+B3630+B3662+B3695+B3731+B3763</f>
        <v>11537.111000000001</v>
      </c>
      <c r="C3562" s="97">
        <f>C3596+C3630+C3662+C3695+C3731+C3763</f>
        <v>49725.284999999996</v>
      </c>
      <c r="D3562" s="97">
        <f>D3596+D3630+D3662+D3695+D3731+D3763</f>
        <v>12225.854207138946</v>
      </c>
      <c r="E3562" s="97">
        <f>E3596+E3630+E3662+E3695+E3731+E3763</f>
        <v>54816.523000000001</v>
      </c>
      <c r="F3562" s="168">
        <f t="shared" si="630"/>
        <v>13647.585253083336</v>
      </c>
      <c r="G3562" s="168">
        <f t="shared" si="625"/>
        <v>61406.893000000004</v>
      </c>
      <c r="H3562" s="156" t="s">
        <v>354</v>
      </c>
    </row>
    <row r="3563" spans="1:8">
      <c r="A3563" s="75"/>
      <c r="B3563" s="75"/>
      <c r="C3563" s="75"/>
      <c r="D3563" s="75"/>
      <c r="E3563" s="75"/>
      <c r="F3563" s="75"/>
      <c r="G3563" s="75"/>
      <c r="H3563" s="75"/>
    </row>
    <row r="3564" spans="1:8">
      <c r="A3564" s="75"/>
      <c r="B3564" s="75"/>
      <c r="C3564" s="75"/>
      <c r="D3564" s="75"/>
      <c r="E3564" s="75"/>
      <c r="F3564" s="75"/>
      <c r="G3564" s="75"/>
      <c r="H3564" s="75"/>
    </row>
    <row r="3565" spans="1:8">
      <c r="A3565" s="75"/>
      <c r="B3565" s="75"/>
      <c r="C3565" s="75"/>
      <c r="D3565" s="75"/>
      <c r="E3565" s="75"/>
      <c r="F3565" s="75"/>
      <c r="G3565" s="75"/>
      <c r="H3565" s="75"/>
    </row>
    <row r="3566" spans="1:8">
      <c r="A3566" s="75"/>
      <c r="B3566" s="75"/>
      <c r="C3566" s="75"/>
      <c r="D3566" s="75"/>
      <c r="E3566" s="75"/>
      <c r="F3566" s="75"/>
      <c r="G3566" s="75"/>
      <c r="H3566" s="75"/>
    </row>
    <row r="3567" spans="1:8">
      <c r="A3567" s="77" t="s">
        <v>239</v>
      </c>
      <c r="B3567" s="75"/>
      <c r="C3567" s="75"/>
      <c r="D3567" s="75"/>
      <c r="E3567" s="75"/>
      <c r="F3567" s="75"/>
      <c r="G3567" s="75"/>
      <c r="H3567" s="79" t="s">
        <v>240</v>
      </c>
    </row>
    <row r="3568" spans="1:8" ht="19.5" customHeight="1">
      <c r="A3568" s="74" t="s">
        <v>642</v>
      </c>
      <c r="B3568" s="75"/>
      <c r="C3568" s="75"/>
      <c r="D3568" s="75"/>
      <c r="E3568" s="75"/>
      <c r="F3568" s="75"/>
      <c r="G3568" s="75"/>
      <c r="H3568" s="46" t="s">
        <v>643</v>
      </c>
    </row>
    <row r="3569" spans="1:8" ht="16.5" customHeight="1" thickBot="1">
      <c r="A3569" s="76" t="s">
        <v>39</v>
      </c>
      <c r="B3569" s="75"/>
      <c r="C3569" s="75"/>
      <c r="D3569" s="75"/>
      <c r="E3569" s="2"/>
      <c r="F3569" s="75"/>
      <c r="G3569" s="2" t="s">
        <v>40</v>
      </c>
      <c r="H3569" s="2" t="s">
        <v>2</v>
      </c>
    </row>
    <row r="3570" spans="1:8" ht="16.5" thickBot="1">
      <c r="A3570" s="66" t="s">
        <v>7</v>
      </c>
      <c r="B3570" s="203">
        <v>2016</v>
      </c>
      <c r="C3570" s="204"/>
      <c r="D3570" s="203">
        <v>2017</v>
      </c>
      <c r="E3570" s="204"/>
      <c r="F3570" s="203">
        <v>2018</v>
      </c>
      <c r="G3570" s="204"/>
      <c r="H3570" s="67" t="s">
        <v>3</v>
      </c>
    </row>
    <row r="3571" spans="1:8">
      <c r="A3571" s="68"/>
      <c r="B3571" s="20" t="s">
        <v>43</v>
      </c>
      <c r="C3571" s="111" t="s">
        <v>44</v>
      </c>
      <c r="D3571" s="111" t="s">
        <v>43</v>
      </c>
      <c r="E3571" s="16" t="s">
        <v>44</v>
      </c>
      <c r="F3571" s="20" t="s">
        <v>43</v>
      </c>
      <c r="G3571" s="9" t="s">
        <v>44</v>
      </c>
      <c r="H3571" s="69"/>
    </row>
    <row r="3572" spans="1:8" ht="16.5" thickBot="1">
      <c r="A3572" s="70"/>
      <c r="B3572" s="34" t="s">
        <v>45</v>
      </c>
      <c r="C3572" s="11" t="s">
        <v>46</v>
      </c>
      <c r="D3572" s="114" t="s">
        <v>45</v>
      </c>
      <c r="E3572" s="36" t="s">
        <v>46</v>
      </c>
      <c r="F3572" s="34" t="s">
        <v>45</v>
      </c>
      <c r="G3572" s="34" t="s">
        <v>46</v>
      </c>
      <c r="H3572" s="71"/>
    </row>
    <row r="3573" spans="1:8" ht="17.25" thickTop="1" thickBot="1">
      <c r="A3573" s="23" t="s">
        <v>12</v>
      </c>
      <c r="B3573" s="35">
        <v>14.157</v>
      </c>
      <c r="C3573" s="38">
        <v>70.721999999999994</v>
      </c>
      <c r="D3573" s="30">
        <v>19.835000000000001</v>
      </c>
      <c r="E3573" s="37">
        <v>72.843999999999994</v>
      </c>
      <c r="F3573" s="30">
        <v>35.067</v>
      </c>
      <c r="G3573" s="30">
        <v>139.44300000000001</v>
      </c>
      <c r="H3573" s="114" t="s">
        <v>809</v>
      </c>
    </row>
    <row r="3574" spans="1:8" ht="16.5" thickBot="1">
      <c r="A3574" s="23" t="s">
        <v>13</v>
      </c>
      <c r="B3574" s="37">
        <v>103.32899999999999</v>
      </c>
      <c r="C3574" s="38">
        <v>463.11399999999998</v>
      </c>
      <c r="D3574" s="30">
        <v>107.224</v>
      </c>
      <c r="E3574" s="37">
        <v>502.77600000000001</v>
      </c>
      <c r="F3574" s="30">
        <v>139.05699999999999</v>
      </c>
      <c r="G3574" s="30">
        <v>627.399</v>
      </c>
      <c r="H3574" s="114" t="s">
        <v>810</v>
      </c>
    </row>
    <row r="3575" spans="1:8" ht="16.5" thickBot="1">
      <c r="A3575" s="23" t="s">
        <v>14</v>
      </c>
      <c r="B3575" s="37">
        <v>10.59</v>
      </c>
      <c r="C3575" s="38">
        <v>52.786000000000001</v>
      </c>
      <c r="D3575" s="30">
        <v>11.394</v>
      </c>
      <c r="E3575" s="37">
        <v>59.295999999999999</v>
      </c>
      <c r="F3575" s="30">
        <v>12.250999999999999</v>
      </c>
      <c r="G3575" s="30">
        <v>63.929000000000002</v>
      </c>
      <c r="H3575" s="114" t="s">
        <v>806</v>
      </c>
    </row>
    <row r="3576" spans="1:8" ht="16.5" thickBot="1">
      <c r="A3576" s="23" t="s">
        <v>15</v>
      </c>
      <c r="B3576" s="37">
        <v>0.66600000000000004</v>
      </c>
      <c r="C3576" s="38">
        <v>2.6179999999999999</v>
      </c>
      <c r="D3576" s="30">
        <v>1.8069999999999999</v>
      </c>
      <c r="E3576" s="37">
        <v>8.2940000000000005</v>
      </c>
      <c r="F3576" s="30">
        <v>3.8220000000000001</v>
      </c>
      <c r="G3576" s="30">
        <v>17.337</v>
      </c>
      <c r="H3576" s="114" t="s">
        <v>820</v>
      </c>
    </row>
    <row r="3577" spans="1:8" ht="16.5" thickBot="1">
      <c r="A3577" s="23" t="s">
        <v>16</v>
      </c>
      <c r="B3577" s="37">
        <v>62.934578999999999</v>
      </c>
      <c r="C3577" s="38">
        <v>215.00726566000003</v>
      </c>
      <c r="D3577" s="30">
        <v>48.066043000000008</v>
      </c>
      <c r="E3577" s="37">
        <v>175.31390093400998</v>
      </c>
      <c r="F3577" s="30">
        <v>51.698</v>
      </c>
      <c r="G3577" s="30">
        <v>186.38300000000001</v>
      </c>
      <c r="H3577" s="114" t="s">
        <v>819</v>
      </c>
    </row>
    <row r="3578" spans="1:8" ht="16.5" thickBot="1">
      <c r="A3578" s="23" t="s">
        <v>17</v>
      </c>
      <c r="B3578" s="37">
        <v>2.9039999999999999</v>
      </c>
      <c r="C3578" s="38">
        <v>6.9450000000000003</v>
      </c>
      <c r="D3578" s="30">
        <v>2.5590000000000002</v>
      </c>
      <c r="E3578" s="37">
        <v>6.899</v>
      </c>
      <c r="F3578" s="30">
        <v>1.0363070000000001</v>
      </c>
      <c r="G3578" s="30">
        <v>1.6379999999999999</v>
      </c>
      <c r="H3578" s="114" t="s">
        <v>807</v>
      </c>
    </row>
    <row r="3579" spans="1:8" ht="16.5" thickBot="1">
      <c r="A3579" s="23" t="s">
        <v>18</v>
      </c>
      <c r="B3579" s="37">
        <v>5.5E-2</v>
      </c>
      <c r="C3579" s="38">
        <v>0.27800000000000002</v>
      </c>
      <c r="D3579" s="30">
        <v>0.10299999999999999</v>
      </c>
      <c r="E3579" s="37">
        <v>0.57299999999999995</v>
      </c>
      <c r="F3579" s="30">
        <v>5.7000000000000002E-2</v>
      </c>
      <c r="G3579" s="30">
        <v>0.40400000000000003</v>
      </c>
      <c r="H3579" s="114" t="s">
        <v>19</v>
      </c>
    </row>
    <row r="3580" spans="1:8" ht="16.5" thickBot="1">
      <c r="A3580" s="23" t="s">
        <v>20</v>
      </c>
      <c r="B3580" s="37">
        <v>92.034000000000006</v>
      </c>
      <c r="C3580" s="38">
        <v>380.82600000000002</v>
      </c>
      <c r="D3580" s="30">
        <v>96.561000000000007</v>
      </c>
      <c r="E3580" s="37">
        <v>433.08600000000001</v>
      </c>
      <c r="F3580" s="30">
        <v>93.695999999999998</v>
      </c>
      <c r="G3580" s="30">
        <v>414.29500000000002</v>
      </c>
      <c r="H3580" s="114" t="s">
        <v>808</v>
      </c>
    </row>
    <row r="3581" spans="1:8" ht="16.5" thickBot="1">
      <c r="A3581" s="23" t="s">
        <v>21</v>
      </c>
      <c r="B3581" s="37">
        <v>0.73499999999999999</v>
      </c>
      <c r="C3581" s="38">
        <v>3.3410000000000002</v>
      </c>
      <c r="D3581" s="30">
        <v>0.34599999999999997</v>
      </c>
      <c r="E3581" s="37">
        <v>1.6879999999999999</v>
      </c>
      <c r="F3581" s="30">
        <v>2.5999999999999999E-2</v>
      </c>
      <c r="G3581" s="30">
        <v>1.2490000000000001</v>
      </c>
      <c r="H3581" s="114" t="s">
        <v>811</v>
      </c>
    </row>
    <row r="3582" spans="1:8" ht="16.5" thickBot="1">
      <c r="A3582" s="23" t="s">
        <v>22</v>
      </c>
      <c r="B3582" s="37">
        <v>1.728</v>
      </c>
      <c r="C3582" s="38">
        <v>5.1920000000000002</v>
      </c>
      <c r="D3582" s="30">
        <v>1.1220000000000001</v>
      </c>
      <c r="E3582" s="37">
        <v>3.5369999999999999</v>
      </c>
      <c r="F3582" s="30">
        <v>6.0999999999999999E-2</v>
      </c>
      <c r="G3582" s="30">
        <v>0.26</v>
      </c>
      <c r="H3582" s="114" t="s">
        <v>840</v>
      </c>
    </row>
    <row r="3583" spans="1:8" ht="16.5" thickBot="1">
      <c r="A3583" s="23" t="s">
        <v>23</v>
      </c>
      <c r="B3583" s="37">
        <v>0.374</v>
      </c>
      <c r="C3583" s="38">
        <v>1.8360000000000001</v>
      </c>
      <c r="D3583" s="30">
        <v>0.27300000000000002</v>
      </c>
      <c r="E3583" s="37">
        <v>1.3069999999999999</v>
      </c>
      <c r="F3583" s="30">
        <v>0.72299999999999998</v>
      </c>
      <c r="G3583" s="30">
        <v>3.508</v>
      </c>
      <c r="H3583" s="114" t="s">
        <v>805</v>
      </c>
    </row>
    <row r="3584" spans="1:8" ht="16.5" thickBot="1">
      <c r="A3584" s="23" t="s">
        <v>24</v>
      </c>
      <c r="B3584" s="37">
        <v>54.664000000000001</v>
      </c>
      <c r="C3584" s="38">
        <v>137.256</v>
      </c>
      <c r="D3584" s="30">
        <v>71.489000000000004</v>
      </c>
      <c r="E3584" s="37">
        <v>186.08699999999999</v>
      </c>
      <c r="F3584" s="30">
        <v>79.185000000000002</v>
      </c>
      <c r="G3584" s="30">
        <v>215.94800000000001</v>
      </c>
      <c r="H3584" s="114" t="s">
        <v>25</v>
      </c>
    </row>
    <row r="3585" spans="1:8" ht="16.5" thickBot="1">
      <c r="A3585" s="23" t="s">
        <v>26</v>
      </c>
      <c r="B3585" s="30">
        <v>16.543663000000002</v>
      </c>
      <c r="C3585" s="28">
        <v>50.154582399999995</v>
      </c>
      <c r="D3585" s="30">
        <v>18.062664000000002</v>
      </c>
      <c r="E3585" s="37">
        <v>57.723458000000001</v>
      </c>
      <c r="F3585" s="30">
        <v>19.643999999999998</v>
      </c>
      <c r="G3585" s="30">
        <v>62.944000000000003</v>
      </c>
      <c r="H3585" s="114" t="s">
        <v>812</v>
      </c>
    </row>
    <row r="3586" spans="1:8" ht="16.5" thickBot="1">
      <c r="A3586" s="23" t="s">
        <v>27</v>
      </c>
      <c r="B3586" s="37">
        <v>3.266</v>
      </c>
      <c r="C3586" s="38">
        <v>14.86</v>
      </c>
      <c r="D3586" s="30">
        <v>6.3559999999999999</v>
      </c>
      <c r="E3586" s="37">
        <v>27.061</v>
      </c>
      <c r="F3586" s="30">
        <v>0</v>
      </c>
      <c r="G3586" s="30">
        <v>26.218</v>
      </c>
      <c r="H3586" s="114" t="s">
        <v>836</v>
      </c>
    </row>
    <row r="3587" spans="1:8" ht="16.5" thickBot="1">
      <c r="A3587" s="23" t="s">
        <v>28</v>
      </c>
      <c r="B3587" s="37">
        <v>12.882</v>
      </c>
      <c r="C3587" s="38">
        <v>67.23599999999999</v>
      </c>
      <c r="D3587" s="30">
        <v>0</v>
      </c>
      <c r="E3587" s="37">
        <v>0</v>
      </c>
      <c r="F3587" s="30">
        <v>16.934999999999999</v>
      </c>
      <c r="G3587" s="30">
        <v>89.715999999999994</v>
      </c>
      <c r="H3587" s="114" t="s">
        <v>813</v>
      </c>
    </row>
    <row r="3588" spans="1:8" ht="16.5" thickBot="1">
      <c r="A3588" s="23" t="s">
        <v>29</v>
      </c>
      <c r="B3588" s="37">
        <v>32.765999999999998</v>
      </c>
      <c r="C3588" s="38">
        <v>162.31899999999999</v>
      </c>
      <c r="D3588" s="30">
        <v>35.829000000000001</v>
      </c>
      <c r="E3588" s="37">
        <v>185.64599999999999</v>
      </c>
      <c r="F3588" s="30">
        <v>35.314999999999998</v>
      </c>
      <c r="G3588" s="30">
        <v>200.21100000000001</v>
      </c>
      <c r="H3588" s="114" t="s">
        <v>814</v>
      </c>
    </row>
    <row r="3589" spans="1:8" ht="16.5" thickBot="1">
      <c r="A3589" s="23" t="s">
        <v>30</v>
      </c>
      <c r="B3589" s="37">
        <v>21.725000000000001</v>
      </c>
      <c r="C3589" s="38">
        <v>113.03</v>
      </c>
      <c r="D3589" s="30">
        <v>28.266999999999999</v>
      </c>
      <c r="E3589" s="37">
        <v>154.77799999999999</v>
      </c>
      <c r="F3589" s="30">
        <v>26.841000000000001</v>
      </c>
      <c r="G3589" s="30">
        <v>136.64099999999999</v>
      </c>
      <c r="H3589" s="114" t="s">
        <v>815</v>
      </c>
    </row>
    <row r="3590" spans="1:8" ht="16.5" thickBot="1">
      <c r="A3590" s="23" t="s">
        <v>31</v>
      </c>
      <c r="B3590" s="37">
        <v>6.367</v>
      </c>
      <c r="C3590" s="38">
        <v>20.837</v>
      </c>
      <c r="D3590" s="30">
        <v>6.33</v>
      </c>
      <c r="E3590" s="37">
        <v>23.495999999999999</v>
      </c>
      <c r="F3590" s="30">
        <v>6.7869999999999999</v>
      </c>
      <c r="G3590" s="30">
        <v>22.77</v>
      </c>
      <c r="H3590" s="114" t="s">
        <v>838</v>
      </c>
    </row>
    <row r="3591" spans="1:8" ht="16.5" thickBot="1">
      <c r="A3591" s="23" t="s">
        <v>32</v>
      </c>
      <c r="B3591" s="37">
        <v>424.02699999999999</v>
      </c>
      <c r="C3591" s="38">
        <v>1527.1793068809643</v>
      </c>
      <c r="D3591" s="30">
        <v>501.20699999999999</v>
      </c>
      <c r="E3591" s="37">
        <v>1398.0047237452552</v>
      </c>
      <c r="F3591" s="30">
        <v>587.68899999999996</v>
      </c>
      <c r="G3591" s="30">
        <v>1188.23</v>
      </c>
      <c r="H3591" s="114" t="s">
        <v>816</v>
      </c>
    </row>
    <row r="3592" spans="1:8" ht="16.5" thickBot="1">
      <c r="A3592" s="23" t="s">
        <v>33</v>
      </c>
      <c r="B3592" s="37">
        <v>7.6020000000000003</v>
      </c>
      <c r="C3592" s="38">
        <v>34.749000000000002</v>
      </c>
      <c r="D3592" s="30">
        <v>5.9690000000000003</v>
      </c>
      <c r="E3592" s="37">
        <v>27.349</v>
      </c>
      <c r="F3592" s="30">
        <v>7.4969999999999999</v>
      </c>
      <c r="G3592" s="30">
        <v>34.862000000000002</v>
      </c>
      <c r="H3592" s="114" t="s">
        <v>818</v>
      </c>
    </row>
    <row r="3593" spans="1:8" ht="16.5" thickBot="1">
      <c r="A3593" s="23" t="s">
        <v>34</v>
      </c>
      <c r="B3593" s="39">
        <v>0</v>
      </c>
      <c r="C3593" s="40">
        <v>0</v>
      </c>
      <c r="D3593" s="30">
        <v>0.10100000000000001</v>
      </c>
      <c r="E3593" s="37">
        <v>0.48099999999999998</v>
      </c>
      <c r="F3593" s="30">
        <v>0</v>
      </c>
      <c r="G3593" s="30">
        <v>0</v>
      </c>
      <c r="H3593" s="114" t="s">
        <v>817</v>
      </c>
    </row>
    <row r="3594" spans="1:8" ht="16.5" thickBot="1">
      <c r="A3594" s="23" t="s">
        <v>35</v>
      </c>
      <c r="B3594" s="39">
        <v>5.8000000000000003E-2</v>
      </c>
      <c r="C3594" s="40">
        <v>7.9000000000000001E-2</v>
      </c>
      <c r="D3594" s="30">
        <v>0.01</v>
      </c>
      <c r="E3594" s="37">
        <v>4.2000000000000003E-2</v>
      </c>
      <c r="F3594" s="30">
        <v>0.72199999999999998</v>
      </c>
      <c r="G3594" s="30">
        <v>0.78500000000000003</v>
      </c>
      <c r="H3594" s="113" t="s">
        <v>36</v>
      </c>
    </row>
    <row r="3595" spans="1:8" ht="16.5" thickBot="1">
      <c r="A3595" s="95" t="s">
        <v>353</v>
      </c>
      <c r="B3595" s="97">
        <f t="shared" ref="B3595" si="631">SUM(B3573:B3594)</f>
        <v>869.40724200000011</v>
      </c>
      <c r="C3595" s="97">
        <f t="shared" ref="C3595" si="632">SUM(C3573:C3594)</f>
        <v>3330.3651549409647</v>
      </c>
      <c r="D3595" s="97">
        <f t="shared" ref="D3595" si="633">SUM(D3573:D3594)</f>
        <v>962.910707</v>
      </c>
      <c r="E3595" s="97">
        <f t="shared" ref="E3595:G3595" si="634">SUM(E3573:E3594)</f>
        <v>3326.2820826792658</v>
      </c>
      <c r="F3595" s="97">
        <f t="shared" si="634"/>
        <v>1118.1093070000002</v>
      </c>
      <c r="G3595" s="97">
        <f t="shared" si="634"/>
        <v>3434.17</v>
      </c>
      <c r="H3595" s="112" t="s">
        <v>841</v>
      </c>
    </row>
    <row r="3596" spans="1:8" ht="16.5" thickBot="1">
      <c r="A3596" s="95" t="s">
        <v>350</v>
      </c>
      <c r="B3596" s="97">
        <v>8085.4620000000004</v>
      </c>
      <c r="C3596" s="97">
        <v>38636.75</v>
      </c>
      <c r="D3596" s="97">
        <v>8328.7819999999992</v>
      </c>
      <c r="E3596" s="97">
        <v>41945.249000000003</v>
      </c>
      <c r="F3596" s="142">
        <f>D3596/E3596*G3596</f>
        <v>9319.9202364396479</v>
      </c>
      <c r="G3596" s="142">
        <v>46936.800000000003</v>
      </c>
      <c r="H3596" s="119" t="s">
        <v>354</v>
      </c>
    </row>
    <row r="3597" spans="1:8">
      <c r="A3597" s="75"/>
      <c r="B3597" s="75"/>
      <c r="C3597" s="75"/>
      <c r="D3597" s="75"/>
      <c r="E3597" s="75"/>
      <c r="F3597" s="75"/>
      <c r="G3597" s="75"/>
      <c r="H3597" s="75"/>
    </row>
    <row r="3598" spans="1:8">
      <c r="A3598" s="75"/>
      <c r="B3598" s="75"/>
      <c r="C3598" s="75"/>
      <c r="D3598" s="75"/>
      <c r="E3598" s="75"/>
      <c r="F3598" s="75"/>
      <c r="G3598" s="75"/>
      <c r="H3598" s="75"/>
    </row>
    <row r="3599" spans="1:8">
      <c r="A3599" s="75"/>
      <c r="B3599" s="75"/>
      <c r="C3599" s="75"/>
      <c r="D3599" s="75"/>
      <c r="E3599" s="75"/>
      <c r="F3599" s="100"/>
      <c r="G3599" s="100"/>
      <c r="H3599" s="75"/>
    </row>
    <row r="3600" spans="1:8">
      <c r="A3600" s="75"/>
      <c r="B3600" s="75"/>
      <c r="C3600" s="75"/>
      <c r="D3600" s="75"/>
      <c r="E3600" s="75"/>
      <c r="F3600" s="75"/>
      <c r="G3600" s="75"/>
      <c r="H3600" s="75"/>
    </row>
    <row r="3601" spans="1:8">
      <c r="A3601" s="77" t="s">
        <v>241</v>
      </c>
      <c r="B3601" s="75"/>
      <c r="C3601" s="75"/>
      <c r="D3601" s="75"/>
      <c r="E3601" s="75"/>
      <c r="F3601" s="75"/>
      <c r="G3601" s="75"/>
      <c r="H3601" s="79" t="s">
        <v>242</v>
      </c>
    </row>
    <row r="3602" spans="1:8" ht="20.25" customHeight="1">
      <c r="A3602" s="74" t="s">
        <v>665</v>
      </c>
      <c r="B3602" s="75"/>
      <c r="C3602" s="75"/>
      <c r="D3602" s="75"/>
      <c r="E3602" s="75"/>
      <c r="F3602" s="75"/>
      <c r="G3602" s="75"/>
      <c r="H3602" s="46" t="s">
        <v>644</v>
      </c>
    </row>
    <row r="3603" spans="1:8" ht="16.5" customHeight="1" thickBot="1">
      <c r="A3603" s="76" t="s">
        <v>39</v>
      </c>
      <c r="B3603" s="75"/>
      <c r="C3603" s="75"/>
      <c r="D3603" s="75"/>
      <c r="E3603" s="2"/>
      <c r="F3603" s="75"/>
      <c r="G3603" s="2" t="s">
        <v>40</v>
      </c>
      <c r="H3603" s="2" t="s">
        <v>2</v>
      </c>
    </row>
    <row r="3604" spans="1:8" ht="16.5" thickBot="1">
      <c r="A3604" s="66" t="s">
        <v>7</v>
      </c>
      <c r="B3604" s="203">
        <v>2016</v>
      </c>
      <c r="C3604" s="204"/>
      <c r="D3604" s="203">
        <v>2017</v>
      </c>
      <c r="E3604" s="204"/>
      <c r="F3604" s="203">
        <v>2018</v>
      </c>
      <c r="G3604" s="204"/>
      <c r="H3604" s="67" t="s">
        <v>3</v>
      </c>
    </row>
    <row r="3605" spans="1:8">
      <c r="A3605" s="68"/>
      <c r="B3605" s="20" t="s">
        <v>43</v>
      </c>
      <c r="C3605" s="111" t="s">
        <v>44</v>
      </c>
      <c r="D3605" s="111" t="s">
        <v>43</v>
      </c>
      <c r="E3605" s="16" t="s">
        <v>44</v>
      </c>
      <c r="F3605" s="20" t="s">
        <v>43</v>
      </c>
      <c r="G3605" s="9" t="s">
        <v>44</v>
      </c>
      <c r="H3605" s="69"/>
    </row>
    <row r="3606" spans="1:8" ht="16.5" thickBot="1">
      <c r="A3606" s="70"/>
      <c r="B3606" s="34" t="s">
        <v>45</v>
      </c>
      <c r="C3606" s="11" t="s">
        <v>46</v>
      </c>
      <c r="D3606" s="114" t="s">
        <v>45</v>
      </c>
      <c r="E3606" s="36" t="s">
        <v>46</v>
      </c>
      <c r="F3606" s="34" t="s">
        <v>45</v>
      </c>
      <c r="G3606" s="34" t="s">
        <v>46</v>
      </c>
      <c r="H3606" s="71"/>
    </row>
    <row r="3607" spans="1:8" ht="17.25" thickTop="1" thickBot="1">
      <c r="A3607" s="23" t="s">
        <v>12</v>
      </c>
      <c r="B3607" s="35">
        <v>24.044</v>
      </c>
      <c r="C3607" s="38">
        <v>117.41800000000001</v>
      </c>
      <c r="D3607" s="30">
        <v>24.527000000000001</v>
      </c>
      <c r="E3607" s="37">
        <v>144.99</v>
      </c>
      <c r="F3607" s="30">
        <v>22.111000000000001</v>
      </c>
      <c r="G3607" s="30">
        <v>142.10300000000001</v>
      </c>
      <c r="H3607" s="114" t="s">
        <v>809</v>
      </c>
    </row>
    <row r="3608" spans="1:8" ht="16.5" thickBot="1">
      <c r="A3608" s="23" t="s">
        <v>13</v>
      </c>
      <c r="B3608" s="37">
        <v>59.646000000000001</v>
      </c>
      <c r="C3608" s="38">
        <v>334.03500000000003</v>
      </c>
      <c r="D3608" s="30">
        <v>62.087000000000003</v>
      </c>
      <c r="E3608" s="37">
        <v>369.88200000000001</v>
      </c>
      <c r="F3608" s="30">
        <v>61.246000000000002</v>
      </c>
      <c r="G3608" s="30">
        <v>386.07600000000002</v>
      </c>
      <c r="H3608" s="114" t="s">
        <v>810</v>
      </c>
    </row>
    <row r="3609" spans="1:8" ht="16.5" thickBot="1">
      <c r="A3609" s="23" t="s">
        <v>14</v>
      </c>
      <c r="B3609" s="37">
        <v>14.191000000000001</v>
      </c>
      <c r="C3609" s="38">
        <v>53.406999999999996</v>
      </c>
      <c r="D3609" s="30">
        <v>10.599</v>
      </c>
      <c r="E3609" s="37">
        <v>60.375999999999998</v>
      </c>
      <c r="F3609" s="30">
        <v>8.7409999999999997</v>
      </c>
      <c r="G3609" s="30">
        <v>55.357999999999997</v>
      </c>
      <c r="H3609" s="114" t="s">
        <v>806</v>
      </c>
    </row>
    <row r="3610" spans="1:8" ht="16.5" thickBot="1">
      <c r="A3610" s="23" t="s">
        <v>15</v>
      </c>
      <c r="B3610" s="37">
        <v>0</v>
      </c>
      <c r="C3610" s="38">
        <v>0</v>
      </c>
      <c r="D3610" s="30">
        <v>0</v>
      </c>
      <c r="E3610" s="37">
        <v>0</v>
      </c>
      <c r="F3610" s="30">
        <v>0.20399999999999999</v>
      </c>
      <c r="G3610" s="30">
        <v>0.86599999999999999</v>
      </c>
      <c r="H3610" s="114" t="s">
        <v>820</v>
      </c>
    </row>
    <row r="3611" spans="1:8" ht="16.5" thickBot="1">
      <c r="A3611" s="23" t="s">
        <v>16</v>
      </c>
      <c r="B3611" s="37">
        <v>3.3950819999999999</v>
      </c>
      <c r="C3611" s="38">
        <v>16.846939979999995</v>
      </c>
      <c r="D3611" s="30">
        <v>2.3902649999999999</v>
      </c>
      <c r="E3611" s="37">
        <v>11.759970803569999</v>
      </c>
      <c r="F3611" s="30">
        <v>3.9E-2</v>
      </c>
      <c r="G3611" s="30">
        <v>0.61699999999999999</v>
      </c>
      <c r="H3611" s="114" t="s">
        <v>819</v>
      </c>
    </row>
    <row r="3612" spans="1:8" ht="16.5" thickBot="1">
      <c r="A3612" s="23" t="s">
        <v>17</v>
      </c>
      <c r="B3612" s="37">
        <v>1.7999999999999999E-2</v>
      </c>
      <c r="C3612" s="38">
        <v>7.2999999999999995E-2</v>
      </c>
      <c r="D3612" s="30">
        <v>6.0000000000000001E-3</v>
      </c>
      <c r="E3612" s="37">
        <v>4.2999999999999997E-2</v>
      </c>
      <c r="F3612" s="30">
        <v>0.03</v>
      </c>
      <c r="G3612" s="30">
        <v>5.7000000000000002E-2</v>
      </c>
      <c r="H3612" s="114" t="s">
        <v>807</v>
      </c>
    </row>
    <row r="3613" spans="1:8" ht="16.5" thickBot="1">
      <c r="A3613" s="23" t="s">
        <v>18</v>
      </c>
      <c r="B3613" s="37">
        <v>0.111</v>
      </c>
      <c r="C3613" s="38">
        <v>0.14399999999999999</v>
      </c>
      <c r="D3613" s="30">
        <v>0.14599999999999999</v>
      </c>
      <c r="E3613" s="37">
        <v>0.34</v>
      </c>
      <c r="F3613" s="30">
        <v>0.30299999999999999</v>
      </c>
      <c r="G3613" s="30">
        <v>0.22500000000000001</v>
      </c>
      <c r="H3613" s="114" t="s">
        <v>19</v>
      </c>
    </row>
    <row r="3614" spans="1:8" ht="16.5" thickBot="1">
      <c r="A3614" s="23" t="s">
        <v>20</v>
      </c>
      <c r="B3614" s="37">
        <v>46.545000000000002</v>
      </c>
      <c r="C3614" s="38">
        <v>229.364</v>
      </c>
      <c r="D3614" s="30">
        <v>45.124000000000002</v>
      </c>
      <c r="E3614" s="37">
        <v>244.619</v>
      </c>
      <c r="F3614" s="30">
        <v>34.838000000000001</v>
      </c>
      <c r="G3614" s="30">
        <v>188.29499999999999</v>
      </c>
      <c r="H3614" s="114" t="s">
        <v>808</v>
      </c>
    </row>
    <row r="3615" spans="1:8" ht="16.5" thickBot="1">
      <c r="A3615" s="23" t="s">
        <v>21</v>
      </c>
      <c r="B3615" s="37">
        <v>0.11298999999999999</v>
      </c>
      <c r="C3615" s="38">
        <v>0.62596459999999998</v>
      </c>
      <c r="D3615" s="30">
        <v>0.20599999999999999</v>
      </c>
      <c r="E3615" s="37">
        <v>1.3260000000000001</v>
      </c>
      <c r="F3615" s="30">
        <v>0.495</v>
      </c>
      <c r="G3615" s="30">
        <v>1.0629999999999999</v>
      </c>
      <c r="H3615" s="114" t="s">
        <v>811</v>
      </c>
    </row>
    <row r="3616" spans="1:8" ht="16.5" thickBot="1">
      <c r="A3616" s="23" t="s">
        <v>22</v>
      </c>
      <c r="B3616" s="37">
        <v>1.9E-2</v>
      </c>
      <c r="C3616" s="38">
        <v>8.5000000000000006E-2</v>
      </c>
      <c r="D3616" s="30">
        <v>0</v>
      </c>
      <c r="E3616" s="37">
        <v>0</v>
      </c>
      <c r="F3616" s="30">
        <v>0</v>
      </c>
      <c r="G3616" s="30">
        <v>0</v>
      </c>
      <c r="H3616" s="114" t="s">
        <v>840</v>
      </c>
    </row>
    <row r="3617" spans="1:8" ht="16.5" thickBot="1">
      <c r="A3617" s="23" t="s">
        <v>23</v>
      </c>
      <c r="B3617" s="37">
        <v>0.3</v>
      </c>
      <c r="C3617" s="38">
        <v>1.329</v>
      </c>
      <c r="D3617" s="30">
        <v>0.22800000000000001</v>
      </c>
      <c r="E3617" s="37">
        <v>0.97699999999999998</v>
      </c>
      <c r="F3617" s="30">
        <v>0.46600000000000003</v>
      </c>
      <c r="G3617" s="30">
        <v>2.0569999999999999</v>
      </c>
      <c r="H3617" s="114" t="s">
        <v>805</v>
      </c>
    </row>
    <row r="3618" spans="1:8" ht="16.5" thickBot="1">
      <c r="A3618" s="23" t="s">
        <v>24</v>
      </c>
      <c r="B3618" s="37">
        <v>1.109</v>
      </c>
      <c r="C3618" s="38">
        <v>3.8660000000000001</v>
      </c>
      <c r="D3618" s="30">
        <v>1.5089999999999999</v>
      </c>
      <c r="E3618" s="37">
        <v>6.5830000000000002</v>
      </c>
      <c r="F3618" s="30">
        <v>0.63900000000000001</v>
      </c>
      <c r="G3618" s="30">
        <v>2.5339999999999998</v>
      </c>
      <c r="H3618" s="114" t="s">
        <v>25</v>
      </c>
    </row>
    <row r="3619" spans="1:8" ht="16.5" thickBot="1">
      <c r="A3619" s="23" t="s">
        <v>26</v>
      </c>
      <c r="B3619" s="30">
        <v>13.889106999999999</v>
      </c>
      <c r="C3619" s="28">
        <v>48.055357999999998</v>
      </c>
      <c r="D3619" s="30">
        <v>16.135933999999999</v>
      </c>
      <c r="E3619" s="37">
        <v>63.008384399999997</v>
      </c>
      <c r="F3619" s="30">
        <v>15.473000000000001</v>
      </c>
      <c r="G3619" s="30">
        <v>61.323999999999998</v>
      </c>
      <c r="H3619" s="114" t="s">
        <v>812</v>
      </c>
    </row>
    <row r="3620" spans="1:8" ht="16.5" thickBot="1">
      <c r="A3620" s="23" t="s">
        <v>27</v>
      </c>
      <c r="B3620" s="37">
        <v>0.748</v>
      </c>
      <c r="C3620" s="38">
        <v>3.956</v>
      </c>
      <c r="D3620" s="30">
        <v>0.748</v>
      </c>
      <c r="E3620" s="37">
        <v>3.956</v>
      </c>
      <c r="F3620" s="30">
        <f>D3620/E3620*G3620</f>
        <v>3.055530839231547</v>
      </c>
      <c r="G3620" s="30">
        <v>16.16</v>
      </c>
      <c r="H3620" s="114" t="s">
        <v>836</v>
      </c>
    </row>
    <row r="3621" spans="1:8" ht="16.5" thickBot="1">
      <c r="A3621" s="23" t="s">
        <v>28</v>
      </c>
      <c r="B3621" s="37">
        <v>26.885000000000002</v>
      </c>
      <c r="C3621" s="38">
        <v>135.01599999999999</v>
      </c>
      <c r="D3621" s="30">
        <v>29.627675000000004</v>
      </c>
      <c r="E3621" s="37">
        <v>591.642425</v>
      </c>
      <c r="F3621" s="30">
        <v>34.076999999999998</v>
      </c>
      <c r="G3621" s="30">
        <v>230.84800000000001</v>
      </c>
      <c r="H3621" s="114" t="s">
        <v>813</v>
      </c>
    </row>
    <row r="3622" spans="1:8" ht="16.5" thickBot="1">
      <c r="A3622" s="23" t="s">
        <v>29</v>
      </c>
      <c r="B3622" s="37">
        <v>10.189</v>
      </c>
      <c r="C3622" s="38">
        <v>54.366</v>
      </c>
      <c r="D3622" s="30">
        <v>13.71</v>
      </c>
      <c r="E3622" s="37">
        <v>86.450999999999993</v>
      </c>
      <c r="F3622" s="30">
        <v>12.962</v>
      </c>
      <c r="G3622" s="30">
        <v>82.236999999999995</v>
      </c>
      <c r="H3622" s="114" t="s">
        <v>814</v>
      </c>
    </row>
    <row r="3623" spans="1:8" ht="16.5" thickBot="1">
      <c r="A3623" s="23" t="s">
        <v>30</v>
      </c>
      <c r="B3623" s="37">
        <v>0.54300000000000004</v>
      </c>
      <c r="C3623" s="38">
        <v>1.9430000000000001</v>
      </c>
      <c r="D3623" s="30">
        <v>0.79500000000000004</v>
      </c>
      <c r="E3623" s="37">
        <v>2.7669999999999999</v>
      </c>
      <c r="F3623" s="30">
        <v>0.36899999999999999</v>
      </c>
      <c r="G3623" s="30">
        <v>1.9319999999999999</v>
      </c>
      <c r="H3623" s="114" t="s">
        <v>815</v>
      </c>
    </row>
    <row r="3624" spans="1:8" ht="16.5" thickBot="1">
      <c r="A3624" s="23" t="s">
        <v>31</v>
      </c>
      <c r="B3624" s="37">
        <v>0.27500000000000002</v>
      </c>
      <c r="C3624" s="38">
        <v>0.94399999999999995</v>
      </c>
      <c r="D3624" s="30">
        <v>0.28999999999999998</v>
      </c>
      <c r="E3624" s="37">
        <v>1.756</v>
      </c>
      <c r="F3624" s="30">
        <v>0.25800000000000001</v>
      </c>
      <c r="G3624" s="30">
        <v>1.2490000000000001</v>
      </c>
      <c r="H3624" s="114" t="s">
        <v>838</v>
      </c>
    </row>
    <row r="3625" spans="1:8" ht="16.5" thickBot="1">
      <c r="A3625" s="23" t="s">
        <v>32</v>
      </c>
      <c r="B3625" s="37">
        <v>2.133</v>
      </c>
      <c r="C3625" s="38">
        <v>7.4786539427423406</v>
      </c>
      <c r="D3625" s="30">
        <v>1.7589999999999999</v>
      </c>
      <c r="E3625" s="37">
        <v>6.521917615633348</v>
      </c>
      <c r="F3625" s="30">
        <v>3.7120000000000002</v>
      </c>
      <c r="G3625" s="30">
        <v>9.1110000000000007</v>
      </c>
      <c r="H3625" s="114" t="s">
        <v>816</v>
      </c>
    </row>
    <row r="3626" spans="1:8" ht="16.5" thickBot="1">
      <c r="A3626" s="23" t="s">
        <v>33</v>
      </c>
      <c r="B3626" s="37">
        <v>4.1000000000000002E-2</v>
      </c>
      <c r="C3626" s="38">
        <v>0.18</v>
      </c>
      <c r="D3626" s="30">
        <v>2.9000000000000001E-2</v>
      </c>
      <c r="E3626" s="37">
        <v>0.17</v>
      </c>
      <c r="F3626" s="30">
        <v>2.5999999999999999E-2</v>
      </c>
      <c r="G3626" s="30">
        <v>0.157</v>
      </c>
      <c r="H3626" s="114" t="s">
        <v>818</v>
      </c>
    </row>
    <row r="3627" spans="1:8" ht="16.5" thickBot="1">
      <c r="A3627" s="23" t="s">
        <v>34</v>
      </c>
      <c r="B3627" s="39">
        <v>0</v>
      </c>
      <c r="C3627" s="40">
        <v>0</v>
      </c>
      <c r="D3627" s="30">
        <v>8.0000000000000002E-3</v>
      </c>
      <c r="E3627" s="37">
        <v>5.0000000000000001E-3</v>
      </c>
      <c r="F3627" s="30">
        <v>0</v>
      </c>
      <c r="G3627" s="30">
        <v>0</v>
      </c>
      <c r="H3627" s="114" t="s">
        <v>817</v>
      </c>
    </row>
    <row r="3628" spans="1:8" ht="16.5" thickBot="1">
      <c r="A3628" s="23" t="s">
        <v>35</v>
      </c>
      <c r="B3628" s="39">
        <v>0</v>
      </c>
      <c r="C3628" s="40">
        <v>0</v>
      </c>
      <c r="D3628" s="30">
        <v>1.9E-2</v>
      </c>
      <c r="E3628" s="37">
        <v>2.8000000000000001E-2</v>
      </c>
      <c r="F3628" s="30">
        <v>0.69</v>
      </c>
      <c r="G3628" s="30">
        <v>0.82299999999999995</v>
      </c>
      <c r="H3628" s="113" t="s">
        <v>36</v>
      </c>
    </row>
    <row r="3629" spans="1:8" ht="16.5" thickBot="1">
      <c r="A3629" s="95" t="s">
        <v>353</v>
      </c>
      <c r="B3629" s="97">
        <f t="shared" ref="B3629" si="635">SUM(B3607:B3628)</f>
        <v>204.19417900000002</v>
      </c>
      <c r="C3629" s="97">
        <f t="shared" ref="C3629" si="636">SUM(C3607:C3628)</f>
        <v>1009.1329165227421</v>
      </c>
      <c r="D3629" s="97">
        <f t="shared" ref="D3629" si="637">SUM(D3607:D3628)</f>
        <v>209.94387399999997</v>
      </c>
      <c r="E3629" s="97">
        <f t="shared" ref="E3629:G3629" si="638">SUM(E3607:E3628)</f>
        <v>1597.2016978192039</v>
      </c>
      <c r="F3629" s="97">
        <f t="shared" si="638"/>
        <v>199.73453083923158</v>
      </c>
      <c r="G3629" s="97">
        <f t="shared" si="638"/>
        <v>1183.0920000000001</v>
      </c>
      <c r="H3629" s="112" t="s">
        <v>841</v>
      </c>
    </row>
    <row r="3630" spans="1:8" ht="16.5" thickBot="1">
      <c r="A3630" s="95" t="s">
        <v>350</v>
      </c>
      <c r="B3630" s="97">
        <v>1106.098</v>
      </c>
      <c r="C3630" s="97">
        <v>5711.4030000000002</v>
      </c>
      <c r="D3630" s="97">
        <v>1344.7202071389463</v>
      </c>
      <c r="E3630" s="97">
        <v>6943.5429999999997</v>
      </c>
      <c r="F3630" s="142">
        <f>D3630/E3630*G3630</f>
        <v>1544.0274815914756</v>
      </c>
      <c r="G3630" s="142">
        <v>7972.6779999999999</v>
      </c>
      <c r="H3630" s="119" t="s">
        <v>354</v>
      </c>
    </row>
    <row r="3631" spans="1:8">
      <c r="A3631" s="75"/>
      <c r="B3631" s="75"/>
      <c r="C3631" s="75"/>
      <c r="D3631" s="75"/>
      <c r="E3631" s="75"/>
      <c r="F3631" s="75"/>
      <c r="G3631" s="75"/>
      <c r="H3631" s="75"/>
    </row>
    <row r="3632" spans="1:8">
      <c r="A3632" s="75"/>
      <c r="B3632" s="75"/>
      <c r="C3632" s="75"/>
      <c r="D3632" s="75"/>
      <c r="E3632" s="75"/>
      <c r="F3632" s="75"/>
      <c r="G3632" s="75"/>
      <c r="H3632" s="75"/>
    </row>
    <row r="3633" spans="1:8" s="7" customFormat="1">
      <c r="A3633" s="115" t="s">
        <v>243</v>
      </c>
      <c r="H3633" s="101" t="s">
        <v>244</v>
      </c>
    </row>
    <row r="3634" spans="1:8" s="7" customFormat="1">
      <c r="A3634" s="115" t="s">
        <v>646</v>
      </c>
      <c r="H3634" s="101" t="s">
        <v>645</v>
      </c>
    </row>
    <row r="3635" spans="1:8" s="7" customFormat="1" ht="16.5" customHeight="1" thickBot="1">
      <c r="A3635" s="76" t="s">
        <v>39</v>
      </c>
      <c r="E3635" s="102"/>
      <c r="G3635" s="102" t="s">
        <v>40</v>
      </c>
      <c r="H3635" s="102" t="s">
        <v>2</v>
      </c>
    </row>
    <row r="3636" spans="1:8" s="7" customFormat="1" ht="16.5" thickBot="1">
      <c r="A3636" s="66" t="s">
        <v>7</v>
      </c>
      <c r="B3636" s="203">
        <v>2016</v>
      </c>
      <c r="C3636" s="204"/>
      <c r="D3636" s="203">
        <v>2017</v>
      </c>
      <c r="E3636" s="204"/>
      <c r="F3636" s="203">
        <v>2018</v>
      </c>
      <c r="G3636" s="204"/>
      <c r="H3636" s="67" t="s">
        <v>3</v>
      </c>
    </row>
    <row r="3637" spans="1:8" s="7" customFormat="1">
      <c r="A3637" s="68"/>
      <c r="B3637" s="20" t="s">
        <v>43</v>
      </c>
      <c r="C3637" s="111" t="s">
        <v>44</v>
      </c>
      <c r="D3637" s="111" t="s">
        <v>43</v>
      </c>
      <c r="E3637" s="33" t="s">
        <v>44</v>
      </c>
      <c r="F3637" s="111" t="s">
        <v>43</v>
      </c>
      <c r="G3637" s="33" t="s">
        <v>44</v>
      </c>
      <c r="H3637" s="69"/>
    </row>
    <row r="3638" spans="1:8" s="7" customFormat="1" ht="16.5" thickBot="1">
      <c r="A3638" s="70"/>
      <c r="B3638" s="34" t="s">
        <v>45</v>
      </c>
      <c r="C3638" s="11" t="s">
        <v>46</v>
      </c>
      <c r="D3638" s="114" t="s">
        <v>45</v>
      </c>
      <c r="E3638" s="5" t="s">
        <v>46</v>
      </c>
      <c r="F3638" s="114" t="s">
        <v>45</v>
      </c>
      <c r="G3638" s="5" t="s">
        <v>46</v>
      </c>
      <c r="H3638" s="71"/>
    </row>
    <row r="3639" spans="1:8" s="7" customFormat="1" ht="17.25" thickTop="1" thickBot="1">
      <c r="A3639" s="23" t="s">
        <v>12</v>
      </c>
      <c r="B3639" s="103">
        <v>8.9999999999999993E-3</v>
      </c>
      <c r="C3639" s="104">
        <v>8.5000000000000006E-2</v>
      </c>
      <c r="D3639" s="103">
        <v>0</v>
      </c>
      <c r="E3639" s="104">
        <v>0</v>
      </c>
      <c r="F3639" s="30">
        <v>0</v>
      </c>
      <c r="G3639" s="30">
        <v>0</v>
      </c>
      <c r="H3639" s="65" t="s">
        <v>809</v>
      </c>
    </row>
    <row r="3640" spans="1:8" s="7" customFormat="1" ht="16.5" thickBot="1">
      <c r="A3640" s="23" t="s">
        <v>13</v>
      </c>
      <c r="B3640" s="103">
        <v>4.2000000000000003E-2</v>
      </c>
      <c r="C3640" s="104">
        <v>0.21199999999999999</v>
      </c>
      <c r="D3640" s="103">
        <v>2.4E-2</v>
      </c>
      <c r="E3640" s="104">
        <v>0.113</v>
      </c>
      <c r="F3640" s="30">
        <v>7.0000000000000001E-3</v>
      </c>
      <c r="G3640" s="30">
        <v>3.2000000000000001E-2</v>
      </c>
      <c r="H3640" s="65" t="s">
        <v>810</v>
      </c>
    </row>
    <row r="3641" spans="1:8" s="7" customFormat="1" ht="16.5" thickBot="1">
      <c r="A3641" s="23" t="s">
        <v>14</v>
      </c>
      <c r="B3641" s="103">
        <v>3.0000000000000001E-3</v>
      </c>
      <c r="C3641" s="104">
        <v>1.6E-2</v>
      </c>
      <c r="D3641" s="103">
        <v>3.0000000000000001E-3</v>
      </c>
      <c r="E3641" s="104">
        <v>1.2E-2</v>
      </c>
      <c r="F3641" s="30">
        <v>1E-3</v>
      </c>
      <c r="G3641" s="30">
        <v>2E-3</v>
      </c>
      <c r="H3641" s="65" t="s">
        <v>806</v>
      </c>
    </row>
    <row r="3642" spans="1:8" s="7" customFormat="1" ht="16.5" thickBot="1">
      <c r="A3642" s="23" t="s">
        <v>15</v>
      </c>
      <c r="B3642" s="103">
        <v>0</v>
      </c>
      <c r="C3642" s="103">
        <v>0</v>
      </c>
      <c r="D3642" s="103">
        <v>0</v>
      </c>
      <c r="E3642" s="103">
        <v>0</v>
      </c>
      <c r="F3642" s="30">
        <v>0</v>
      </c>
      <c r="G3642" s="30">
        <v>0</v>
      </c>
      <c r="H3642" s="65" t="s">
        <v>820</v>
      </c>
    </row>
    <row r="3643" spans="1:8" s="7" customFormat="1" ht="16.5" thickBot="1">
      <c r="A3643" s="23" t="s">
        <v>16</v>
      </c>
      <c r="B3643" s="103">
        <v>0</v>
      </c>
      <c r="C3643" s="103">
        <v>0</v>
      </c>
      <c r="D3643" s="103">
        <v>0</v>
      </c>
      <c r="E3643" s="103">
        <v>0</v>
      </c>
      <c r="F3643" s="30">
        <v>0</v>
      </c>
      <c r="G3643" s="30">
        <v>0</v>
      </c>
      <c r="H3643" s="65" t="s">
        <v>819</v>
      </c>
    </row>
    <row r="3644" spans="1:8" s="7" customFormat="1" ht="16.5" thickBot="1">
      <c r="A3644" s="23" t="s">
        <v>17</v>
      </c>
      <c r="B3644" s="103">
        <v>0</v>
      </c>
      <c r="C3644" s="103">
        <v>0</v>
      </c>
      <c r="D3644" s="103">
        <v>0</v>
      </c>
      <c r="E3644" s="103">
        <v>0</v>
      </c>
      <c r="F3644" s="30">
        <v>0</v>
      </c>
      <c r="G3644" s="30">
        <v>0</v>
      </c>
      <c r="H3644" s="65" t="s">
        <v>807</v>
      </c>
    </row>
    <row r="3645" spans="1:8" s="7" customFormat="1" ht="16.5" thickBot="1">
      <c r="A3645" s="23" t="s">
        <v>18</v>
      </c>
      <c r="B3645" s="103">
        <v>0</v>
      </c>
      <c r="C3645" s="103">
        <v>0</v>
      </c>
      <c r="D3645" s="103">
        <v>0</v>
      </c>
      <c r="E3645" s="103">
        <v>0</v>
      </c>
      <c r="F3645" s="30">
        <v>0</v>
      </c>
      <c r="G3645" s="30">
        <v>0</v>
      </c>
      <c r="H3645" s="65" t="s">
        <v>19</v>
      </c>
    </row>
    <row r="3646" spans="1:8" s="7" customFormat="1" ht="16.5" thickBot="1">
      <c r="A3646" s="23" t="s">
        <v>20</v>
      </c>
      <c r="B3646" s="103">
        <v>3.3000000000000002E-2</v>
      </c>
      <c r="C3646" s="104">
        <v>0.11700000000000001</v>
      </c>
      <c r="D3646" s="103">
        <v>5.6000000000000001E-2</v>
      </c>
      <c r="E3646" s="104">
        <v>0.24299999999999999</v>
      </c>
      <c r="F3646" s="30">
        <v>4.7E-2</v>
      </c>
      <c r="G3646" s="30">
        <v>0.23400000000000001</v>
      </c>
      <c r="H3646" s="65" t="s">
        <v>808</v>
      </c>
    </row>
    <row r="3647" spans="1:8" s="7" customFormat="1" ht="16.5" thickBot="1">
      <c r="A3647" s="23" t="s">
        <v>21</v>
      </c>
      <c r="B3647" s="103">
        <v>0</v>
      </c>
      <c r="C3647" s="104">
        <v>0</v>
      </c>
      <c r="D3647" s="103">
        <v>0</v>
      </c>
      <c r="E3647" s="104">
        <v>0</v>
      </c>
      <c r="F3647" s="30">
        <v>0</v>
      </c>
      <c r="G3647" s="30">
        <v>0</v>
      </c>
      <c r="H3647" s="65" t="s">
        <v>811</v>
      </c>
    </row>
    <row r="3648" spans="1:8" s="7" customFormat="1" ht="16.5" thickBot="1">
      <c r="A3648" s="23" t="s">
        <v>22</v>
      </c>
      <c r="B3648" s="103">
        <v>0</v>
      </c>
      <c r="C3648" s="104">
        <v>0</v>
      </c>
      <c r="D3648" s="103">
        <v>0</v>
      </c>
      <c r="E3648" s="104">
        <v>0</v>
      </c>
      <c r="F3648" s="30">
        <v>0</v>
      </c>
      <c r="G3648" s="30">
        <v>0</v>
      </c>
      <c r="H3648" s="65" t="s">
        <v>840</v>
      </c>
    </row>
    <row r="3649" spans="1:8" s="7" customFormat="1" ht="16.5" thickBot="1">
      <c r="A3649" s="23" t="s">
        <v>23</v>
      </c>
      <c r="B3649" s="103">
        <v>0</v>
      </c>
      <c r="C3649" s="104">
        <v>0</v>
      </c>
      <c r="D3649" s="103">
        <v>0</v>
      </c>
      <c r="E3649" s="104">
        <v>0</v>
      </c>
      <c r="F3649" s="30">
        <v>0</v>
      </c>
      <c r="G3649" s="30">
        <v>0</v>
      </c>
      <c r="H3649" s="65" t="s">
        <v>805</v>
      </c>
    </row>
    <row r="3650" spans="1:8" s="7" customFormat="1" ht="16.5" thickBot="1">
      <c r="A3650" s="23" t="s">
        <v>24</v>
      </c>
      <c r="B3650" s="103">
        <v>0.01</v>
      </c>
      <c r="C3650" s="104">
        <v>7.8E-2</v>
      </c>
      <c r="D3650" s="103">
        <v>0</v>
      </c>
      <c r="E3650" s="104">
        <v>0</v>
      </c>
      <c r="F3650" s="30">
        <v>0</v>
      </c>
      <c r="G3650" s="30">
        <v>0</v>
      </c>
      <c r="H3650" s="65" t="s">
        <v>25</v>
      </c>
    </row>
    <row r="3651" spans="1:8" s="7" customFormat="1" ht="16.5" thickBot="1">
      <c r="A3651" s="23" t="s">
        <v>26</v>
      </c>
      <c r="B3651" s="103">
        <v>0.17899999999999999</v>
      </c>
      <c r="C3651" s="104">
        <v>0.51</v>
      </c>
      <c r="D3651" s="103">
        <v>0.33500000000000002</v>
      </c>
      <c r="E3651" s="104">
        <v>0.82599999999999996</v>
      </c>
      <c r="F3651" s="30">
        <v>0.95399999999999996</v>
      </c>
      <c r="G3651" s="30">
        <v>2.9670000000000001</v>
      </c>
      <c r="H3651" s="65" t="s">
        <v>812</v>
      </c>
    </row>
    <row r="3652" spans="1:8" s="7" customFormat="1" ht="16.5" thickBot="1">
      <c r="A3652" s="23" t="s">
        <v>27</v>
      </c>
      <c r="B3652" s="103">
        <v>0</v>
      </c>
      <c r="C3652" s="104">
        <v>0</v>
      </c>
      <c r="D3652" s="103">
        <v>0</v>
      </c>
      <c r="E3652" s="104">
        <v>0</v>
      </c>
      <c r="F3652" s="30">
        <v>0</v>
      </c>
      <c r="G3652" s="30">
        <v>0</v>
      </c>
      <c r="H3652" s="65" t="s">
        <v>836</v>
      </c>
    </row>
    <row r="3653" spans="1:8" s="7" customFormat="1" ht="16.5" thickBot="1">
      <c r="A3653" s="23" t="s">
        <v>28</v>
      </c>
      <c r="B3653" s="103">
        <v>0</v>
      </c>
      <c r="C3653" s="104">
        <v>0</v>
      </c>
      <c r="D3653" s="103">
        <v>0</v>
      </c>
      <c r="E3653" s="104">
        <v>0</v>
      </c>
      <c r="F3653" s="30">
        <v>0</v>
      </c>
      <c r="G3653" s="30">
        <v>0</v>
      </c>
      <c r="H3653" s="65" t="s">
        <v>813</v>
      </c>
    </row>
    <row r="3654" spans="1:8" s="7" customFormat="1" ht="16.5" thickBot="1">
      <c r="A3654" s="23" t="s">
        <v>29</v>
      </c>
      <c r="B3654" s="103">
        <v>0</v>
      </c>
      <c r="C3654" s="104">
        <v>0</v>
      </c>
      <c r="D3654" s="103">
        <v>0</v>
      </c>
      <c r="E3654" s="104">
        <v>0</v>
      </c>
      <c r="F3654" s="30">
        <v>0</v>
      </c>
      <c r="G3654" s="30">
        <v>1E-3</v>
      </c>
      <c r="H3654" s="65" t="s">
        <v>814</v>
      </c>
    </row>
    <row r="3655" spans="1:8" s="7" customFormat="1" ht="16.5" thickBot="1">
      <c r="A3655" s="23" t="s">
        <v>30</v>
      </c>
      <c r="B3655" s="103">
        <v>0</v>
      </c>
      <c r="C3655" s="104">
        <v>0</v>
      </c>
      <c r="D3655" s="103">
        <v>0</v>
      </c>
      <c r="E3655" s="104">
        <v>0</v>
      </c>
      <c r="F3655" s="30">
        <v>0</v>
      </c>
      <c r="G3655" s="30">
        <v>0</v>
      </c>
      <c r="H3655" s="65" t="s">
        <v>815</v>
      </c>
    </row>
    <row r="3656" spans="1:8" s="7" customFormat="1" ht="16.5" thickBot="1">
      <c r="A3656" s="23" t="s">
        <v>31</v>
      </c>
      <c r="B3656" s="103">
        <v>0</v>
      </c>
      <c r="C3656" s="104">
        <v>0</v>
      </c>
      <c r="D3656" s="103">
        <v>0</v>
      </c>
      <c r="E3656" s="104">
        <v>0</v>
      </c>
      <c r="F3656" s="30">
        <v>0</v>
      </c>
      <c r="G3656" s="30">
        <v>0</v>
      </c>
      <c r="H3656" s="65" t="s">
        <v>838</v>
      </c>
    </row>
    <row r="3657" spans="1:8" s="7" customFormat="1" ht="16.5" thickBot="1">
      <c r="A3657" s="23" t="s">
        <v>32</v>
      </c>
      <c r="B3657" s="103">
        <v>0</v>
      </c>
      <c r="C3657" s="104">
        <v>0</v>
      </c>
      <c r="D3657" s="103">
        <v>0</v>
      </c>
      <c r="E3657" s="104">
        <v>0</v>
      </c>
      <c r="F3657" s="30">
        <v>0</v>
      </c>
      <c r="G3657" s="30">
        <v>0</v>
      </c>
      <c r="H3657" s="65" t="s">
        <v>816</v>
      </c>
    </row>
    <row r="3658" spans="1:8" s="7" customFormat="1" ht="16.5" thickBot="1">
      <c r="A3658" s="23" t="s">
        <v>33</v>
      </c>
      <c r="B3658" s="103">
        <v>0</v>
      </c>
      <c r="C3658" s="104">
        <v>0</v>
      </c>
      <c r="D3658" s="103">
        <v>0.308</v>
      </c>
      <c r="E3658" s="104">
        <v>1.4159999999999999</v>
      </c>
      <c r="F3658" s="30">
        <v>0.96499999999999997</v>
      </c>
      <c r="G3658" s="30">
        <v>4.4429999999999996</v>
      </c>
      <c r="H3658" s="65" t="s">
        <v>818</v>
      </c>
    </row>
    <row r="3659" spans="1:8" s="7" customFormat="1" ht="16.5" thickBot="1">
      <c r="A3659" s="23" t="s">
        <v>34</v>
      </c>
      <c r="B3659" s="103">
        <v>0</v>
      </c>
      <c r="C3659" s="104">
        <v>0</v>
      </c>
      <c r="D3659" s="103">
        <v>0</v>
      </c>
      <c r="E3659" s="104">
        <v>0</v>
      </c>
      <c r="F3659" s="30">
        <v>0</v>
      </c>
      <c r="G3659" s="30">
        <v>0</v>
      </c>
      <c r="H3659" s="65" t="s">
        <v>817</v>
      </c>
    </row>
    <row r="3660" spans="1:8" s="7" customFormat="1" ht="16.5" thickBot="1">
      <c r="A3660" s="20" t="s">
        <v>35</v>
      </c>
      <c r="B3660" s="106">
        <v>0</v>
      </c>
      <c r="C3660" s="107">
        <v>0</v>
      </c>
      <c r="D3660" s="106">
        <v>0</v>
      </c>
      <c r="E3660" s="107">
        <v>0</v>
      </c>
      <c r="F3660" s="30">
        <v>0</v>
      </c>
      <c r="G3660" s="30">
        <v>0</v>
      </c>
      <c r="H3660" s="64" t="s">
        <v>36</v>
      </c>
    </row>
    <row r="3661" spans="1:8" s="7" customFormat="1" ht="16.5" thickBot="1">
      <c r="A3661" s="95" t="s">
        <v>353</v>
      </c>
      <c r="B3661" s="97">
        <f>SUM(B3639:B3660)</f>
        <v>0.27600000000000002</v>
      </c>
      <c r="C3661" s="97">
        <f>SUM(C3639:C3660)</f>
        <v>1.018</v>
      </c>
      <c r="D3661" s="97">
        <f>SUM(D3639:D3660)</f>
        <v>0.72599999999999998</v>
      </c>
      <c r="E3661" s="97">
        <f>SUM(E3639:E3660)</f>
        <v>2.61</v>
      </c>
      <c r="F3661" s="97">
        <f t="shared" ref="F3661:G3661" si="639">SUM(F3639:F3660)</f>
        <v>1.9739999999999998</v>
      </c>
      <c r="G3661" s="97">
        <f t="shared" si="639"/>
        <v>7.6790000000000003</v>
      </c>
      <c r="H3661" s="123" t="s">
        <v>841</v>
      </c>
    </row>
    <row r="3662" spans="1:8" s="7" customFormat="1" ht="16.5" thickBot="1">
      <c r="A3662" s="95" t="s">
        <v>350</v>
      </c>
      <c r="B3662" s="97">
        <v>0.38100000000000001</v>
      </c>
      <c r="C3662" s="97">
        <v>1.6479999999999999</v>
      </c>
      <c r="D3662" s="97">
        <v>0.90400000000000003</v>
      </c>
      <c r="E3662" s="97">
        <v>3.915</v>
      </c>
      <c r="F3662" s="142">
        <v>2.415</v>
      </c>
      <c r="G3662" s="142">
        <v>10.91</v>
      </c>
      <c r="H3662" s="119" t="s">
        <v>354</v>
      </c>
    </row>
    <row r="3663" spans="1:8">
      <c r="A3663" s="16"/>
      <c r="B3663" s="62"/>
      <c r="C3663" s="62"/>
      <c r="D3663" s="62"/>
      <c r="E3663" s="62"/>
      <c r="F3663" s="62"/>
      <c r="G3663" s="62"/>
      <c r="H3663" s="75"/>
    </row>
    <row r="3664" spans="1:8">
      <c r="A3664" s="16"/>
      <c r="B3664" s="62"/>
      <c r="C3664" s="62"/>
      <c r="D3664" s="62"/>
      <c r="E3664" s="62"/>
      <c r="F3664" s="62"/>
      <c r="G3664" s="62"/>
      <c r="H3664" s="75"/>
    </row>
    <row r="3665" spans="1:8">
      <c r="A3665" s="16"/>
      <c r="B3665" s="62"/>
      <c r="C3665" s="62"/>
      <c r="D3665" s="62"/>
      <c r="E3665" s="62"/>
      <c r="F3665" s="62"/>
      <c r="G3665" s="62"/>
      <c r="H3665" s="75"/>
    </row>
    <row r="3666" spans="1:8">
      <c r="A3666" s="77" t="s">
        <v>245</v>
      </c>
      <c r="B3666" s="75"/>
      <c r="C3666" s="75"/>
      <c r="D3666" s="75"/>
      <c r="E3666" s="75"/>
      <c r="F3666" s="75"/>
      <c r="G3666" s="75"/>
      <c r="H3666" s="79" t="s">
        <v>246</v>
      </c>
    </row>
    <row r="3667" spans="1:8" ht="15.75" customHeight="1">
      <c r="A3667" s="74" t="s">
        <v>647</v>
      </c>
      <c r="B3667" s="75"/>
      <c r="C3667" s="75"/>
      <c r="D3667" s="75"/>
      <c r="E3667" s="75"/>
      <c r="F3667" s="75"/>
      <c r="G3667" s="75"/>
      <c r="H3667" s="46" t="s">
        <v>648</v>
      </c>
    </row>
    <row r="3668" spans="1:8" ht="16.5" customHeight="1" thickBot="1">
      <c r="A3668" s="76" t="s">
        <v>39</v>
      </c>
      <c r="B3668" s="75"/>
      <c r="C3668" s="75"/>
      <c r="D3668" s="75"/>
      <c r="E3668" s="2"/>
      <c r="F3668" s="75"/>
      <c r="G3668" s="2" t="s">
        <v>40</v>
      </c>
      <c r="H3668" s="2" t="s">
        <v>2</v>
      </c>
    </row>
    <row r="3669" spans="1:8" ht="16.5" thickBot="1">
      <c r="A3669" s="66" t="s">
        <v>7</v>
      </c>
      <c r="B3669" s="203">
        <v>2016</v>
      </c>
      <c r="C3669" s="204"/>
      <c r="D3669" s="203">
        <v>2017</v>
      </c>
      <c r="E3669" s="204"/>
      <c r="F3669" s="203">
        <v>2018</v>
      </c>
      <c r="G3669" s="204"/>
      <c r="H3669" s="67" t="s">
        <v>3</v>
      </c>
    </row>
    <row r="3670" spans="1:8">
      <c r="A3670" s="68"/>
      <c r="B3670" s="20" t="s">
        <v>43</v>
      </c>
      <c r="C3670" s="111" t="s">
        <v>44</v>
      </c>
      <c r="D3670" s="111" t="s">
        <v>43</v>
      </c>
      <c r="E3670" s="16" t="s">
        <v>44</v>
      </c>
      <c r="F3670" s="20" t="s">
        <v>43</v>
      </c>
      <c r="G3670" s="9" t="s">
        <v>44</v>
      </c>
      <c r="H3670" s="69"/>
    </row>
    <row r="3671" spans="1:8" ht="16.5" thickBot="1">
      <c r="A3671" s="70"/>
      <c r="B3671" s="34" t="s">
        <v>45</v>
      </c>
      <c r="C3671" s="11" t="s">
        <v>46</v>
      </c>
      <c r="D3671" s="114" t="s">
        <v>45</v>
      </c>
      <c r="E3671" s="36" t="s">
        <v>46</v>
      </c>
      <c r="F3671" s="34" t="s">
        <v>45</v>
      </c>
      <c r="G3671" s="34" t="s">
        <v>46</v>
      </c>
      <c r="H3671" s="71"/>
    </row>
    <row r="3672" spans="1:8" ht="17.25" thickTop="1" thickBot="1">
      <c r="A3672" s="23" t="s">
        <v>12</v>
      </c>
      <c r="B3672" s="35">
        <v>5.1616999999999996E-2</v>
      </c>
      <c r="C3672" s="38">
        <v>0.20571427999999997</v>
      </c>
      <c r="D3672" s="30">
        <v>0</v>
      </c>
      <c r="E3672" s="37">
        <v>0</v>
      </c>
      <c r="F3672" s="30">
        <v>0</v>
      </c>
      <c r="G3672" s="104">
        <v>0</v>
      </c>
      <c r="H3672" s="153" t="s">
        <v>809</v>
      </c>
    </row>
    <row r="3673" spans="1:8" ht="16.5" thickBot="1">
      <c r="A3673" s="23" t="s">
        <v>13</v>
      </c>
      <c r="B3673" s="37">
        <v>4.0000000000000001E-3</v>
      </c>
      <c r="C3673" s="38">
        <v>2.1000000000000001E-2</v>
      </c>
      <c r="D3673" s="30">
        <v>1.2E-2</v>
      </c>
      <c r="E3673" s="37">
        <v>4.7E-2</v>
      </c>
      <c r="F3673" s="30">
        <v>2E-3</v>
      </c>
      <c r="G3673" s="104">
        <v>8.0000000000000002E-3</v>
      </c>
      <c r="H3673" s="153" t="s">
        <v>810</v>
      </c>
    </row>
    <row r="3674" spans="1:8" ht="16.5" thickBot="1">
      <c r="A3674" s="23" t="s">
        <v>14</v>
      </c>
      <c r="B3674" s="37">
        <v>0</v>
      </c>
      <c r="C3674" s="38">
        <v>2E-3</v>
      </c>
      <c r="D3674" s="30">
        <v>0</v>
      </c>
      <c r="E3674" s="37">
        <v>0</v>
      </c>
      <c r="F3674" s="30">
        <v>0</v>
      </c>
      <c r="G3674" s="104">
        <v>0</v>
      </c>
      <c r="H3674" s="153" t="s">
        <v>806</v>
      </c>
    </row>
    <row r="3675" spans="1:8" ht="16.5" thickBot="1">
      <c r="A3675" s="23" t="s">
        <v>15</v>
      </c>
      <c r="B3675" s="37">
        <v>0</v>
      </c>
      <c r="C3675" s="38">
        <v>0</v>
      </c>
      <c r="D3675" s="30">
        <v>0</v>
      </c>
      <c r="E3675" s="37">
        <v>0</v>
      </c>
      <c r="F3675" s="30">
        <v>0</v>
      </c>
      <c r="G3675" s="104">
        <v>0</v>
      </c>
      <c r="H3675" s="153" t="s">
        <v>820</v>
      </c>
    </row>
    <row r="3676" spans="1:8" ht="16.5" thickBot="1">
      <c r="A3676" s="23" t="s">
        <v>16</v>
      </c>
      <c r="B3676" s="37">
        <v>0</v>
      </c>
      <c r="C3676" s="38">
        <v>0</v>
      </c>
      <c r="D3676" s="30">
        <v>0</v>
      </c>
      <c r="E3676" s="37">
        <v>0</v>
      </c>
      <c r="F3676" s="30">
        <v>0</v>
      </c>
      <c r="G3676" s="104">
        <v>0</v>
      </c>
      <c r="H3676" s="153" t="s">
        <v>819</v>
      </c>
    </row>
    <row r="3677" spans="1:8" ht="16.5" thickBot="1">
      <c r="A3677" s="23" t="s">
        <v>17</v>
      </c>
      <c r="B3677" s="37">
        <v>0</v>
      </c>
      <c r="C3677" s="38">
        <v>0</v>
      </c>
      <c r="D3677" s="30">
        <v>0</v>
      </c>
      <c r="E3677" s="37">
        <v>0</v>
      </c>
      <c r="F3677" s="30">
        <v>0.14899999999999999</v>
      </c>
      <c r="G3677" s="104">
        <v>0.20100000000000001</v>
      </c>
      <c r="H3677" s="153" t="s">
        <v>807</v>
      </c>
    </row>
    <row r="3678" spans="1:8" ht="16.5" thickBot="1">
      <c r="A3678" s="23" t="s">
        <v>18</v>
      </c>
      <c r="B3678" s="37">
        <v>0</v>
      </c>
      <c r="C3678" s="38">
        <v>0</v>
      </c>
      <c r="D3678" s="30">
        <v>0</v>
      </c>
      <c r="E3678" s="37">
        <v>0</v>
      </c>
      <c r="F3678" s="30">
        <v>0</v>
      </c>
      <c r="G3678" s="104">
        <v>0</v>
      </c>
      <c r="H3678" s="153" t="s">
        <v>19</v>
      </c>
    </row>
    <row r="3679" spans="1:8" ht="16.5" thickBot="1">
      <c r="A3679" s="23" t="s">
        <v>20</v>
      </c>
      <c r="B3679" s="37">
        <v>0</v>
      </c>
      <c r="C3679" s="38">
        <v>0</v>
      </c>
      <c r="D3679" s="30">
        <v>0</v>
      </c>
      <c r="E3679" s="37">
        <v>0</v>
      </c>
      <c r="F3679" s="30">
        <v>0</v>
      </c>
      <c r="G3679" s="104">
        <v>0</v>
      </c>
      <c r="H3679" s="153" t="s">
        <v>808</v>
      </c>
    </row>
    <row r="3680" spans="1:8" ht="16.5" thickBot="1">
      <c r="A3680" s="23" t="s">
        <v>21</v>
      </c>
      <c r="B3680" s="37">
        <v>0</v>
      </c>
      <c r="C3680" s="38">
        <v>0</v>
      </c>
      <c r="D3680" s="30">
        <v>0</v>
      </c>
      <c r="E3680" s="37">
        <v>0</v>
      </c>
      <c r="F3680" s="30">
        <v>0</v>
      </c>
      <c r="G3680" s="104">
        <v>0</v>
      </c>
      <c r="H3680" s="153" t="s">
        <v>811</v>
      </c>
    </row>
    <row r="3681" spans="1:8" ht="16.5" thickBot="1">
      <c r="A3681" s="23" t="s">
        <v>22</v>
      </c>
      <c r="B3681" s="37">
        <v>0</v>
      </c>
      <c r="C3681" s="38">
        <v>0</v>
      </c>
      <c r="D3681" s="30">
        <v>0</v>
      </c>
      <c r="E3681" s="37">
        <v>0</v>
      </c>
      <c r="F3681" s="30">
        <v>0</v>
      </c>
      <c r="G3681" s="104">
        <v>0</v>
      </c>
      <c r="H3681" s="153" t="s">
        <v>840</v>
      </c>
    </row>
    <row r="3682" spans="1:8" ht="16.5" thickBot="1">
      <c r="A3682" s="23" t="s">
        <v>23</v>
      </c>
      <c r="B3682" s="37">
        <v>0</v>
      </c>
      <c r="C3682" s="38">
        <v>0</v>
      </c>
      <c r="D3682" s="30">
        <v>0</v>
      </c>
      <c r="E3682" s="37">
        <v>0</v>
      </c>
      <c r="F3682" s="30">
        <v>0</v>
      </c>
      <c r="G3682" s="104">
        <v>0</v>
      </c>
      <c r="H3682" s="153" t="s">
        <v>805</v>
      </c>
    </row>
    <row r="3683" spans="1:8" ht="16.5" thickBot="1">
      <c r="A3683" s="23" t="s">
        <v>24</v>
      </c>
      <c r="B3683" s="37">
        <v>0</v>
      </c>
      <c r="C3683" s="38">
        <v>7.8E-2</v>
      </c>
      <c r="D3683" s="30">
        <v>0</v>
      </c>
      <c r="E3683" s="37">
        <v>0</v>
      </c>
      <c r="F3683" s="30">
        <v>0</v>
      </c>
      <c r="G3683" s="104">
        <v>0</v>
      </c>
      <c r="H3683" s="153" t="s">
        <v>25</v>
      </c>
    </row>
    <row r="3684" spans="1:8" ht="16.5" thickBot="1">
      <c r="A3684" s="23" t="s">
        <v>26</v>
      </c>
      <c r="B3684" s="30">
        <v>1.34E-4</v>
      </c>
      <c r="C3684" s="28">
        <v>6.1151999999999995E-3</v>
      </c>
      <c r="D3684" s="30">
        <v>1.0647E-2</v>
      </c>
      <c r="E3684" s="37">
        <v>2.9130400000000001E-2</v>
      </c>
      <c r="F3684" s="30">
        <v>0</v>
      </c>
      <c r="G3684" s="104">
        <v>0</v>
      </c>
      <c r="H3684" s="153" t="s">
        <v>812</v>
      </c>
    </row>
    <row r="3685" spans="1:8" ht="16.5" thickBot="1">
      <c r="A3685" s="23" t="s">
        <v>27</v>
      </c>
      <c r="B3685" s="37">
        <v>0</v>
      </c>
      <c r="C3685" s="38">
        <v>0</v>
      </c>
      <c r="D3685" s="38">
        <v>0</v>
      </c>
      <c r="E3685" s="38">
        <v>0</v>
      </c>
      <c r="F3685" s="30">
        <v>0</v>
      </c>
      <c r="G3685" s="104">
        <v>0</v>
      </c>
      <c r="H3685" s="153" t="s">
        <v>836</v>
      </c>
    </row>
    <row r="3686" spans="1:8" ht="16.5" thickBot="1">
      <c r="A3686" s="23" t="s">
        <v>28</v>
      </c>
      <c r="B3686" s="37">
        <v>0</v>
      </c>
      <c r="C3686" s="38">
        <v>0</v>
      </c>
      <c r="D3686" s="30">
        <v>0</v>
      </c>
      <c r="E3686" s="37">
        <v>0</v>
      </c>
      <c r="F3686" s="30">
        <v>0</v>
      </c>
      <c r="G3686" s="104">
        <v>0</v>
      </c>
      <c r="H3686" s="153" t="s">
        <v>813</v>
      </c>
    </row>
    <row r="3687" spans="1:8" ht="16.5" thickBot="1">
      <c r="A3687" s="23" t="s">
        <v>29</v>
      </c>
      <c r="B3687" s="37">
        <v>0</v>
      </c>
      <c r="C3687" s="38">
        <v>0</v>
      </c>
      <c r="D3687" s="30">
        <v>0</v>
      </c>
      <c r="E3687" s="37">
        <v>0</v>
      </c>
      <c r="F3687" s="30">
        <v>0</v>
      </c>
      <c r="G3687" s="104">
        <v>0</v>
      </c>
      <c r="H3687" s="153" t="s">
        <v>814</v>
      </c>
    </row>
    <row r="3688" spans="1:8" ht="16.5" thickBot="1">
      <c r="A3688" s="23" t="s">
        <v>30</v>
      </c>
      <c r="B3688" s="37">
        <v>0</v>
      </c>
      <c r="C3688" s="38">
        <v>0</v>
      </c>
      <c r="D3688" s="30">
        <v>0</v>
      </c>
      <c r="E3688" s="37">
        <v>0</v>
      </c>
      <c r="F3688" s="30">
        <v>0</v>
      </c>
      <c r="G3688" s="104">
        <v>0</v>
      </c>
      <c r="H3688" s="153" t="s">
        <v>815</v>
      </c>
    </row>
    <row r="3689" spans="1:8" ht="16.5" thickBot="1">
      <c r="A3689" s="23" t="s">
        <v>31</v>
      </c>
      <c r="B3689" s="37">
        <v>0</v>
      </c>
      <c r="C3689" s="38">
        <v>0</v>
      </c>
      <c r="D3689" s="30">
        <v>0</v>
      </c>
      <c r="E3689" s="37">
        <v>0</v>
      </c>
      <c r="F3689" s="30">
        <v>0</v>
      </c>
      <c r="G3689" s="104">
        <v>0</v>
      </c>
      <c r="H3689" s="153" t="s">
        <v>838</v>
      </c>
    </row>
    <row r="3690" spans="1:8" ht="16.5" thickBot="1">
      <c r="A3690" s="23" t="s">
        <v>32</v>
      </c>
      <c r="B3690" s="37">
        <v>0.438</v>
      </c>
      <c r="C3690" s="38">
        <v>1.3406328478151681</v>
      </c>
      <c r="D3690" s="30">
        <v>0.41599999999999998</v>
      </c>
      <c r="E3690" s="37">
        <v>1.0028961057219177</v>
      </c>
      <c r="F3690" s="30">
        <v>0.16300000000000001</v>
      </c>
      <c r="G3690" s="30">
        <v>0.50870400000000005</v>
      </c>
      <c r="H3690" s="153" t="s">
        <v>816</v>
      </c>
    </row>
    <row r="3691" spans="1:8" ht="16.5" thickBot="1">
      <c r="A3691" s="23" t="s">
        <v>33</v>
      </c>
      <c r="B3691" s="37">
        <v>0</v>
      </c>
      <c r="C3691" s="38">
        <v>0</v>
      </c>
      <c r="D3691" s="30">
        <v>0</v>
      </c>
      <c r="E3691" s="37">
        <v>0</v>
      </c>
      <c r="F3691" s="30">
        <v>0</v>
      </c>
      <c r="G3691" s="104">
        <v>0</v>
      </c>
      <c r="H3691" s="153" t="s">
        <v>818</v>
      </c>
    </row>
    <row r="3692" spans="1:8" ht="16.5" thickBot="1">
      <c r="A3692" s="23" t="s">
        <v>34</v>
      </c>
      <c r="B3692" s="39">
        <v>0</v>
      </c>
      <c r="C3692" s="40">
        <v>0</v>
      </c>
      <c r="D3692" s="30">
        <v>0</v>
      </c>
      <c r="E3692" s="37">
        <v>0</v>
      </c>
      <c r="F3692" s="30">
        <v>0</v>
      </c>
      <c r="G3692" s="104">
        <v>0</v>
      </c>
      <c r="H3692" s="153" t="s">
        <v>817</v>
      </c>
    </row>
    <row r="3693" spans="1:8" ht="16.5" thickBot="1">
      <c r="A3693" s="23" t="s">
        <v>35</v>
      </c>
      <c r="B3693" s="39">
        <v>0</v>
      </c>
      <c r="C3693" s="40">
        <v>0</v>
      </c>
      <c r="D3693" s="30">
        <v>0</v>
      </c>
      <c r="E3693" s="37">
        <v>0</v>
      </c>
      <c r="F3693" s="30">
        <v>0</v>
      </c>
      <c r="G3693" s="104">
        <v>0</v>
      </c>
      <c r="H3693" s="152" t="s">
        <v>36</v>
      </c>
    </row>
    <row r="3694" spans="1:8" ht="16.5" thickBot="1">
      <c r="A3694" s="95" t="s">
        <v>353</v>
      </c>
      <c r="B3694" s="97">
        <f t="shared" ref="B3694" si="640">SUM(B3672:B3693)</f>
        <v>0.493751</v>
      </c>
      <c r="C3694" s="97">
        <f t="shared" ref="C3694" si="641">SUM(C3672:C3693)</f>
        <v>1.6534623278151681</v>
      </c>
      <c r="D3694" s="97">
        <f t="shared" ref="D3694" si="642">SUM(D3672:D3693)</f>
        <v>0.43864700000000001</v>
      </c>
      <c r="E3694" s="97">
        <f t="shared" ref="E3694:G3694" si="643">SUM(E3672:E3693)</f>
        <v>1.0790265057219177</v>
      </c>
      <c r="F3694" s="97">
        <f t="shared" si="643"/>
        <v>0.314</v>
      </c>
      <c r="G3694" s="97">
        <f t="shared" si="643"/>
        <v>0.71770400000000012</v>
      </c>
      <c r="H3694" s="151" t="s">
        <v>841</v>
      </c>
    </row>
    <row r="3695" spans="1:8" ht="16.5" thickBot="1">
      <c r="A3695" s="95" t="s">
        <v>350</v>
      </c>
      <c r="B3695" s="97">
        <v>88.718000000000004</v>
      </c>
      <c r="C3695" s="97">
        <v>350.24599999999998</v>
      </c>
      <c r="D3695" s="97">
        <v>108.58</v>
      </c>
      <c r="E3695" s="97">
        <v>412.55900000000003</v>
      </c>
      <c r="F3695" s="142">
        <v>123.614</v>
      </c>
      <c r="G3695" s="145">
        <v>489.27600000000001</v>
      </c>
      <c r="H3695" s="119" t="s">
        <v>354</v>
      </c>
    </row>
    <row r="3696" spans="1:8">
      <c r="A3696" s="75"/>
      <c r="B3696" s="75"/>
      <c r="C3696" s="75"/>
      <c r="D3696" s="75"/>
      <c r="E3696" s="75"/>
      <c r="F3696" s="75"/>
      <c r="G3696" s="75"/>
      <c r="H3696" s="75"/>
    </row>
    <row r="3697" spans="1:8">
      <c r="A3697" s="75"/>
      <c r="B3697" s="75"/>
      <c r="C3697" s="75"/>
      <c r="D3697" s="75"/>
      <c r="E3697" s="75"/>
      <c r="F3697" s="75"/>
      <c r="G3697" s="75"/>
      <c r="H3697" s="75"/>
    </row>
    <row r="3698" spans="1:8">
      <c r="A3698" s="75"/>
      <c r="B3698" s="75"/>
      <c r="C3698" s="75"/>
      <c r="D3698" s="75"/>
      <c r="E3698" s="75"/>
      <c r="F3698" s="75"/>
      <c r="G3698" s="75"/>
      <c r="H3698" s="75"/>
    </row>
    <row r="3699" spans="1:8">
      <c r="A3699" s="75"/>
      <c r="B3699" s="75"/>
      <c r="C3699" s="75"/>
      <c r="D3699" s="75"/>
      <c r="E3699" s="75"/>
      <c r="F3699" s="75"/>
      <c r="G3699" s="75"/>
      <c r="H3699" s="75"/>
    </row>
    <row r="3700" spans="1:8">
      <c r="A3700" s="75"/>
      <c r="B3700" s="75"/>
      <c r="C3700" s="75"/>
      <c r="D3700" s="75"/>
      <c r="E3700" s="75"/>
      <c r="F3700" s="75"/>
      <c r="G3700" s="75"/>
      <c r="H3700" s="75"/>
    </row>
    <row r="3701" spans="1:8">
      <c r="A3701" s="75"/>
      <c r="B3701" s="75"/>
      <c r="C3701" s="75"/>
      <c r="D3701" s="75"/>
      <c r="E3701" s="75"/>
      <c r="F3701" s="75"/>
      <c r="G3701" s="75"/>
      <c r="H3701" s="75"/>
    </row>
    <row r="3702" spans="1:8">
      <c r="A3702" s="77" t="s">
        <v>247</v>
      </c>
      <c r="B3702" s="75"/>
      <c r="C3702" s="75"/>
      <c r="D3702" s="75"/>
      <c r="E3702" s="75"/>
      <c r="F3702" s="75"/>
      <c r="G3702" s="75"/>
      <c r="H3702" s="198" t="s">
        <v>248</v>
      </c>
    </row>
    <row r="3703" spans="1:8" ht="15.75" customHeight="1">
      <c r="A3703" s="74" t="s">
        <v>650</v>
      </c>
      <c r="B3703" s="75"/>
      <c r="C3703" s="75"/>
      <c r="D3703" s="75"/>
      <c r="E3703" s="75"/>
      <c r="F3703" s="75"/>
      <c r="G3703" s="75"/>
      <c r="H3703" s="46" t="s">
        <v>649</v>
      </c>
    </row>
    <row r="3704" spans="1:8" ht="16.5" customHeight="1" thickBot="1">
      <c r="A3704" s="76" t="s">
        <v>39</v>
      </c>
      <c r="B3704" s="75"/>
      <c r="C3704" s="75"/>
      <c r="D3704" s="75"/>
      <c r="E3704" s="2"/>
      <c r="F3704" s="75"/>
      <c r="G3704" s="2" t="s">
        <v>40</v>
      </c>
      <c r="H3704" s="2" t="s">
        <v>2</v>
      </c>
    </row>
    <row r="3705" spans="1:8" ht="16.5" thickBot="1">
      <c r="A3705" s="66" t="s">
        <v>7</v>
      </c>
      <c r="B3705" s="203">
        <v>2016</v>
      </c>
      <c r="C3705" s="204"/>
      <c r="D3705" s="203">
        <v>2017</v>
      </c>
      <c r="E3705" s="204"/>
      <c r="F3705" s="203">
        <v>2018</v>
      </c>
      <c r="G3705" s="204"/>
      <c r="H3705" s="67" t="s">
        <v>3</v>
      </c>
    </row>
    <row r="3706" spans="1:8">
      <c r="A3706" s="68"/>
      <c r="B3706" s="20" t="s">
        <v>43</v>
      </c>
      <c r="C3706" s="111" t="s">
        <v>44</v>
      </c>
      <c r="D3706" s="111" t="s">
        <v>43</v>
      </c>
      <c r="E3706" s="16" t="s">
        <v>44</v>
      </c>
      <c r="F3706" s="20" t="s">
        <v>43</v>
      </c>
      <c r="G3706" s="9" t="s">
        <v>44</v>
      </c>
      <c r="H3706" s="69"/>
    </row>
    <row r="3707" spans="1:8" ht="16.5" thickBot="1">
      <c r="A3707" s="70"/>
      <c r="B3707" s="34" t="s">
        <v>45</v>
      </c>
      <c r="C3707" s="11" t="s">
        <v>46</v>
      </c>
      <c r="D3707" s="114" t="s">
        <v>45</v>
      </c>
      <c r="E3707" s="36" t="s">
        <v>46</v>
      </c>
      <c r="F3707" s="34" t="s">
        <v>45</v>
      </c>
      <c r="G3707" s="34" t="s">
        <v>46</v>
      </c>
      <c r="H3707" s="71"/>
    </row>
    <row r="3708" spans="1:8" ht="17.25" thickTop="1" thickBot="1">
      <c r="A3708" s="23" t="s">
        <v>12</v>
      </c>
      <c r="B3708" s="35">
        <v>4.7E-2</v>
      </c>
      <c r="C3708" s="38">
        <v>0.33700000000000002</v>
      </c>
      <c r="D3708" s="30">
        <v>3.9E-2</v>
      </c>
      <c r="E3708" s="37">
        <v>0.30299999999999999</v>
      </c>
      <c r="F3708" s="30">
        <f>D3708/E3708*G3708</f>
        <v>0.34366336633663364</v>
      </c>
      <c r="G3708" s="30">
        <v>2.67</v>
      </c>
      <c r="H3708" s="180" t="s">
        <v>821</v>
      </c>
    </row>
    <row r="3709" spans="1:8" ht="16.5" thickBot="1">
      <c r="A3709" s="23" t="s">
        <v>13</v>
      </c>
      <c r="B3709" s="37">
        <v>0.43</v>
      </c>
      <c r="C3709" s="38">
        <v>3.7730000000000001</v>
      </c>
      <c r="D3709" s="30">
        <v>0.223</v>
      </c>
      <c r="E3709" s="37">
        <v>2.1070000000000002</v>
      </c>
      <c r="F3709" s="30">
        <f t="shared" ref="F3709:F3731" si="644">D3709/E3709*G3709</f>
        <v>0.70868913146654</v>
      </c>
      <c r="G3709" s="30">
        <v>6.6959999999999997</v>
      </c>
      <c r="H3709" s="180" t="s">
        <v>822</v>
      </c>
    </row>
    <row r="3710" spans="1:8" ht="16.5" thickBot="1">
      <c r="A3710" s="23" t="s">
        <v>14</v>
      </c>
      <c r="B3710" s="37">
        <v>2.1000000000000001E-2</v>
      </c>
      <c r="C3710" s="38">
        <v>0.27300000000000002</v>
      </c>
      <c r="D3710" s="30">
        <v>0.04</v>
      </c>
      <c r="E3710" s="37">
        <v>0.21</v>
      </c>
      <c r="F3710" s="30">
        <f t="shared" si="644"/>
        <v>0.25447619047619052</v>
      </c>
      <c r="G3710" s="30">
        <v>1.3360000000000001</v>
      </c>
      <c r="H3710" s="180" t="s">
        <v>823</v>
      </c>
    </row>
    <row r="3711" spans="1:8" ht="16.5" thickBot="1">
      <c r="A3711" s="23" t="s">
        <v>15</v>
      </c>
      <c r="B3711" s="37">
        <v>1E-3</v>
      </c>
      <c r="C3711" s="38">
        <v>1.6E-2</v>
      </c>
      <c r="D3711" s="30">
        <v>2E-3</v>
      </c>
      <c r="E3711" s="37">
        <v>0.03</v>
      </c>
      <c r="F3711" s="30">
        <f t="shared" si="644"/>
        <v>2.6800000000000001E-2</v>
      </c>
      <c r="G3711" s="30">
        <v>0.40200000000000002</v>
      </c>
      <c r="H3711" s="180" t="s">
        <v>824</v>
      </c>
    </row>
    <row r="3712" spans="1:8" ht="16.5" thickBot="1">
      <c r="A3712" s="23" t="s">
        <v>16</v>
      </c>
      <c r="B3712" s="37">
        <v>2.3780692902791793E-4</v>
      </c>
      <c r="C3712" s="38">
        <v>2E-3</v>
      </c>
      <c r="D3712" s="30">
        <v>2.3238887444762153E-4</v>
      </c>
      <c r="E3712" s="37">
        <v>1E-3</v>
      </c>
      <c r="F3712" s="30">
        <f t="shared" si="644"/>
        <v>1.6267221211333507E-3</v>
      </c>
      <c r="G3712" s="30">
        <v>7.0000000000000001E-3</v>
      </c>
      <c r="H3712" s="180" t="s">
        <v>825</v>
      </c>
    </row>
    <row r="3713" spans="1:8" ht="16.5" thickBot="1">
      <c r="A3713" s="23" t="s">
        <v>17</v>
      </c>
      <c r="B3713" s="37">
        <v>1E-3</v>
      </c>
      <c r="C3713" s="38">
        <v>1E-3</v>
      </c>
      <c r="D3713" s="30">
        <v>0</v>
      </c>
      <c r="E3713" s="37">
        <v>0</v>
      </c>
      <c r="F3713" s="30">
        <v>0</v>
      </c>
      <c r="G3713" s="30">
        <v>0.84</v>
      </c>
      <c r="H3713" s="180" t="s">
        <v>826</v>
      </c>
    </row>
    <row r="3714" spans="1:8" ht="16.5" thickBot="1">
      <c r="A3714" s="23" t="s">
        <v>18</v>
      </c>
      <c r="B3714" s="37">
        <v>2E-3</v>
      </c>
      <c r="C3714" s="38">
        <v>8.0000000000000002E-3</v>
      </c>
      <c r="D3714" s="30">
        <v>0</v>
      </c>
      <c r="E3714" s="37">
        <v>0</v>
      </c>
      <c r="F3714" s="30">
        <v>0</v>
      </c>
      <c r="G3714" s="30">
        <v>0</v>
      </c>
      <c r="H3714" s="180" t="s">
        <v>19</v>
      </c>
    </row>
    <row r="3715" spans="1:8" ht="16.5" thickBot="1">
      <c r="A3715" s="23" t="s">
        <v>20</v>
      </c>
      <c r="B3715" s="37">
        <v>2.7E-2</v>
      </c>
      <c r="C3715" s="38">
        <v>0.29599999999999999</v>
      </c>
      <c r="D3715" s="30">
        <v>1.2999999999999999E-2</v>
      </c>
      <c r="E3715" s="37">
        <v>0.20399999999999999</v>
      </c>
      <c r="F3715" s="30">
        <f t="shared" si="644"/>
        <v>1.2684558823529413</v>
      </c>
      <c r="G3715" s="30">
        <v>19.905000000000001</v>
      </c>
      <c r="H3715" s="180" t="s">
        <v>827</v>
      </c>
    </row>
    <row r="3716" spans="1:8" ht="16.5" thickBot="1">
      <c r="A3716" s="23" t="s">
        <v>21</v>
      </c>
      <c r="B3716" s="37">
        <v>6.0000000000000001E-3</v>
      </c>
      <c r="C3716" s="38">
        <v>0.02</v>
      </c>
      <c r="D3716" s="30">
        <v>7.5000000000000002E-4</v>
      </c>
      <c r="E3716" s="37">
        <v>1E-3</v>
      </c>
      <c r="F3716" s="30">
        <f t="shared" si="644"/>
        <v>9.9000000000000005E-2</v>
      </c>
      <c r="G3716" s="30">
        <v>0.13200000000000001</v>
      </c>
      <c r="H3716" s="180" t="s">
        <v>828</v>
      </c>
    </row>
    <row r="3717" spans="1:8" ht="16.5" thickBot="1">
      <c r="A3717" s="23" t="s">
        <v>22</v>
      </c>
      <c r="B3717" s="37">
        <v>0</v>
      </c>
      <c r="C3717" s="38">
        <v>0</v>
      </c>
      <c r="D3717" s="30">
        <v>0</v>
      </c>
      <c r="E3717" s="37">
        <v>0</v>
      </c>
      <c r="F3717" s="30">
        <v>0</v>
      </c>
      <c r="G3717" s="30">
        <v>0</v>
      </c>
      <c r="H3717" s="180" t="s">
        <v>840</v>
      </c>
    </row>
    <row r="3718" spans="1:8" ht="16.5" thickBot="1">
      <c r="A3718" s="23" t="s">
        <v>23</v>
      </c>
      <c r="B3718" s="37">
        <v>0</v>
      </c>
      <c r="C3718" s="38">
        <v>1E-3</v>
      </c>
      <c r="D3718" s="30">
        <v>1E-3</v>
      </c>
      <c r="E3718" s="37">
        <v>5.0000000000000001E-3</v>
      </c>
      <c r="F3718" s="30">
        <f t="shared" si="644"/>
        <v>1.2000000000000001E-3</v>
      </c>
      <c r="G3718" s="30">
        <v>6.0000000000000001E-3</v>
      </c>
      <c r="H3718" s="180" t="s">
        <v>805</v>
      </c>
    </row>
    <row r="3719" spans="1:8" ht="16.5" thickBot="1">
      <c r="A3719" s="23" t="s">
        <v>24</v>
      </c>
      <c r="B3719" s="37">
        <v>2E-3</v>
      </c>
      <c r="C3719" s="38">
        <v>2.8000000000000001E-2</v>
      </c>
      <c r="D3719" s="30">
        <v>0.47299999999999998</v>
      </c>
      <c r="E3719" s="37">
        <v>0.13800000000000001</v>
      </c>
      <c r="F3719" s="30">
        <f t="shared" si="644"/>
        <v>3.269869565217391</v>
      </c>
      <c r="G3719" s="30">
        <v>0.95399999999999996</v>
      </c>
      <c r="H3719" s="180" t="s">
        <v>25</v>
      </c>
    </row>
    <row r="3720" spans="1:8" ht="16.5" thickBot="1">
      <c r="A3720" s="23" t="s">
        <v>26</v>
      </c>
      <c r="B3720" s="30">
        <v>50.651041999999997</v>
      </c>
      <c r="C3720" s="28">
        <v>20.422066600000001</v>
      </c>
      <c r="D3720" s="30">
        <v>5.082503</v>
      </c>
      <c r="E3720" s="37">
        <v>13.040055599999999</v>
      </c>
      <c r="F3720" s="30">
        <f t="shared" si="644"/>
        <v>0.53280306573232716</v>
      </c>
      <c r="G3720" s="30">
        <v>1.367</v>
      </c>
      <c r="H3720" s="180" t="s">
        <v>829</v>
      </c>
    </row>
    <row r="3721" spans="1:8" ht="16.5" thickBot="1">
      <c r="A3721" s="23" t="s">
        <v>27</v>
      </c>
      <c r="B3721" s="37">
        <v>0.11896875</v>
      </c>
      <c r="C3721" s="38">
        <v>0.42299999999999999</v>
      </c>
      <c r="D3721" s="30">
        <v>0</v>
      </c>
      <c r="E3721" s="37">
        <v>0</v>
      </c>
      <c r="F3721" s="30">
        <v>0</v>
      </c>
      <c r="G3721" s="30">
        <v>5.8000000000000003E-2</v>
      </c>
      <c r="H3721" s="180" t="s">
        <v>837</v>
      </c>
    </row>
    <row r="3722" spans="1:8" ht="16.5" thickBot="1">
      <c r="A3722" s="23" t="s">
        <v>28</v>
      </c>
      <c r="B3722" s="37">
        <v>0.19600000000000001</v>
      </c>
      <c r="C3722" s="38">
        <v>1.663</v>
      </c>
      <c r="D3722" s="30">
        <v>0.19600000000000001</v>
      </c>
      <c r="E3722" s="37">
        <v>1.663</v>
      </c>
      <c r="F3722" s="30">
        <f t="shared" si="644"/>
        <v>0.1929356584485869</v>
      </c>
      <c r="G3722" s="30">
        <v>1.637</v>
      </c>
      <c r="H3722" s="180" t="s">
        <v>830</v>
      </c>
    </row>
    <row r="3723" spans="1:8" ht="16.5" thickBot="1">
      <c r="A3723" s="23" t="s">
        <v>29</v>
      </c>
      <c r="B3723" s="37">
        <v>2.1000000000000001E-2</v>
      </c>
      <c r="C3723" s="38">
        <v>0.28299999999999997</v>
      </c>
      <c r="D3723" s="30">
        <v>6.9000000000000006E-2</v>
      </c>
      <c r="E3723" s="37">
        <v>0.53100000000000003</v>
      </c>
      <c r="F3723" s="30">
        <f t="shared" si="644"/>
        <v>0.162819209039548</v>
      </c>
      <c r="G3723" s="30">
        <v>1.2529999999999999</v>
      </c>
      <c r="H3723" s="180" t="s">
        <v>831</v>
      </c>
    </row>
    <row r="3724" spans="1:8" ht="16.5" thickBot="1">
      <c r="A3724" s="23" t="s">
        <v>30</v>
      </c>
      <c r="B3724" s="37">
        <v>3.4000000000000002E-2</v>
      </c>
      <c r="C3724" s="38">
        <v>0.29499999999999998</v>
      </c>
      <c r="D3724" s="30">
        <v>2.5000000000000001E-2</v>
      </c>
      <c r="E3724" s="37">
        <v>0.23300000000000001</v>
      </c>
      <c r="F3724" s="30">
        <f t="shared" si="644"/>
        <v>3.4334763948497857E-3</v>
      </c>
      <c r="G3724" s="30">
        <v>3.2000000000000001E-2</v>
      </c>
      <c r="H3724" s="180" t="s">
        <v>832</v>
      </c>
    </row>
    <row r="3725" spans="1:8" ht="16.5" thickBot="1">
      <c r="A3725" s="23" t="s">
        <v>31</v>
      </c>
      <c r="B3725" s="37">
        <v>0</v>
      </c>
      <c r="C3725" s="38">
        <v>0</v>
      </c>
      <c r="D3725" s="30">
        <v>2E-3</v>
      </c>
      <c r="E3725" s="37">
        <v>2.9000000000000001E-2</v>
      </c>
      <c r="F3725" s="30">
        <f t="shared" si="644"/>
        <v>8.275862068965517E-4</v>
      </c>
      <c r="G3725" s="30">
        <v>1.2E-2</v>
      </c>
      <c r="H3725" s="180" t="s">
        <v>839</v>
      </c>
    </row>
    <row r="3726" spans="1:8" ht="16.5" thickBot="1">
      <c r="A3726" s="23" t="s">
        <v>32</v>
      </c>
      <c r="B3726" s="37">
        <v>4.9160000000000004</v>
      </c>
      <c r="C3726" s="38">
        <v>13.842792566549473</v>
      </c>
      <c r="D3726" s="30">
        <v>1.2130000000000001</v>
      </c>
      <c r="E3726" s="37">
        <v>4.8679319555743001</v>
      </c>
      <c r="F3726" s="30">
        <f t="shared" si="644"/>
        <v>1.9436179647428494E-2</v>
      </c>
      <c r="G3726" s="30">
        <v>7.8E-2</v>
      </c>
      <c r="H3726" s="180" t="s">
        <v>833</v>
      </c>
    </row>
    <row r="3727" spans="1:8" ht="16.5" thickBot="1">
      <c r="A3727" s="23" t="s">
        <v>33</v>
      </c>
      <c r="B3727" s="37">
        <v>4.285714285714285E-4</v>
      </c>
      <c r="C3727" s="38">
        <v>8.9999999999999993E-3</v>
      </c>
      <c r="D3727" s="30">
        <v>2.380952380952381E-4</v>
      </c>
      <c r="E3727" s="37">
        <v>5.0000000000000001E-3</v>
      </c>
      <c r="F3727" s="30">
        <f t="shared" si="644"/>
        <v>2.1904761904761902E-3</v>
      </c>
      <c r="G3727" s="30">
        <v>4.5999999999999999E-2</v>
      </c>
      <c r="H3727" s="180" t="s">
        <v>835</v>
      </c>
    </row>
    <row r="3728" spans="1:8" ht="16.5" thickBot="1">
      <c r="A3728" s="23" t="s">
        <v>34</v>
      </c>
      <c r="B3728" s="39">
        <v>0</v>
      </c>
      <c r="C3728" s="40">
        <v>0</v>
      </c>
      <c r="D3728" s="30">
        <v>0</v>
      </c>
      <c r="E3728" s="37">
        <v>0</v>
      </c>
      <c r="F3728" s="30">
        <v>0</v>
      </c>
      <c r="G3728" s="30">
        <v>0</v>
      </c>
      <c r="H3728" s="180" t="s">
        <v>834</v>
      </c>
    </row>
    <row r="3729" spans="1:8" ht="16.5" thickBot="1">
      <c r="A3729" s="23" t="s">
        <v>35</v>
      </c>
      <c r="B3729" s="39">
        <v>0</v>
      </c>
      <c r="C3729" s="40">
        <v>0</v>
      </c>
      <c r="D3729" s="30">
        <v>1E-3</v>
      </c>
      <c r="E3729" s="37">
        <v>1E-3</v>
      </c>
      <c r="F3729" s="30">
        <f t="shared" si="644"/>
        <v>0.33300000000000002</v>
      </c>
      <c r="G3729" s="30">
        <v>0.33300000000000002</v>
      </c>
      <c r="H3729" s="179" t="s">
        <v>36</v>
      </c>
    </row>
    <row r="3730" spans="1:8" ht="16.5" thickBot="1">
      <c r="A3730" s="95" t="s">
        <v>353</v>
      </c>
      <c r="B3730" s="97">
        <f t="shared" ref="B3730" si="645">SUM(B3708:B3729)</f>
        <v>56.474677128357598</v>
      </c>
      <c r="C3730" s="97">
        <f t="shared" ref="C3730" si="646">SUM(C3708:C3729)</f>
        <v>41.692859166549475</v>
      </c>
      <c r="D3730" s="97">
        <f t="shared" ref="D3730" si="647">SUM(D3708:D3729)</f>
        <v>7.3807234841125426</v>
      </c>
      <c r="E3730" s="97">
        <f t="shared" ref="E3730" si="648">SUM(E3708:E3729)</f>
        <v>23.368987555574297</v>
      </c>
      <c r="F3730" s="142">
        <f t="shared" si="644"/>
        <v>11.927159488239813</v>
      </c>
      <c r="G3730" s="142">
        <v>37.764000000000003</v>
      </c>
      <c r="H3730" s="123" t="s">
        <v>841</v>
      </c>
    </row>
    <row r="3731" spans="1:8" ht="16.5" thickBot="1">
      <c r="A3731" s="95" t="s">
        <v>350</v>
      </c>
      <c r="B3731" s="97">
        <v>469.11500000000001</v>
      </c>
      <c r="C3731" s="97">
        <v>1145.759</v>
      </c>
      <c r="D3731" s="97">
        <v>378.54700000000003</v>
      </c>
      <c r="E3731" s="97">
        <v>1059.117</v>
      </c>
      <c r="F3731" s="142">
        <f t="shared" si="644"/>
        <v>414.16973464499205</v>
      </c>
      <c r="G3731" s="142">
        <v>1158.7840000000001</v>
      </c>
      <c r="H3731" s="119" t="s">
        <v>354</v>
      </c>
    </row>
    <row r="3732" spans="1:8">
      <c r="A3732" s="75"/>
      <c r="B3732" s="75"/>
      <c r="C3732" s="75"/>
      <c r="D3732" s="75"/>
      <c r="E3732" s="75"/>
      <c r="F3732" s="75"/>
      <c r="G3732" s="75"/>
      <c r="H3732" s="75"/>
    </row>
    <row r="3733" spans="1:8">
      <c r="A3733" s="75"/>
      <c r="B3733" s="75"/>
      <c r="C3733" s="75"/>
      <c r="D3733" s="75"/>
      <c r="E3733" s="75"/>
      <c r="F3733" s="75"/>
      <c r="G3733" s="75"/>
      <c r="H3733" s="75"/>
    </row>
    <row r="3734" spans="1:8">
      <c r="A3734" s="77" t="s">
        <v>249</v>
      </c>
      <c r="B3734" s="75"/>
      <c r="C3734" s="75"/>
      <c r="D3734" s="75"/>
      <c r="E3734" s="75"/>
      <c r="F3734" s="75"/>
      <c r="G3734" s="75"/>
      <c r="H3734" s="79" t="s">
        <v>250</v>
      </c>
    </row>
    <row r="3735" spans="1:8" ht="15.75" customHeight="1">
      <c r="A3735" s="74" t="s">
        <v>651</v>
      </c>
      <c r="B3735" s="75"/>
      <c r="C3735" s="75"/>
      <c r="D3735" s="75"/>
      <c r="E3735" s="75"/>
      <c r="F3735" s="75"/>
      <c r="G3735" s="75"/>
      <c r="H3735" s="46" t="s">
        <v>652</v>
      </c>
    </row>
    <row r="3736" spans="1:8" ht="16.5" customHeight="1" thickBot="1">
      <c r="A3736" s="76" t="s">
        <v>39</v>
      </c>
      <c r="B3736" s="75"/>
      <c r="C3736" s="75"/>
      <c r="D3736" s="75"/>
      <c r="E3736" s="2"/>
      <c r="F3736" s="75"/>
      <c r="G3736" s="2" t="s">
        <v>40</v>
      </c>
      <c r="H3736" s="2" t="s">
        <v>2</v>
      </c>
    </row>
    <row r="3737" spans="1:8" ht="16.5" thickBot="1">
      <c r="A3737" s="66" t="s">
        <v>7</v>
      </c>
      <c r="B3737" s="203">
        <v>2016</v>
      </c>
      <c r="C3737" s="204"/>
      <c r="D3737" s="203">
        <v>2017</v>
      </c>
      <c r="E3737" s="204"/>
      <c r="F3737" s="203">
        <v>2018</v>
      </c>
      <c r="G3737" s="204"/>
      <c r="H3737" s="67" t="s">
        <v>3</v>
      </c>
    </row>
    <row r="3738" spans="1:8">
      <c r="A3738" s="68"/>
      <c r="B3738" s="20" t="s">
        <v>43</v>
      </c>
      <c r="C3738" s="111" t="s">
        <v>44</v>
      </c>
      <c r="D3738" s="111" t="s">
        <v>43</v>
      </c>
      <c r="E3738" s="16" t="s">
        <v>44</v>
      </c>
      <c r="F3738" s="20" t="s">
        <v>43</v>
      </c>
      <c r="G3738" s="9" t="s">
        <v>44</v>
      </c>
      <c r="H3738" s="69"/>
    </row>
    <row r="3739" spans="1:8" ht="16.5" thickBot="1">
      <c r="A3739" s="70"/>
      <c r="B3739" s="34" t="s">
        <v>45</v>
      </c>
      <c r="C3739" s="11" t="s">
        <v>46</v>
      </c>
      <c r="D3739" s="114" t="s">
        <v>45</v>
      </c>
      <c r="E3739" s="36" t="s">
        <v>46</v>
      </c>
      <c r="F3739" s="34" t="s">
        <v>45</v>
      </c>
      <c r="G3739" s="34" t="s">
        <v>46</v>
      </c>
      <c r="H3739" s="71"/>
    </row>
    <row r="3740" spans="1:8" ht="17.25" thickTop="1" thickBot="1">
      <c r="A3740" s="23" t="s">
        <v>12</v>
      </c>
      <c r="B3740" s="35">
        <v>1.498</v>
      </c>
      <c r="C3740" s="38">
        <v>2.9969999999999999</v>
      </c>
      <c r="D3740" s="30">
        <v>1.135</v>
      </c>
      <c r="E3740" s="37">
        <v>2.4329999999999998</v>
      </c>
      <c r="F3740" s="30">
        <f>D3740/E3740*G3740</f>
        <v>1.3379284833538843</v>
      </c>
      <c r="G3740" s="30">
        <v>2.8679999999999999</v>
      </c>
      <c r="H3740" s="114" t="s">
        <v>809</v>
      </c>
    </row>
    <row r="3741" spans="1:8" ht="16.5" thickBot="1">
      <c r="A3741" s="23" t="s">
        <v>13</v>
      </c>
      <c r="B3741" s="37">
        <v>5.2720000000000002</v>
      </c>
      <c r="C3741" s="38">
        <v>11.436</v>
      </c>
      <c r="D3741" s="30">
        <v>5.2629999999999999</v>
      </c>
      <c r="E3741" s="37">
        <v>11.923999999999999</v>
      </c>
      <c r="F3741" s="30">
        <f t="shared" ref="F3741:F3763" si="649">D3741/E3741*G3741</f>
        <v>5.0321589231801411</v>
      </c>
      <c r="G3741" s="30">
        <v>11.401</v>
      </c>
      <c r="H3741" s="114" t="s">
        <v>810</v>
      </c>
    </row>
    <row r="3742" spans="1:8" ht="16.5" thickBot="1">
      <c r="A3742" s="23" t="s">
        <v>14</v>
      </c>
      <c r="B3742" s="37">
        <v>1.1240000000000001</v>
      </c>
      <c r="C3742" s="38">
        <v>1.9390000000000001</v>
      </c>
      <c r="D3742" s="30">
        <v>1.577</v>
      </c>
      <c r="E3742" s="37">
        <v>2.512</v>
      </c>
      <c r="F3742" s="30">
        <f t="shared" si="649"/>
        <v>1.815558917197452</v>
      </c>
      <c r="G3742" s="30">
        <v>2.8919999999999999</v>
      </c>
      <c r="H3742" s="114" t="s">
        <v>806</v>
      </c>
    </row>
    <row r="3743" spans="1:8" ht="16.5" thickBot="1">
      <c r="A3743" s="23" t="s">
        <v>15</v>
      </c>
      <c r="B3743" s="37">
        <v>1.087</v>
      </c>
      <c r="C3743" s="38">
        <v>1.405</v>
      </c>
      <c r="D3743" s="30">
        <v>0.999</v>
      </c>
      <c r="E3743" s="37">
        <v>1.262</v>
      </c>
      <c r="F3743" s="30">
        <f t="shared" si="649"/>
        <v>1.1383217115689381</v>
      </c>
      <c r="G3743" s="30">
        <v>1.4379999999999999</v>
      </c>
      <c r="H3743" s="114" t="s">
        <v>820</v>
      </c>
    </row>
    <row r="3744" spans="1:8" ht="16.5" thickBot="1">
      <c r="A3744" s="23" t="s">
        <v>16</v>
      </c>
      <c r="B3744" s="37">
        <v>0.45400000000000001</v>
      </c>
      <c r="C3744" s="38">
        <v>1.4710000000000001</v>
      </c>
      <c r="D3744" s="30">
        <v>0.66900000000000004</v>
      </c>
      <c r="E3744" s="37">
        <v>1.7589999999999999</v>
      </c>
      <c r="F3744" s="30">
        <f t="shared" si="649"/>
        <v>2.6623081296191019E-3</v>
      </c>
      <c r="G3744" s="30">
        <v>7.0000000000000001E-3</v>
      </c>
      <c r="H3744" s="114" t="s">
        <v>819</v>
      </c>
    </row>
    <row r="3745" spans="1:8" ht="16.5" thickBot="1">
      <c r="A3745" s="23" t="s">
        <v>17</v>
      </c>
      <c r="B3745" s="37">
        <v>0.26700000000000002</v>
      </c>
      <c r="C3745" s="38">
        <v>0.32100000000000001</v>
      </c>
      <c r="D3745" s="30">
        <v>0.56200000000000006</v>
      </c>
      <c r="E3745" s="37">
        <v>0.55000000000000004</v>
      </c>
      <c r="F3745" s="30">
        <f t="shared" si="649"/>
        <v>1.3140581818181818</v>
      </c>
      <c r="G3745" s="30">
        <v>1.286</v>
      </c>
      <c r="H3745" s="114" t="s">
        <v>807</v>
      </c>
    </row>
    <row r="3746" spans="1:8" ht="16.5" thickBot="1">
      <c r="A3746" s="23" t="s">
        <v>18</v>
      </c>
      <c r="B3746" s="37">
        <v>0</v>
      </c>
      <c r="C3746" s="38">
        <v>2E-3</v>
      </c>
      <c r="D3746" s="30">
        <v>2E-3</v>
      </c>
      <c r="E3746" s="37">
        <v>8.9999999999999993E-3</v>
      </c>
      <c r="F3746" s="30">
        <f t="shared" si="649"/>
        <v>0</v>
      </c>
      <c r="G3746" s="30">
        <v>0</v>
      </c>
      <c r="H3746" s="114" t="s">
        <v>19</v>
      </c>
    </row>
    <row r="3747" spans="1:8" ht="16.5" thickBot="1">
      <c r="A3747" s="23" t="s">
        <v>20</v>
      </c>
      <c r="B3747" s="37">
        <v>13.959</v>
      </c>
      <c r="C3747" s="38">
        <v>19.105</v>
      </c>
      <c r="D3747" s="30">
        <v>12.702999999999999</v>
      </c>
      <c r="E3747" s="37">
        <v>18.93</v>
      </c>
      <c r="F3747" s="30">
        <f t="shared" si="649"/>
        <v>15.123481827786582</v>
      </c>
      <c r="G3747" s="30">
        <v>22.536999999999999</v>
      </c>
      <c r="H3747" s="114" t="s">
        <v>808</v>
      </c>
    </row>
    <row r="3748" spans="1:8" ht="16.5" thickBot="1">
      <c r="A3748" s="23" t="s">
        <v>21</v>
      </c>
      <c r="B3748" s="37">
        <v>1.25E-3</v>
      </c>
      <c r="C3748" s="38">
        <v>2.2499999999999998E-3</v>
      </c>
      <c r="D3748" s="30">
        <v>5.1999999999999998E-2</v>
      </c>
      <c r="E3748" s="37">
        <v>6.5000000000000002E-2</v>
      </c>
      <c r="F3748" s="30">
        <f t="shared" si="649"/>
        <v>0.13200000000000001</v>
      </c>
      <c r="G3748" s="30">
        <v>0.16500000000000001</v>
      </c>
      <c r="H3748" s="114" t="s">
        <v>811</v>
      </c>
    </row>
    <row r="3749" spans="1:8" ht="16.5" thickBot="1">
      <c r="A3749" s="23" t="s">
        <v>22</v>
      </c>
      <c r="B3749" s="37">
        <v>0</v>
      </c>
      <c r="C3749" s="38">
        <v>0</v>
      </c>
      <c r="D3749" s="30">
        <v>0</v>
      </c>
      <c r="E3749" s="37">
        <v>0</v>
      </c>
      <c r="F3749" s="30">
        <v>0</v>
      </c>
      <c r="G3749" s="30">
        <v>0</v>
      </c>
      <c r="H3749" s="114" t="s">
        <v>840</v>
      </c>
    </row>
    <row r="3750" spans="1:8" ht="16.5" thickBot="1">
      <c r="A3750" s="23" t="s">
        <v>23</v>
      </c>
      <c r="B3750" s="37">
        <v>1.7000000000000001E-2</v>
      </c>
      <c r="C3750" s="38">
        <v>7.4999999999999997E-2</v>
      </c>
      <c r="D3750" s="30">
        <v>7.0000000000000001E-3</v>
      </c>
      <c r="E3750" s="37">
        <v>2.1000000000000001E-2</v>
      </c>
      <c r="F3750" s="30">
        <f t="shared" si="649"/>
        <v>1.1666666666666667E-2</v>
      </c>
      <c r="G3750" s="30">
        <v>3.5000000000000003E-2</v>
      </c>
      <c r="H3750" s="114" t="s">
        <v>805</v>
      </c>
    </row>
    <row r="3751" spans="1:8" ht="16.5" thickBot="1">
      <c r="A3751" s="23" t="s">
        <v>24</v>
      </c>
      <c r="B3751" s="37">
        <v>0.34300000000000003</v>
      </c>
      <c r="C3751" s="38">
        <v>0.38500000000000001</v>
      </c>
      <c r="D3751" s="30">
        <v>1.0640000000000001</v>
      </c>
      <c r="E3751" s="37">
        <v>1.1499999999999999</v>
      </c>
      <c r="F3751" s="30">
        <f t="shared" si="649"/>
        <v>1.9568347826086963</v>
      </c>
      <c r="G3751" s="30">
        <v>2.1150000000000002</v>
      </c>
      <c r="H3751" s="114" t="s">
        <v>25</v>
      </c>
    </row>
    <row r="3752" spans="1:8" ht="16.5" thickBot="1">
      <c r="A3752" s="23" t="s">
        <v>26</v>
      </c>
      <c r="B3752" s="30">
        <v>0.5</v>
      </c>
      <c r="C3752" s="28">
        <v>1.339</v>
      </c>
      <c r="D3752" s="30">
        <v>0.25600000000000001</v>
      </c>
      <c r="E3752" s="37">
        <v>0.73599999999999999</v>
      </c>
      <c r="F3752" s="30">
        <f t="shared" si="649"/>
        <v>0.5554782608695652</v>
      </c>
      <c r="G3752" s="30">
        <v>1.597</v>
      </c>
      <c r="H3752" s="114" t="s">
        <v>812</v>
      </c>
    </row>
    <row r="3753" spans="1:8" ht="16.5" thickBot="1">
      <c r="A3753" s="23" t="s">
        <v>27</v>
      </c>
      <c r="B3753" s="37">
        <v>0.35175898734177213</v>
      </c>
      <c r="C3753" s="38">
        <v>0.45200000000000001</v>
      </c>
      <c r="D3753" s="30">
        <v>1.5369999999999999</v>
      </c>
      <c r="E3753" s="37">
        <v>1.9750000000000001</v>
      </c>
      <c r="F3753" s="30">
        <f t="shared" si="649"/>
        <v>0.65682430379746826</v>
      </c>
      <c r="G3753" s="30">
        <v>0.84399999999999997</v>
      </c>
      <c r="H3753" s="114" t="s">
        <v>836</v>
      </c>
    </row>
    <row r="3754" spans="1:8" ht="16.5" thickBot="1">
      <c r="A3754" s="23" t="s">
        <v>28</v>
      </c>
      <c r="B3754" s="37">
        <v>0.65</v>
      </c>
      <c r="C3754" s="38">
        <v>2.399</v>
      </c>
      <c r="D3754" s="30">
        <v>0.65</v>
      </c>
      <c r="E3754" s="37">
        <v>2.399</v>
      </c>
      <c r="F3754" s="30">
        <f t="shared" si="649"/>
        <v>0.56383909962484369</v>
      </c>
      <c r="G3754" s="30">
        <v>2.081</v>
      </c>
      <c r="H3754" s="114" t="s">
        <v>813</v>
      </c>
    </row>
    <row r="3755" spans="1:8" ht="16.5" thickBot="1">
      <c r="A3755" s="23" t="s">
        <v>29</v>
      </c>
      <c r="B3755" s="37">
        <v>1.528</v>
      </c>
      <c r="C3755" s="38">
        <v>2.2149999999999999</v>
      </c>
      <c r="D3755" s="30">
        <v>1.6060000000000001</v>
      </c>
      <c r="E3755" s="37">
        <v>2.891</v>
      </c>
      <c r="F3755" s="30">
        <f t="shared" si="649"/>
        <v>1.6554410238671742</v>
      </c>
      <c r="G3755" s="30">
        <v>2.98</v>
      </c>
      <c r="H3755" s="114" t="s">
        <v>814</v>
      </c>
    </row>
    <row r="3756" spans="1:8" ht="16.5" thickBot="1">
      <c r="A3756" s="23" t="s">
        <v>30</v>
      </c>
      <c r="B3756" s="37">
        <v>0.36</v>
      </c>
      <c r="C3756" s="38">
        <v>0.80600000000000005</v>
      </c>
      <c r="D3756" s="30">
        <v>0.159</v>
      </c>
      <c r="E3756" s="37">
        <v>0.33900000000000002</v>
      </c>
      <c r="F3756" s="30">
        <f t="shared" si="649"/>
        <v>0.22044247787610616</v>
      </c>
      <c r="G3756" s="30">
        <v>0.47</v>
      </c>
      <c r="H3756" s="114" t="s">
        <v>815</v>
      </c>
    </row>
    <row r="3757" spans="1:8" ht="16.5" thickBot="1">
      <c r="A3757" s="23" t="s">
        <v>31</v>
      </c>
      <c r="B3757" s="37">
        <v>0.17399999999999999</v>
      </c>
      <c r="C3757" s="38">
        <v>0.33700000000000002</v>
      </c>
      <c r="D3757" s="30">
        <v>0.1</v>
      </c>
      <c r="E3757" s="37">
        <v>9.6000000000000002E-2</v>
      </c>
      <c r="F3757" s="30">
        <f t="shared" si="649"/>
        <v>0.17395833333333335</v>
      </c>
      <c r="G3757" s="30">
        <v>0.16700000000000001</v>
      </c>
      <c r="H3757" s="114" t="s">
        <v>838</v>
      </c>
    </row>
    <row r="3758" spans="1:8" ht="16.5" thickBot="1">
      <c r="A3758" s="23" t="s">
        <v>32</v>
      </c>
      <c r="B3758" s="37">
        <v>188.95400000000001</v>
      </c>
      <c r="C3758" s="38">
        <v>274.74799999999999</v>
      </c>
      <c r="D3758" s="30">
        <v>262.37799999999999</v>
      </c>
      <c r="E3758" s="37">
        <v>354.26499999999999</v>
      </c>
      <c r="F3758" s="30">
        <f t="shared" si="649"/>
        <v>299.12491783834133</v>
      </c>
      <c r="G3758" s="30">
        <v>403.88099999999997</v>
      </c>
      <c r="H3758" s="114" t="s">
        <v>816</v>
      </c>
    </row>
    <row r="3759" spans="1:8" ht="16.5" thickBot="1">
      <c r="A3759" s="23" t="s">
        <v>33</v>
      </c>
      <c r="B3759" s="37">
        <v>7.0000000000000001E-3</v>
      </c>
      <c r="C3759" s="38">
        <v>0.01</v>
      </c>
      <c r="D3759" s="30">
        <v>3.5999999999999997E-2</v>
      </c>
      <c r="E3759" s="37">
        <v>6.8000000000000005E-2</v>
      </c>
      <c r="F3759" s="30">
        <f t="shared" si="649"/>
        <v>2.2235294117647054E-2</v>
      </c>
      <c r="G3759" s="30">
        <v>4.2000000000000003E-2</v>
      </c>
      <c r="H3759" s="114" t="s">
        <v>818</v>
      </c>
    </row>
    <row r="3760" spans="1:8" ht="16.5" thickBot="1">
      <c r="A3760" s="23" t="s">
        <v>34</v>
      </c>
      <c r="B3760" s="39">
        <v>0</v>
      </c>
      <c r="C3760" s="40">
        <v>0</v>
      </c>
      <c r="D3760" s="30">
        <v>0</v>
      </c>
      <c r="E3760" s="37">
        <v>0</v>
      </c>
      <c r="F3760" s="30">
        <v>0</v>
      </c>
      <c r="G3760" s="30">
        <v>4.5999999999999999E-2</v>
      </c>
      <c r="H3760" s="114" t="s">
        <v>817</v>
      </c>
    </row>
    <row r="3761" spans="1:8" ht="16.5" thickBot="1">
      <c r="A3761" s="23" t="s">
        <v>35</v>
      </c>
      <c r="B3761" s="39">
        <v>1.7000000000000001E-2</v>
      </c>
      <c r="C3761" s="40">
        <v>1.4E-2</v>
      </c>
      <c r="D3761" s="30">
        <v>4.2000000000000003E-2</v>
      </c>
      <c r="E3761" s="37">
        <v>4.9000000000000002E-2</v>
      </c>
      <c r="F3761" s="30">
        <f t="shared" si="649"/>
        <v>0.38657142857142862</v>
      </c>
      <c r="G3761" s="30">
        <v>0.45100000000000001</v>
      </c>
      <c r="H3761" s="113" t="s">
        <v>36</v>
      </c>
    </row>
    <row r="3762" spans="1:8" ht="16.5" thickBot="1">
      <c r="A3762" s="95" t="s">
        <v>353</v>
      </c>
      <c r="B3762" s="97">
        <f t="shared" ref="B3762" si="650">SUM(B3740:B3761)</f>
        <v>216.56400898734177</v>
      </c>
      <c r="C3762" s="97">
        <f t="shared" ref="C3762" si="651">SUM(C3740:C3761)</f>
        <v>321.45825000000002</v>
      </c>
      <c r="D3762" s="97">
        <f t="shared" ref="D3762" si="652">SUM(D3740:D3761)</f>
        <v>290.79699999999997</v>
      </c>
      <c r="E3762" s="97">
        <f t="shared" ref="E3762" si="653">SUM(E3740:E3761)</f>
        <v>403.43299999999994</v>
      </c>
      <c r="F3762" s="142">
        <f t="shared" si="649"/>
        <v>329.62682896788317</v>
      </c>
      <c r="G3762" s="142">
        <v>457.303</v>
      </c>
      <c r="H3762" s="112" t="s">
        <v>841</v>
      </c>
    </row>
    <row r="3763" spans="1:8" ht="16.5" thickBot="1">
      <c r="A3763" s="95" t="s">
        <v>350</v>
      </c>
      <c r="B3763" s="97">
        <v>1787.337</v>
      </c>
      <c r="C3763" s="97">
        <v>3879.4789999999998</v>
      </c>
      <c r="D3763" s="97">
        <v>2064.3209999999999</v>
      </c>
      <c r="E3763" s="97">
        <v>4452.1400000000003</v>
      </c>
      <c r="F3763" s="142">
        <f t="shared" si="649"/>
        <v>2243.4388004072193</v>
      </c>
      <c r="G3763" s="142">
        <v>4838.4449999999997</v>
      </c>
      <c r="H3763" s="119" t="s">
        <v>354</v>
      </c>
    </row>
    <row r="3764" spans="1:8">
      <c r="A3764" s="75"/>
      <c r="B3764" s="75"/>
      <c r="C3764" s="75"/>
      <c r="D3764" s="75"/>
      <c r="E3764" s="75"/>
      <c r="F3764" s="75"/>
      <c r="G3764" s="75"/>
      <c r="H3764" s="75"/>
    </row>
    <row r="3765" spans="1:8">
      <c r="A3765" s="75"/>
      <c r="B3765" s="75"/>
      <c r="C3765" s="75"/>
      <c r="D3765" s="75"/>
      <c r="E3765" s="75"/>
      <c r="F3765" s="75"/>
      <c r="G3765" s="75"/>
      <c r="H3765" s="75"/>
    </row>
    <row r="3766" spans="1:8">
      <c r="A3766" s="75"/>
      <c r="B3766" s="75"/>
      <c r="C3766" s="75"/>
      <c r="D3766" s="75"/>
      <c r="E3766" s="75"/>
      <c r="F3766" s="75"/>
      <c r="G3766" s="75"/>
      <c r="H3766" s="75"/>
    </row>
    <row r="3767" spans="1:8">
      <c r="A3767" s="75"/>
      <c r="B3767" s="75"/>
      <c r="C3767" s="75"/>
      <c r="D3767" s="75"/>
      <c r="E3767" s="75"/>
      <c r="F3767" s="75"/>
      <c r="G3767" s="75"/>
      <c r="H3767" s="75"/>
    </row>
    <row r="3768" spans="1:8">
      <c r="A3768" s="75"/>
      <c r="B3768" s="75"/>
      <c r="C3768" s="75"/>
      <c r="D3768" s="75"/>
      <c r="E3768" s="75"/>
      <c r="F3768" s="75"/>
      <c r="G3768" s="75"/>
      <c r="H3768" s="75"/>
    </row>
    <row r="3769" spans="1:8">
      <c r="A3769" s="75"/>
      <c r="B3769" s="75"/>
      <c r="C3769" s="75"/>
      <c r="D3769" s="75"/>
      <c r="E3769" s="75"/>
      <c r="F3769" s="75"/>
      <c r="G3769" s="75"/>
      <c r="H3769" s="75"/>
    </row>
    <row r="3770" spans="1:8">
      <c r="A3770" s="77" t="s">
        <v>251</v>
      </c>
      <c r="B3770" s="75"/>
      <c r="C3770" s="75"/>
      <c r="D3770" s="75"/>
      <c r="E3770" s="75"/>
      <c r="F3770" s="75"/>
      <c r="G3770" s="75"/>
      <c r="H3770" s="79" t="s">
        <v>252</v>
      </c>
    </row>
    <row r="3771" spans="1:8">
      <c r="A3771" s="77" t="s">
        <v>654</v>
      </c>
      <c r="B3771" s="75"/>
      <c r="C3771" s="75"/>
      <c r="D3771" s="75"/>
      <c r="E3771" s="75"/>
      <c r="F3771" s="75"/>
      <c r="G3771" s="75"/>
      <c r="H3771" s="46" t="s">
        <v>653</v>
      </c>
    </row>
    <row r="3772" spans="1:8" ht="16.5" customHeight="1" thickBot="1">
      <c r="A3772" s="76" t="s">
        <v>39</v>
      </c>
      <c r="B3772" s="75"/>
      <c r="C3772" s="75"/>
      <c r="D3772" s="75"/>
      <c r="E3772" s="2"/>
      <c r="F3772" s="75"/>
      <c r="G3772" s="2" t="s">
        <v>40</v>
      </c>
      <c r="H3772" s="2" t="s">
        <v>2</v>
      </c>
    </row>
    <row r="3773" spans="1:8" ht="16.5" thickBot="1">
      <c r="A3773" s="66" t="s">
        <v>7</v>
      </c>
      <c r="B3773" s="203">
        <v>2016</v>
      </c>
      <c r="C3773" s="204"/>
      <c r="D3773" s="203">
        <v>2017</v>
      </c>
      <c r="E3773" s="204"/>
      <c r="F3773" s="203">
        <v>2018</v>
      </c>
      <c r="G3773" s="204"/>
      <c r="H3773" s="67" t="s">
        <v>3</v>
      </c>
    </row>
    <row r="3774" spans="1:8">
      <c r="A3774" s="68"/>
      <c r="B3774" s="20" t="s">
        <v>43</v>
      </c>
      <c r="C3774" s="111" t="s">
        <v>44</v>
      </c>
      <c r="D3774" s="111" t="s">
        <v>43</v>
      </c>
      <c r="E3774" s="16" t="s">
        <v>44</v>
      </c>
      <c r="F3774" s="20" t="s">
        <v>43</v>
      </c>
      <c r="G3774" s="9" t="s">
        <v>44</v>
      </c>
      <c r="H3774" s="69"/>
    </row>
    <row r="3775" spans="1:8" ht="16.5" thickBot="1">
      <c r="A3775" s="70"/>
      <c r="B3775" s="34" t="s">
        <v>45</v>
      </c>
      <c r="C3775" s="11" t="s">
        <v>46</v>
      </c>
      <c r="D3775" s="114" t="s">
        <v>45</v>
      </c>
      <c r="E3775" s="36" t="s">
        <v>46</v>
      </c>
      <c r="F3775" s="34" t="s">
        <v>45</v>
      </c>
      <c r="G3775" s="34" t="s">
        <v>46</v>
      </c>
      <c r="H3775" s="71"/>
    </row>
    <row r="3776" spans="1:8" ht="17.25" thickTop="1" thickBot="1">
      <c r="A3776" s="23" t="s">
        <v>12</v>
      </c>
      <c r="B3776" s="35">
        <v>7.7607999999999996E-2</v>
      </c>
      <c r="C3776" s="38">
        <v>4.4519230399999996</v>
      </c>
      <c r="D3776" s="30">
        <v>1.6383605693199788</v>
      </c>
      <c r="E3776" s="37">
        <v>6.3949999999999996</v>
      </c>
      <c r="F3776" s="30">
        <v>7.3999999999999996E-2</v>
      </c>
      <c r="G3776" s="30">
        <v>5.9980000000000002</v>
      </c>
      <c r="H3776" s="114" t="s">
        <v>809</v>
      </c>
    </row>
    <row r="3777" spans="1:8" ht="16.5" thickBot="1">
      <c r="A3777" s="23" t="s">
        <v>13</v>
      </c>
      <c r="B3777" s="37">
        <v>8.4000000000000005E-2</v>
      </c>
      <c r="C3777" s="38">
        <v>2.2440000000000002</v>
      </c>
      <c r="D3777" s="30">
        <v>6.3E-2</v>
      </c>
      <c r="E3777" s="37">
        <v>2.3180000000000001</v>
      </c>
      <c r="F3777" s="30">
        <v>7.0000000000000007E-2</v>
      </c>
      <c r="G3777" s="30">
        <v>2.2410000000000001</v>
      </c>
      <c r="H3777" s="114" t="s">
        <v>810</v>
      </c>
    </row>
    <row r="3778" spans="1:8" ht="16.5" thickBot="1">
      <c r="A3778" s="23" t="s">
        <v>14</v>
      </c>
      <c r="B3778" s="37">
        <v>1.4E-2</v>
      </c>
      <c r="C3778" s="38">
        <v>0.27700000000000002</v>
      </c>
      <c r="D3778" s="30">
        <v>1.6E-2</v>
      </c>
      <c r="E3778" s="37">
        <v>0.29799999999999999</v>
      </c>
      <c r="F3778" s="30">
        <v>0.63800000000000001</v>
      </c>
      <c r="G3778" s="30">
        <v>0.61199999999999999</v>
      </c>
      <c r="H3778" s="114" t="s">
        <v>806</v>
      </c>
    </row>
    <row r="3779" spans="1:8" ht="16.5" thickBot="1">
      <c r="A3779" s="23" t="s">
        <v>15</v>
      </c>
      <c r="B3779" s="37">
        <v>1.1439999999999999</v>
      </c>
      <c r="C3779" s="38">
        <v>5.4296100000000005E-3</v>
      </c>
      <c r="D3779" s="30">
        <v>4.5999999999999999E-2</v>
      </c>
      <c r="E3779" s="37">
        <v>3.68</v>
      </c>
      <c r="F3779" s="30">
        <v>6.9000000000000006E-2</v>
      </c>
      <c r="G3779" s="30">
        <v>6.8049999999999997</v>
      </c>
      <c r="H3779" s="114" t="s">
        <v>820</v>
      </c>
    </row>
    <row r="3780" spans="1:8" ht="16.5" thickBot="1">
      <c r="A3780" s="23" t="s">
        <v>16</v>
      </c>
      <c r="B3780" s="37">
        <v>0.25700000000000001</v>
      </c>
      <c r="C3780" s="38">
        <v>23.609000000000002</v>
      </c>
      <c r="D3780" s="30">
        <v>0.19500000000000001</v>
      </c>
      <c r="E3780" s="37">
        <v>19.050999999999998</v>
      </c>
      <c r="F3780" s="30">
        <f>D3780/E3780*G3780</f>
        <v>0.26285234370899169</v>
      </c>
      <c r="G3780" s="30">
        <v>25.68</v>
      </c>
      <c r="H3780" s="114" t="s">
        <v>819</v>
      </c>
    </row>
    <row r="3781" spans="1:8" ht="16.5" thickBot="1">
      <c r="A3781" s="23" t="s">
        <v>17</v>
      </c>
      <c r="B3781" s="37">
        <v>3.0000000000000001E-3</v>
      </c>
      <c r="C3781" s="38">
        <v>5.3999999999999999E-2</v>
      </c>
      <c r="D3781" s="30">
        <v>3.0000000000000001E-3</v>
      </c>
      <c r="E3781" s="37">
        <v>5.6000000000000001E-2</v>
      </c>
      <c r="F3781" s="30">
        <v>3.85</v>
      </c>
      <c r="G3781" s="30">
        <v>4.4999999999999998E-2</v>
      </c>
      <c r="H3781" s="114" t="s">
        <v>807</v>
      </c>
    </row>
    <row r="3782" spans="1:8" ht="16.5" thickBot="1">
      <c r="A3782" s="23" t="s">
        <v>18</v>
      </c>
      <c r="B3782" s="37">
        <v>0</v>
      </c>
      <c r="C3782" s="38">
        <v>0</v>
      </c>
      <c r="D3782" s="30">
        <v>4.0000000000000001E-3</v>
      </c>
      <c r="E3782" s="37">
        <v>8.9999999999999993E-3</v>
      </c>
      <c r="F3782" s="30">
        <v>1E-3</v>
      </c>
      <c r="G3782" s="30">
        <v>4.0000000000000001E-3</v>
      </c>
      <c r="H3782" s="114" t="s">
        <v>19</v>
      </c>
    </row>
    <row r="3783" spans="1:8" ht="16.5" thickBot="1">
      <c r="A3783" s="23" t="s">
        <v>20</v>
      </c>
      <c r="B3783" s="37">
        <v>0.33100000000000002</v>
      </c>
      <c r="C3783" s="38">
        <v>27.423999999999999</v>
      </c>
      <c r="D3783" s="30">
        <v>0.33300000000000002</v>
      </c>
      <c r="E3783" s="37">
        <v>16.550999999999998</v>
      </c>
      <c r="F3783" s="30">
        <v>0.36899999999999999</v>
      </c>
      <c r="G3783" s="30">
        <v>19.146000000000001</v>
      </c>
      <c r="H3783" s="114" t="s">
        <v>808</v>
      </c>
    </row>
    <row r="3784" spans="1:8" ht="16.5" thickBot="1">
      <c r="A3784" s="23" t="s">
        <v>21</v>
      </c>
      <c r="B3784" s="37">
        <v>0.12277</v>
      </c>
      <c r="C3784" s="38">
        <v>3.00500000154</v>
      </c>
      <c r="D3784" s="30">
        <v>6.7323006310958125E-2</v>
      </c>
      <c r="E3784" s="37">
        <v>3.0880000000000001</v>
      </c>
      <c r="F3784" s="30">
        <v>3.5999999999999997E-2</v>
      </c>
      <c r="G3784" s="30">
        <v>2.6139999999999999</v>
      </c>
      <c r="H3784" s="114" t="s">
        <v>811</v>
      </c>
    </row>
    <row r="3785" spans="1:8" ht="16.5" thickBot="1">
      <c r="A3785" s="23" t="s">
        <v>22</v>
      </c>
      <c r="B3785" s="37">
        <v>15.413</v>
      </c>
      <c r="C3785" s="38">
        <v>21.341000000000001</v>
      </c>
      <c r="D3785" s="30">
        <v>10.098000000000001</v>
      </c>
      <c r="E3785" s="37">
        <v>22.98</v>
      </c>
      <c r="F3785" s="30">
        <v>31.663</v>
      </c>
      <c r="G3785" s="30">
        <v>42.142000000000003</v>
      </c>
      <c r="H3785" s="114" t="s">
        <v>840</v>
      </c>
    </row>
    <row r="3786" spans="1:8" ht="16.5" thickBot="1">
      <c r="A3786" s="23" t="s">
        <v>23</v>
      </c>
      <c r="B3786" s="37">
        <v>2E-3</v>
      </c>
      <c r="C3786" s="38">
        <v>2.7E-2</v>
      </c>
      <c r="D3786" s="30">
        <v>2.9000000000000001E-2</v>
      </c>
      <c r="E3786" s="37">
        <v>0.14399999999999999</v>
      </c>
      <c r="F3786" s="30">
        <f>D3786/E3786*G3786</f>
        <v>3.4840277777777783E-2</v>
      </c>
      <c r="G3786" s="30">
        <v>0.17299999999999999</v>
      </c>
      <c r="H3786" s="114" t="s">
        <v>805</v>
      </c>
    </row>
    <row r="3787" spans="1:8" ht="16.5" thickBot="1">
      <c r="A3787" s="23" t="s">
        <v>24</v>
      </c>
      <c r="B3787" s="37">
        <v>2.8923076923076923E-3</v>
      </c>
      <c r="C3787" s="38">
        <v>0.94</v>
      </c>
      <c r="D3787" s="30">
        <v>0.48599999999999999</v>
      </c>
      <c r="E3787" s="37">
        <v>1.897</v>
      </c>
      <c r="F3787" s="30">
        <f>D3787/E3787*G3787</f>
        <v>0.57438692672641012</v>
      </c>
      <c r="G3787" s="30">
        <v>2.242</v>
      </c>
      <c r="H3787" s="114" t="s">
        <v>25</v>
      </c>
    </row>
    <row r="3788" spans="1:8" ht="16.5" thickBot="1">
      <c r="A3788" s="23" t="s">
        <v>26</v>
      </c>
      <c r="B3788" s="30">
        <v>6.7761000000000002E-2</v>
      </c>
      <c r="C3788" s="28">
        <v>1.5176642</v>
      </c>
      <c r="D3788" s="30">
        <v>0.100883</v>
      </c>
      <c r="E3788" s="37">
        <v>2.6249964000000001</v>
      </c>
      <c r="F3788" s="30">
        <v>0.11799999999999999</v>
      </c>
      <c r="G3788" s="30">
        <v>3.1960000000000002</v>
      </c>
      <c r="H3788" s="114" t="s">
        <v>812</v>
      </c>
    </row>
    <row r="3789" spans="1:8" ht="16.5" thickBot="1">
      <c r="A3789" s="23" t="s">
        <v>27</v>
      </c>
      <c r="B3789" s="37">
        <v>0.94658662841155627</v>
      </c>
      <c r="C3789" s="38">
        <v>2.9449999999999998</v>
      </c>
      <c r="D3789" s="30">
        <v>0.94658662841155627</v>
      </c>
      <c r="E3789" s="37">
        <v>2.9449999999999998</v>
      </c>
      <c r="F3789" s="30">
        <f>D3789/E3789*G3789</f>
        <v>2.9242937675002856</v>
      </c>
      <c r="G3789" s="30">
        <v>9.0980000000000008</v>
      </c>
      <c r="H3789" s="114" t="s">
        <v>836</v>
      </c>
    </row>
    <row r="3790" spans="1:8" ht="16.5" thickBot="1">
      <c r="A3790" s="23" t="s">
        <v>28</v>
      </c>
      <c r="B3790" s="37">
        <v>6.3E-2</v>
      </c>
      <c r="C3790" s="38">
        <v>0.44900000000000001</v>
      </c>
      <c r="D3790" s="30">
        <v>6.3E-2</v>
      </c>
      <c r="E3790" s="37">
        <v>0.44900000000000001</v>
      </c>
      <c r="F3790" s="30">
        <v>0.182</v>
      </c>
      <c r="G3790" s="30">
        <v>5.49</v>
      </c>
      <c r="H3790" s="114" t="s">
        <v>813</v>
      </c>
    </row>
    <row r="3791" spans="1:8" ht="16.5" thickBot="1">
      <c r="A3791" s="23" t="s">
        <v>29</v>
      </c>
      <c r="B3791" s="37">
        <v>0.17399999999999999</v>
      </c>
      <c r="C3791" s="38">
        <v>5.2720000000000002</v>
      </c>
      <c r="D3791" s="30">
        <v>0.19367071320182092</v>
      </c>
      <c r="E3791" s="37">
        <v>5.8680000000000003</v>
      </c>
      <c r="F3791" s="30">
        <v>0.16400000000000001</v>
      </c>
      <c r="G3791" s="30">
        <v>8.8019999999999996</v>
      </c>
      <c r="H3791" s="114" t="s">
        <v>814</v>
      </c>
    </row>
    <row r="3792" spans="1:8" ht="16.5" thickBot="1">
      <c r="A3792" s="23" t="s">
        <v>30</v>
      </c>
      <c r="B3792" s="37">
        <v>6.0999999999999999E-2</v>
      </c>
      <c r="C3792" s="38">
        <v>5.1820000000000004</v>
      </c>
      <c r="D3792" s="30">
        <v>6.9000000000000006E-2</v>
      </c>
      <c r="E3792" s="37">
        <v>5.55</v>
      </c>
      <c r="F3792" s="30">
        <v>6.3E-2</v>
      </c>
      <c r="G3792" s="30">
        <v>6.1779999999999999</v>
      </c>
      <c r="H3792" s="114" t="s">
        <v>815</v>
      </c>
    </row>
    <row r="3793" spans="1:8" ht="16.5" thickBot="1">
      <c r="A3793" s="23" t="s">
        <v>31</v>
      </c>
      <c r="B3793" s="37">
        <v>2.7E-2</v>
      </c>
      <c r="C3793" s="38">
        <v>3.1E-2</v>
      </c>
      <c r="D3793" s="30">
        <v>1.4806451612903226E-2</v>
      </c>
      <c r="E3793" s="37">
        <v>1.7000000000000001E-2</v>
      </c>
      <c r="F3793" s="30">
        <v>1E-3</v>
      </c>
      <c r="G3793" s="30">
        <v>1E-3</v>
      </c>
      <c r="H3793" s="114" t="s">
        <v>838</v>
      </c>
    </row>
    <row r="3794" spans="1:8" ht="16.5" thickBot="1">
      <c r="A3794" s="23" t="s">
        <v>32</v>
      </c>
      <c r="B3794" s="37">
        <v>0.39862000000000003</v>
      </c>
      <c r="C3794" s="38">
        <v>1.5026619789050728</v>
      </c>
      <c r="D3794" s="30">
        <v>4.0787940000000003</v>
      </c>
      <c r="E3794" s="37">
        <v>6.9284971179530439</v>
      </c>
      <c r="F3794" s="30">
        <v>9.0442800000000005</v>
      </c>
      <c r="G3794" s="30">
        <v>27.689</v>
      </c>
      <c r="H3794" s="114" t="s">
        <v>816</v>
      </c>
    </row>
    <row r="3795" spans="1:8" ht="16.5" thickBot="1">
      <c r="A3795" s="23" t="s">
        <v>33</v>
      </c>
      <c r="B3795" s="37">
        <v>0.26100000000000001</v>
      </c>
      <c r="C3795" s="38">
        <v>18.059000000000001</v>
      </c>
      <c r="D3795" s="30">
        <v>0.191</v>
      </c>
      <c r="E3795" s="37">
        <v>17.23</v>
      </c>
      <c r="F3795" s="30">
        <v>0.33200000000000002</v>
      </c>
      <c r="G3795" s="30">
        <v>24.303000000000001</v>
      </c>
      <c r="H3795" s="114" t="s">
        <v>818</v>
      </c>
    </row>
    <row r="3796" spans="1:8" ht="16.5" thickBot="1">
      <c r="A3796" s="23" t="s">
        <v>34</v>
      </c>
      <c r="B3796" s="39">
        <v>3.9E-2</v>
      </c>
      <c r="C3796" s="40">
        <v>2.5999999999999999E-2</v>
      </c>
      <c r="D3796" s="30">
        <v>2.5000000000000001E-2</v>
      </c>
      <c r="E3796" s="37">
        <v>9.2999999999999999E-2</v>
      </c>
      <c r="F3796" s="30">
        <v>0</v>
      </c>
      <c r="G3796" s="30">
        <v>0</v>
      </c>
      <c r="H3796" s="114" t="s">
        <v>817</v>
      </c>
    </row>
    <row r="3797" spans="1:8" ht="16.5" thickBot="1">
      <c r="A3797" s="23" t="s">
        <v>35</v>
      </c>
      <c r="B3797" s="39">
        <v>0.68600000000000005</v>
      </c>
      <c r="C3797" s="40">
        <v>4.008</v>
      </c>
      <c r="D3797" s="30">
        <v>0.69299999999999995</v>
      </c>
      <c r="E3797" s="37">
        <v>4.5199999999999996</v>
      </c>
      <c r="F3797" s="30">
        <v>7.9000000000000001E-2</v>
      </c>
      <c r="G3797" s="30">
        <v>5.6050000000000004</v>
      </c>
      <c r="H3797" s="113" t="s">
        <v>36</v>
      </c>
    </row>
    <row r="3798" spans="1:8" ht="16.5" thickBot="1">
      <c r="A3798" s="95" t="s">
        <v>353</v>
      </c>
      <c r="B3798" s="97">
        <f t="shared" ref="B3798" si="654">SUM(B3776:B3797)</f>
        <v>20.175237936103862</v>
      </c>
      <c r="C3798" s="97">
        <f t="shared" ref="C3798" si="655">SUM(C3776:C3797)</f>
        <v>122.37067883044506</v>
      </c>
      <c r="D3798" s="97">
        <f t="shared" ref="D3798" si="656">SUM(D3776:D3797)</f>
        <v>19.354424368857217</v>
      </c>
      <c r="E3798" s="97">
        <f t="shared" ref="E3798:G3798" si="657">SUM(E3776:E3797)</f>
        <v>122.69249351795304</v>
      </c>
      <c r="F3798" s="97">
        <f t="shared" si="657"/>
        <v>50.549653315713471</v>
      </c>
      <c r="G3798" s="97">
        <f t="shared" si="657"/>
        <v>198.06399999999999</v>
      </c>
      <c r="H3798" s="112" t="s">
        <v>841</v>
      </c>
    </row>
    <row r="3799" spans="1:8" ht="16.5" thickBot="1">
      <c r="A3799" s="95" t="s">
        <v>350</v>
      </c>
      <c r="B3799" s="97">
        <v>315.92728348127827</v>
      </c>
      <c r="C3799" s="97">
        <v>2855.5329999999999</v>
      </c>
      <c r="D3799" s="97">
        <v>302.31097766361614</v>
      </c>
      <c r="E3799" s="97">
        <v>2983.924</v>
      </c>
      <c r="F3799" s="142">
        <f>D3799/E3799*G3799</f>
        <v>332.06474827949927</v>
      </c>
      <c r="G3799" s="142">
        <v>3277.605</v>
      </c>
      <c r="H3799" s="119" t="s">
        <v>354</v>
      </c>
    </row>
    <row r="3800" spans="1:8">
      <c r="A3800" s="75"/>
      <c r="B3800" s="75"/>
      <c r="C3800" s="75"/>
      <c r="D3800" s="75"/>
      <c r="E3800" s="75"/>
      <c r="F3800" s="75"/>
      <c r="G3800" s="75"/>
      <c r="H3800" s="75"/>
    </row>
    <row r="3801" spans="1:8">
      <c r="A3801" s="75"/>
      <c r="B3801" s="75"/>
      <c r="C3801" s="75"/>
      <c r="D3801" s="75"/>
      <c r="E3801" s="75"/>
      <c r="F3801" s="75"/>
      <c r="G3801" s="75"/>
      <c r="H3801" s="75"/>
    </row>
    <row r="3802" spans="1:8">
      <c r="A3802" s="75"/>
      <c r="B3802" s="75"/>
      <c r="C3802" s="75"/>
      <c r="D3802" s="75"/>
      <c r="E3802" s="75"/>
      <c r="F3802" s="75"/>
      <c r="G3802" s="75"/>
      <c r="H3802" s="75"/>
    </row>
    <row r="3803" spans="1:8">
      <c r="A3803" s="75"/>
      <c r="B3803" s="75"/>
      <c r="C3803" s="75"/>
      <c r="D3803" s="75"/>
      <c r="E3803" s="75"/>
      <c r="F3803" s="75"/>
      <c r="G3803" s="75"/>
      <c r="H3803" s="75"/>
    </row>
    <row r="3804" spans="1:8">
      <c r="A3804" s="75"/>
      <c r="B3804" s="75"/>
      <c r="C3804" s="75"/>
      <c r="D3804" s="75"/>
      <c r="E3804" s="75"/>
      <c r="F3804" s="75"/>
      <c r="G3804" s="75"/>
      <c r="H3804" s="75"/>
    </row>
    <row r="3805" spans="1:8">
      <c r="A3805" s="77" t="s">
        <v>257</v>
      </c>
      <c r="B3805" s="75"/>
      <c r="C3805" s="75"/>
      <c r="D3805" s="75"/>
      <c r="E3805" s="75"/>
      <c r="F3805" s="75"/>
      <c r="G3805" s="75"/>
      <c r="H3805" s="79" t="s">
        <v>258</v>
      </c>
    </row>
    <row r="3806" spans="1:8">
      <c r="A3806" s="77" t="s">
        <v>655</v>
      </c>
      <c r="B3806" s="75"/>
      <c r="C3806" s="75"/>
      <c r="D3806" s="75"/>
      <c r="E3806" s="75"/>
      <c r="F3806" s="75"/>
      <c r="G3806" s="75"/>
      <c r="H3806" s="54" t="s">
        <v>656</v>
      </c>
    </row>
    <row r="3807" spans="1:8" ht="16.5" customHeight="1" thickBot="1">
      <c r="A3807" s="76" t="s">
        <v>39</v>
      </c>
      <c r="B3807" s="75"/>
      <c r="C3807" s="75"/>
      <c r="D3807" s="75"/>
      <c r="E3807" s="2"/>
      <c r="F3807" s="75"/>
      <c r="G3807" s="2" t="s">
        <v>40</v>
      </c>
      <c r="H3807" s="2" t="s">
        <v>2</v>
      </c>
    </row>
    <row r="3808" spans="1:8" ht="16.5" thickBot="1">
      <c r="A3808" s="66" t="s">
        <v>7</v>
      </c>
      <c r="B3808" s="203">
        <v>2016</v>
      </c>
      <c r="C3808" s="204"/>
      <c r="D3808" s="203">
        <v>2017</v>
      </c>
      <c r="E3808" s="204"/>
      <c r="F3808" s="203">
        <v>2018</v>
      </c>
      <c r="G3808" s="204"/>
      <c r="H3808" s="67" t="s">
        <v>3</v>
      </c>
    </row>
    <row r="3809" spans="1:8">
      <c r="A3809" s="68"/>
      <c r="B3809" s="20" t="s">
        <v>43</v>
      </c>
      <c r="C3809" s="111" t="s">
        <v>44</v>
      </c>
      <c r="D3809" s="111" t="s">
        <v>43</v>
      </c>
      <c r="E3809" s="16" t="s">
        <v>44</v>
      </c>
      <c r="F3809" s="20" t="s">
        <v>43</v>
      </c>
      <c r="G3809" s="9" t="s">
        <v>44</v>
      </c>
      <c r="H3809" s="69"/>
    </row>
    <row r="3810" spans="1:8" ht="16.5" thickBot="1">
      <c r="A3810" s="70"/>
      <c r="B3810" s="34" t="s">
        <v>45</v>
      </c>
      <c r="C3810" s="11" t="s">
        <v>46</v>
      </c>
      <c r="D3810" s="114" t="s">
        <v>45</v>
      </c>
      <c r="E3810" s="36" t="s">
        <v>46</v>
      </c>
      <c r="F3810" s="34" t="s">
        <v>45</v>
      </c>
      <c r="G3810" s="34" t="s">
        <v>46</v>
      </c>
      <c r="H3810" s="71"/>
    </row>
    <row r="3811" spans="1:8" ht="17.25" thickTop="1" thickBot="1">
      <c r="A3811" s="23" t="s">
        <v>12</v>
      </c>
      <c r="B3811" s="35">
        <v>0</v>
      </c>
      <c r="C3811" s="38">
        <v>0</v>
      </c>
      <c r="D3811" s="30">
        <v>0</v>
      </c>
      <c r="E3811" s="37">
        <v>0</v>
      </c>
      <c r="F3811" s="30">
        <v>0</v>
      </c>
      <c r="G3811" s="30">
        <v>0</v>
      </c>
      <c r="H3811" s="114" t="s">
        <v>809</v>
      </c>
    </row>
    <row r="3812" spans="1:8" ht="16.5" thickBot="1">
      <c r="A3812" s="23" t="s">
        <v>13</v>
      </c>
      <c r="B3812" s="37">
        <v>2E-3</v>
      </c>
      <c r="C3812" s="38">
        <v>0.10199999999999999</v>
      </c>
      <c r="D3812" s="30">
        <v>2E-3</v>
      </c>
      <c r="E3812" s="37">
        <v>7.2999999999999995E-2</v>
      </c>
      <c r="F3812" s="30">
        <v>4.0000000000000001E-3</v>
      </c>
      <c r="G3812" s="30">
        <v>3.5000000000000003E-2</v>
      </c>
      <c r="H3812" s="114" t="s">
        <v>810</v>
      </c>
    </row>
    <row r="3813" spans="1:8" ht="16.5" thickBot="1">
      <c r="A3813" s="23" t="s">
        <v>14</v>
      </c>
      <c r="B3813" s="37">
        <v>1E-3</v>
      </c>
      <c r="C3813" s="38">
        <v>1.2999999999999999E-2</v>
      </c>
      <c r="D3813" s="30">
        <v>3.076923076923077E-4</v>
      </c>
      <c r="E3813" s="37">
        <v>4.0000000000000001E-3</v>
      </c>
      <c r="F3813" s="30">
        <v>1E-3</v>
      </c>
      <c r="G3813" s="30">
        <v>7.0999999999999994E-2</v>
      </c>
      <c r="H3813" s="114" t="s">
        <v>806</v>
      </c>
    </row>
    <row r="3814" spans="1:8" ht="16.5" thickBot="1">
      <c r="A3814" s="23" t="s">
        <v>15</v>
      </c>
      <c r="B3814" s="37">
        <v>8.0000000000000002E-3</v>
      </c>
      <c r="C3814" s="38">
        <v>1.5589999999999999</v>
      </c>
      <c r="D3814" s="30">
        <v>0.01</v>
      </c>
      <c r="E3814" s="37">
        <v>2.0459999999999998</v>
      </c>
      <c r="F3814" s="30">
        <v>1.2E-2</v>
      </c>
      <c r="G3814" s="30">
        <v>1.853</v>
      </c>
      <c r="H3814" s="114" t="s">
        <v>820</v>
      </c>
    </row>
    <row r="3815" spans="1:8" ht="16.5" thickBot="1">
      <c r="A3815" s="23" t="s">
        <v>16</v>
      </c>
      <c r="B3815" s="30">
        <v>4.2000000000000003E-2</v>
      </c>
      <c r="C3815" s="38">
        <v>3.7919999999999998</v>
      </c>
      <c r="D3815" s="30">
        <v>1.7999999999999999E-2</v>
      </c>
      <c r="E3815" s="37">
        <v>2.145</v>
      </c>
      <c r="F3815" s="30">
        <v>0.219</v>
      </c>
      <c r="G3815" s="30">
        <v>1.5840000000000001</v>
      </c>
      <c r="H3815" s="114" t="s">
        <v>819</v>
      </c>
    </row>
    <row r="3816" spans="1:8" ht="16.5" thickBot="1">
      <c r="A3816" s="23" t="s">
        <v>17</v>
      </c>
      <c r="B3816" s="37">
        <v>0</v>
      </c>
      <c r="C3816" s="38">
        <v>0</v>
      </c>
      <c r="D3816" s="30">
        <v>0</v>
      </c>
      <c r="E3816" s="37">
        <v>0</v>
      </c>
      <c r="F3816" s="30">
        <v>0</v>
      </c>
      <c r="G3816" s="30">
        <v>0</v>
      </c>
      <c r="H3816" s="114" t="s">
        <v>807</v>
      </c>
    </row>
    <row r="3817" spans="1:8" ht="16.5" thickBot="1">
      <c r="A3817" s="23" t="s">
        <v>18</v>
      </c>
      <c r="B3817" s="37">
        <v>0</v>
      </c>
      <c r="C3817" s="38">
        <v>0</v>
      </c>
      <c r="D3817" s="30">
        <v>0</v>
      </c>
      <c r="E3817" s="37">
        <v>0</v>
      </c>
      <c r="F3817" s="30">
        <v>0</v>
      </c>
      <c r="G3817" s="37">
        <v>0</v>
      </c>
      <c r="H3817" s="114" t="s">
        <v>19</v>
      </c>
    </row>
    <row r="3818" spans="1:8" ht="16.5" thickBot="1">
      <c r="A3818" s="23" t="s">
        <v>20</v>
      </c>
      <c r="B3818" s="37">
        <v>1.4035087719298245E-3</v>
      </c>
      <c r="C3818" s="38">
        <v>5.0000000000000001E-3</v>
      </c>
      <c r="D3818" s="30">
        <v>1E-3</v>
      </c>
      <c r="E3818" s="37">
        <v>1.0999999999999999E-2</v>
      </c>
      <c r="F3818" s="30">
        <v>0</v>
      </c>
      <c r="G3818" s="30">
        <v>0</v>
      </c>
      <c r="H3818" s="114" t="s">
        <v>808</v>
      </c>
    </row>
    <row r="3819" spans="1:8" ht="16.5" thickBot="1">
      <c r="A3819" s="23" t="s">
        <v>21</v>
      </c>
      <c r="B3819" s="37">
        <v>0</v>
      </c>
      <c r="C3819" s="38">
        <v>0</v>
      </c>
      <c r="D3819" s="30">
        <v>0</v>
      </c>
      <c r="E3819" s="37">
        <v>0</v>
      </c>
      <c r="F3819" s="30">
        <v>0</v>
      </c>
      <c r="G3819" s="37">
        <v>0</v>
      </c>
      <c r="H3819" s="114" t="s">
        <v>811</v>
      </c>
    </row>
    <row r="3820" spans="1:8" ht="16.5" thickBot="1">
      <c r="A3820" s="23" t="s">
        <v>22</v>
      </c>
      <c r="B3820" s="37">
        <v>5.3333333333333332E-3</v>
      </c>
      <c r="C3820" s="38">
        <v>1.9E-2</v>
      </c>
      <c r="D3820" s="30">
        <v>0</v>
      </c>
      <c r="E3820" s="37">
        <v>0</v>
      </c>
      <c r="F3820" s="30">
        <v>0</v>
      </c>
      <c r="G3820" s="30">
        <v>1.2E-2</v>
      </c>
      <c r="H3820" s="114" t="s">
        <v>840</v>
      </c>
    </row>
    <row r="3821" spans="1:8" ht="16.5" thickBot="1">
      <c r="A3821" s="23" t="s">
        <v>23</v>
      </c>
      <c r="B3821" s="37">
        <v>0</v>
      </c>
      <c r="C3821" s="38">
        <v>0</v>
      </c>
      <c r="D3821" s="30">
        <v>0</v>
      </c>
      <c r="E3821" s="37">
        <v>0</v>
      </c>
      <c r="F3821" s="30">
        <v>0</v>
      </c>
      <c r="G3821" s="37">
        <v>0</v>
      </c>
      <c r="H3821" s="114" t="s">
        <v>805</v>
      </c>
    </row>
    <row r="3822" spans="1:8" ht="16.5" thickBot="1">
      <c r="A3822" s="23" t="s">
        <v>24</v>
      </c>
      <c r="B3822" s="37">
        <v>0</v>
      </c>
      <c r="C3822" s="38">
        <v>0</v>
      </c>
      <c r="D3822" s="30">
        <v>2E-3</v>
      </c>
      <c r="E3822" s="37">
        <v>0.108</v>
      </c>
      <c r="F3822" s="30">
        <v>0</v>
      </c>
      <c r="G3822" s="30">
        <v>1.4999999999999999E-2</v>
      </c>
      <c r="H3822" s="114" t="s">
        <v>25</v>
      </c>
    </row>
    <row r="3823" spans="1:8" ht="16.5" thickBot="1">
      <c r="A3823" s="23" t="s">
        <v>26</v>
      </c>
      <c r="B3823" s="30">
        <v>2.8976647511920775E-5</v>
      </c>
      <c r="C3823" s="28">
        <v>1E-3</v>
      </c>
      <c r="D3823" s="30">
        <v>0</v>
      </c>
      <c r="E3823" s="37">
        <v>0</v>
      </c>
      <c r="F3823" s="30">
        <v>0</v>
      </c>
      <c r="G3823" s="30">
        <v>0</v>
      </c>
      <c r="H3823" s="114" t="s">
        <v>812</v>
      </c>
    </row>
    <row r="3824" spans="1:8" ht="16.5" thickBot="1">
      <c r="A3824" s="23" t="s">
        <v>27</v>
      </c>
      <c r="B3824" s="30">
        <v>4.4160410808167266E-2</v>
      </c>
      <c r="C3824" s="38">
        <v>1.524</v>
      </c>
      <c r="D3824" s="30">
        <v>0</v>
      </c>
      <c r="E3824" s="37">
        <v>0</v>
      </c>
      <c r="F3824" s="30">
        <v>0</v>
      </c>
      <c r="G3824" s="30">
        <v>1.454</v>
      </c>
      <c r="H3824" s="114" t="s">
        <v>836</v>
      </c>
    </row>
    <row r="3825" spans="1:8" ht="16.5" thickBot="1">
      <c r="A3825" s="23" t="s">
        <v>28</v>
      </c>
      <c r="B3825" s="37">
        <v>0</v>
      </c>
      <c r="C3825" s="38">
        <v>0</v>
      </c>
      <c r="D3825" s="30">
        <v>0</v>
      </c>
      <c r="E3825" s="37">
        <v>0</v>
      </c>
      <c r="F3825" s="30">
        <v>0.159</v>
      </c>
      <c r="G3825" s="30">
        <v>4.8319999999999999</v>
      </c>
      <c r="H3825" s="114" t="s">
        <v>813</v>
      </c>
    </row>
    <row r="3826" spans="1:8" ht="16.5" thickBot="1">
      <c r="A3826" s="23" t="s">
        <v>29</v>
      </c>
      <c r="B3826" s="37">
        <v>1E-3</v>
      </c>
      <c r="C3826" s="38">
        <v>3.5999999999999997E-2</v>
      </c>
      <c r="D3826" s="30">
        <v>0</v>
      </c>
      <c r="E3826" s="37">
        <v>0</v>
      </c>
      <c r="F3826" s="30">
        <v>0</v>
      </c>
      <c r="G3826" s="30">
        <v>0</v>
      </c>
      <c r="H3826" s="114" t="s">
        <v>814</v>
      </c>
    </row>
    <row r="3827" spans="1:8" ht="16.5" thickBot="1">
      <c r="A3827" s="23" t="s">
        <v>30</v>
      </c>
      <c r="B3827" s="37">
        <v>3.0000000000000001E-3</v>
      </c>
      <c r="C3827" s="38">
        <v>0.11799999999999999</v>
      </c>
      <c r="D3827" s="30">
        <v>1E-3</v>
      </c>
      <c r="E3827" s="37">
        <v>4.3999999999999997E-2</v>
      </c>
      <c r="F3827" s="30">
        <v>3.0000000000000001E-3</v>
      </c>
      <c r="G3827" s="30">
        <v>0.13900000000000001</v>
      </c>
      <c r="H3827" s="114" t="s">
        <v>815</v>
      </c>
    </row>
    <row r="3828" spans="1:8" ht="16.5" thickBot="1">
      <c r="A3828" s="23" t="s">
        <v>31</v>
      </c>
      <c r="B3828" s="37">
        <v>0</v>
      </c>
      <c r="C3828" s="38">
        <v>0</v>
      </c>
      <c r="D3828" s="30">
        <v>0</v>
      </c>
      <c r="E3828" s="37">
        <v>0</v>
      </c>
      <c r="F3828" s="30">
        <v>0</v>
      </c>
      <c r="G3828" s="37">
        <v>0</v>
      </c>
      <c r="H3828" s="114" t="s">
        <v>838</v>
      </c>
    </row>
    <row r="3829" spans="1:8" ht="16.5" thickBot="1">
      <c r="A3829" s="23" t="s">
        <v>32</v>
      </c>
      <c r="B3829" s="37">
        <v>1.4910935180603662E-2</v>
      </c>
      <c r="C3829" s="38">
        <v>0.82</v>
      </c>
      <c r="D3829" s="37">
        <v>2.7535276331261547E-2</v>
      </c>
      <c r="E3829" s="38">
        <v>1.895</v>
      </c>
      <c r="F3829" s="30">
        <v>0</v>
      </c>
      <c r="G3829" s="30">
        <v>7.875</v>
      </c>
      <c r="H3829" s="114" t="s">
        <v>816</v>
      </c>
    </row>
    <row r="3830" spans="1:8" ht="16.5" thickBot="1">
      <c r="A3830" s="23" t="s">
        <v>33</v>
      </c>
      <c r="B3830" s="37">
        <v>0.23699999999999999</v>
      </c>
      <c r="C3830" s="38">
        <v>8.1790000000000003</v>
      </c>
      <c r="D3830" s="30">
        <v>0.13900000000000001</v>
      </c>
      <c r="E3830" s="37">
        <v>5.58</v>
      </c>
      <c r="F3830" s="30">
        <v>0.13500000000000001</v>
      </c>
      <c r="G3830" s="30">
        <v>6.0179999999999998</v>
      </c>
      <c r="H3830" s="114" t="s">
        <v>818</v>
      </c>
    </row>
    <row r="3831" spans="1:8" ht="16.5" thickBot="1">
      <c r="A3831" s="23" t="s">
        <v>34</v>
      </c>
      <c r="B3831" s="39">
        <v>0</v>
      </c>
      <c r="C3831" s="40">
        <v>0</v>
      </c>
      <c r="D3831" s="30">
        <v>0</v>
      </c>
      <c r="E3831" s="37">
        <v>0</v>
      </c>
      <c r="F3831" s="30">
        <v>0</v>
      </c>
      <c r="G3831" s="30">
        <v>0</v>
      </c>
      <c r="H3831" s="114" t="s">
        <v>817</v>
      </c>
    </row>
    <row r="3832" spans="1:8" ht="16.5" thickBot="1">
      <c r="A3832" s="23" t="s">
        <v>35</v>
      </c>
      <c r="B3832" s="39">
        <v>0</v>
      </c>
      <c r="C3832" s="40">
        <v>0</v>
      </c>
      <c r="D3832" s="30">
        <v>0</v>
      </c>
      <c r="E3832" s="37">
        <v>0</v>
      </c>
      <c r="F3832" s="30">
        <v>0</v>
      </c>
      <c r="G3832" s="30">
        <v>0</v>
      </c>
      <c r="H3832" s="113" t="s">
        <v>36</v>
      </c>
    </row>
    <row r="3833" spans="1:8" ht="16.5" thickBot="1">
      <c r="A3833" s="95" t="s">
        <v>353</v>
      </c>
      <c r="B3833" s="97">
        <f t="shared" ref="B3833" si="658">SUM(B3811:B3832)</f>
        <v>0.35983716474154603</v>
      </c>
      <c r="C3833" s="97">
        <f t="shared" ref="C3833" si="659">SUM(C3811:C3832)</f>
        <v>16.167999999999999</v>
      </c>
      <c r="D3833" s="97">
        <f t="shared" ref="D3833" si="660">SUM(D3811:D3832)</f>
        <v>0.20084296863895387</v>
      </c>
      <c r="E3833" s="97">
        <f t="shared" ref="E3833:G3833" si="661">SUM(E3811:E3832)</f>
        <v>11.905999999999999</v>
      </c>
      <c r="F3833" s="97">
        <f t="shared" si="661"/>
        <v>0.53300000000000003</v>
      </c>
      <c r="G3833" s="97">
        <f t="shared" si="661"/>
        <v>23.887999999999998</v>
      </c>
      <c r="H3833" s="112" t="s">
        <v>841</v>
      </c>
    </row>
    <row r="3834" spans="1:8" ht="16.5" thickBot="1">
      <c r="A3834" s="95" t="s">
        <v>350</v>
      </c>
      <c r="B3834" s="97">
        <v>3.3533602177140027</v>
      </c>
      <c r="C3834" s="97">
        <v>184.41200000000001</v>
      </c>
      <c r="D3834" s="97">
        <v>2.4644580883588105</v>
      </c>
      <c r="E3834" s="97">
        <v>169.60599999999999</v>
      </c>
      <c r="F3834" s="142">
        <f>D3834/E3834*G3834</f>
        <v>2.2617868301696622</v>
      </c>
      <c r="G3834" s="142">
        <v>155.65799999999999</v>
      </c>
      <c r="H3834" s="119" t="s">
        <v>354</v>
      </c>
    </row>
    <row r="3835" spans="1:8">
      <c r="A3835" s="75"/>
      <c r="B3835" s="75"/>
      <c r="C3835" s="75"/>
      <c r="D3835" s="75"/>
      <c r="E3835" s="75"/>
      <c r="H3835" s="75"/>
    </row>
    <row r="3836" spans="1:8">
      <c r="A3836" s="16"/>
      <c r="B3836" s="62"/>
      <c r="C3836" s="62"/>
      <c r="D3836" s="62"/>
      <c r="E3836" s="62"/>
      <c r="F3836" s="62"/>
      <c r="G3836" s="62"/>
      <c r="H3836" s="75"/>
    </row>
    <row r="3837" spans="1:8">
      <c r="A3837" s="16"/>
      <c r="B3837" s="62"/>
      <c r="C3837" s="62"/>
      <c r="D3837" s="62"/>
      <c r="E3837" s="62"/>
      <c r="F3837" s="62"/>
      <c r="G3837" s="62"/>
      <c r="H3837" s="75"/>
    </row>
    <row r="3838" spans="1:8">
      <c r="A3838" s="75"/>
      <c r="B3838" s="75"/>
      <c r="C3838" s="75"/>
      <c r="D3838" s="75"/>
      <c r="E3838" s="75"/>
      <c r="F3838" s="75"/>
      <c r="G3838" s="75"/>
      <c r="H3838" s="75"/>
    </row>
    <row r="3839" spans="1:8">
      <c r="A3839" s="77" t="s">
        <v>259</v>
      </c>
      <c r="B3839" s="75"/>
      <c r="C3839" s="75"/>
      <c r="D3839" s="75"/>
      <c r="E3839" s="75"/>
      <c r="F3839" s="75"/>
      <c r="G3839" s="75"/>
      <c r="H3839" s="79" t="s">
        <v>260</v>
      </c>
    </row>
    <row r="3840" spans="1:8" ht="15.75" customHeight="1">
      <c r="A3840" s="74" t="s">
        <v>658</v>
      </c>
      <c r="B3840" s="75"/>
      <c r="C3840" s="75"/>
      <c r="D3840" s="75"/>
      <c r="E3840" s="75"/>
      <c r="F3840" s="75"/>
      <c r="G3840" s="75"/>
      <c r="H3840" s="120" t="s">
        <v>657</v>
      </c>
    </row>
    <row r="3841" spans="1:8" ht="16.5" customHeight="1" thickBot="1">
      <c r="A3841" s="76" t="s">
        <v>39</v>
      </c>
      <c r="B3841" s="75"/>
      <c r="C3841" s="75"/>
      <c r="D3841" s="75"/>
      <c r="E3841" s="2"/>
      <c r="F3841" s="75"/>
      <c r="G3841" s="2" t="s">
        <v>40</v>
      </c>
      <c r="H3841" s="2" t="s">
        <v>2</v>
      </c>
    </row>
    <row r="3842" spans="1:8" ht="16.5" thickBot="1">
      <c r="A3842" s="66" t="s">
        <v>7</v>
      </c>
      <c r="B3842" s="203">
        <v>2016</v>
      </c>
      <c r="C3842" s="204"/>
      <c r="D3842" s="203">
        <v>2017</v>
      </c>
      <c r="E3842" s="204"/>
      <c r="F3842" s="203">
        <v>2018</v>
      </c>
      <c r="G3842" s="204"/>
      <c r="H3842" s="67" t="s">
        <v>3</v>
      </c>
    </row>
    <row r="3843" spans="1:8">
      <c r="A3843" s="68"/>
      <c r="B3843" s="20" t="s">
        <v>43</v>
      </c>
      <c r="C3843" s="111" t="s">
        <v>44</v>
      </c>
      <c r="D3843" s="111" t="s">
        <v>43</v>
      </c>
      <c r="E3843" s="16" t="s">
        <v>44</v>
      </c>
      <c r="F3843" s="20" t="s">
        <v>43</v>
      </c>
      <c r="G3843" s="9" t="s">
        <v>44</v>
      </c>
      <c r="H3843" s="69"/>
    </row>
    <row r="3844" spans="1:8" ht="16.5" thickBot="1">
      <c r="A3844" s="70"/>
      <c r="B3844" s="34" t="s">
        <v>45</v>
      </c>
      <c r="C3844" s="11" t="s">
        <v>46</v>
      </c>
      <c r="D3844" s="114" t="s">
        <v>45</v>
      </c>
      <c r="E3844" s="36" t="s">
        <v>46</v>
      </c>
      <c r="F3844" s="34" t="s">
        <v>45</v>
      </c>
      <c r="G3844" s="34" t="s">
        <v>46</v>
      </c>
      <c r="H3844" s="71"/>
    </row>
    <row r="3845" spans="1:8" ht="17.25" thickTop="1" thickBot="1">
      <c r="A3845" s="23" t="s">
        <v>12</v>
      </c>
      <c r="B3845" s="35">
        <v>68.912469999999999</v>
      </c>
      <c r="C3845" s="38">
        <v>103.452</v>
      </c>
      <c r="D3845" s="30">
        <v>59.582000000000001</v>
      </c>
      <c r="E3845" s="37">
        <v>92.018000000000001</v>
      </c>
      <c r="F3845" s="30">
        <v>60.058999999999997</v>
      </c>
      <c r="G3845" s="30">
        <v>89.524000000000001</v>
      </c>
      <c r="H3845" s="114" t="s">
        <v>809</v>
      </c>
    </row>
    <row r="3846" spans="1:8" ht="16.5" thickBot="1">
      <c r="A3846" s="23" t="s">
        <v>13</v>
      </c>
      <c r="B3846" s="37">
        <v>518.50300000000004</v>
      </c>
      <c r="C3846" s="38">
        <v>767.31899999999996</v>
      </c>
      <c r="D3846" s="30">
        <v>452.32799999999997</v>
      </c>
      <c r="E3846" s="37">
        <v>769.82799999999997</v>
      </c>
      <c r="F3846" s="30">
        <v>601.40899999999999</v>
      </c>
      <c r="G3846" s="30">
        <v>793.63099999999997</v>
      </c>
      <c r="H3846" s="114" t="s">
        <v>810</v>
      </c>
    </row>
    <row r="3847" spans="1:8" ht="16.5" thickBot="1">
      <c r="A3847" s="23" t="s">
        <v>14</v>
      </c>
      <c r="B3847" s="37">
        <v>56.933999999999997</v>
      </c>
      <c r="C3847" s="38">
        <v>108.953</v>
      </c>
      <c r="D3847" s="30">
        <v>51.847999999999999</v>
      </c>
      <c r="E3847" s="37">
        <v>102.988</v>
      </c>
      <c r="F3847" s="30">
        <v>55.426000000000002</v>
      </c>
      <c r="G3847" s="30">
        <v>110.809</v>
      </c>
      <c r="H3847" s="114" t="s">
        <v>806</v>
      </c>
    </row>
    <row r="3848" spans="1:8" ht="16.5" thickBot="1">
      <c r="A3848" s="23" t="s">
        <v>15</v>
      </c>
      <c r="B3848" s="37">
        <v>0.22500000000000001</v>
      </c>
      <c r="C3848" s="38">
        <v>0.54500000000000004</v>
      </c>
      <c r="D3848" s="30">
        <v>0.29799999999999999</v>
      </c>
      <c r="E3848" s="37">
        <v>0.78500000000000003</v>
      </c>
      <c r="F3848" s="30">
        <v>2.0409999999999999</v>
      </c>
      <c r="G3848" s="30">
        <v>3.7080000000000002</v>
      </c>
      <c r="H3848" s="114" t="s">
        <v>820</v>
      </c>
    </row>
    <row r="3849" spans="1:8" ht="16.5" thickBot="1">
      <c r="A3849" s="23" t="s">
        <v>16</v>
      </c>
      <c r="B3849" s="37">
        <v>1.27</v>
      </c>
      <c r="C3849" s="38">
        <v>12.87677</v>
      </c>
      <c r="D3849" s="30">
        <v>7.2999999999999996E-4</v>
      </c>
      <c r="E3849" s="37">
        <v>1.4630827129999999E-2</v>
      </c>
      <c r="F3849" s="30">
        <v>2.7E-2</v>
      </c>
      <c r="G3849" s="30">
        <v>2.5999999999999999E-2</v>
      </c>
      <c r="H3849" s="114" t="s">
        <v>819</v>
      </c>
    </row>
    <row r="3850" spans="1:8" ht="16.5" thickBot="1">
      <c r="A3850" s="23" t="s">
        <v>17</v>
      </c>
      <c r="B3850" s="37">
        <v>12.521000000000001</v>
      </c>
      <c r="C3850" s="38">
        <v>13.065</v>
      </c>
      <c r="D3850" s="30">
        <v>14.236000000000001</v>
      </c>
      <c r="E3850" s="37">
        <v>14.958</v>
      </c>
      <c r="F3850" s="30">
        <v>11.304478</v>
      </c>
      <c r="G3850" s="30">
        <v>13.803000000000001</v>
      </c>
      <c r="H3850" s="114" t="s">
        <v>807</v>
      </c>
    </row>
    <row r="3851" spans="1:8" ht="16.5" thickBot="1">
      <c r="A3851" s="23" t="s">
        <v>18</v>
      </c>
      <c r="B3851" s="37">
        <v>1.873</v>
      </c>
      <c r="C3851" s="38">
        <v>3.0179999999999998</v>
      </c>
      <c r="D3851" s="30">
        <v>2.5830000000000002</v>
      </c>
      <c r="E3851" s="37">
        <v>4.0289999999999999</v>
      </c>
      <c r="F3851" s="30">
        <v>3.1179999999999999</v>
      </c>
      <c r="G3851" s="30">
        <v>4.1379999999999999</v>
      </c>
      <c r="H3851" s="114" t="s">
        <v>19</v>
      </c>
    </row>
    <row r="3852" spans="1:8" ht="16.5" thickBot="1">
      <c r="A3852" s="23" t="s">
        <v>20</v>
      </c>
      <c r="B3852" s="37">
        <v>731.09657530561731</v>
      </c>
      <c r="C3852" s="38">
        <v>1509.6469999999999</v>
      </c>
      <c r="D3852" s="30">
        <v>709.85699999999997</v>
      </c>
      <c r="E3852" s="37">
        <v>1201.653</v>
      </c>
      <c r="F3852" s="30">
        <v>624.79499999999996</v>
      </c>
      <c r="G3852" s="30">
        <v>1217.8130000000001</v>
      </c>
      <c r="H3852" s="114" t="s">
        <v>808</v>
      </c>
    </row>
    <row r="3853" spans="1:8" ht="16.5" thickBot="1">
      <c r="A3853" s="23" t="s">
        <v>21</v>
      </c>
      <c r="B3853" s="37">
        <v>0.92900000000000005</v>
      </c>
      <c r="C3853" s="38">
        <v>1.2110000000000001</v>
      </c>
      <c r="D3853" s="30">
        <v>0.78200000000000003</v>
      </c>
      <c r="E3853" s="37">
        <v>1.5760000000000001</v>
      </c>
      <c r="F3853" s="30">
        <v>0.28399999999999997</v>
      </c>
      <c r="G3853" s="30">
        <v>1.1060000000000001</v>
      </c>
      <c r="H3853" s="114" t="s">
        <v>811</v>
      </c>
    </row>
    <row r="3854" spans="1:8" ht="16.5" thickBot="1">
      <c r="A3854" s="23" t="s">
        <v>22</v>
      </c>
      <c r="B3854" s="37">
        <v>15.951000000000001</v>
      </c>
      <c r="C3854" s="38">
        <v>13.000999999999999</v>
      </c>
      <c r="D3854" s="30">
        <v>24.434000000000001</v>
      </c>
      <c r="E3854" s="37">
        <v>19.95</v>
      </c>
      <c r="F3854" s="30">
        <v>18.658999999999999</v>
      </c>
      <c r="G3854" s="30">
        <v>13.228999999999999</v>
      </c>
      <c r="H3854" s="114" t="s">
        <v>840</v>
      </c>
    </row>
    <row r="3855" spans="1:8" ht="16.5" thickBot="1">
      <c r="A3855" s="23" t="s">
        <v>23</v>
      </c>
      <c r="B3855" s="37">
        <v>2.0179999999999998</v>
      </c>
      <c r="C3855" s="38">
        <v>3.222</v>
      </c>
      <c r="D3855" s="30">
        <v>2.3719999999999999</v>
      </c>
      <c r="E3855" s="37">
        <v>3.3279999999999998</v>
      </c>
      <c r="F3855" s="30">
        <v>3.714</v>
      </c>
      <c r="G3855" s="30">
        <v>7.306</v>
      </c>
      <c r="H3855" s="114" t="s">
        <v>805</v>
      </c>
    </row>
    <row r="3856" spans="1:8" ht="16.5" thickBot="1">
      <c r="A3856" s="23" t="s">
        <v>24</v>
      </c>
      <c r="B3856" s="37">
        <v>419.43700000000001</v>
      </c>
      <c r="C3856" s="38">
        <v>536.40800000000002</v>
      </c>
      <c r="D3856" s="30">
        <v>473.19</v>
      </c>
      <c r="E3856" s="37">
        <v>664.27800000000002</v>
      </c>
      <c r="F3856" s="30">
        <v>450.37900000000002</v>
      </c>
      <c r="G3856" s="30">
        <v>586.38300000000004</v>
      </c>
      <c r="H3856" s="114" t="s">
        <v>25</v>
      </c>
    </row>
    <row r="3857" spans="1:8" ht="16.5" thickBot="1">
      <c r="A3857" s="23" t="s">
        <v>26</v>
      </c>
      <c r="B3857" s="30">
        <v>76.202776999999998</v>
      </c>
      <c r="C3857" s="28">
        <v>118.6364452</v>
      </c>
      <c r="D3857" s="30">
        <v>72.470445999999995</v>
      </c>
      <c r="E3857" s="37">
        <v>110.4482184</v>
      </c>
      <c r="F3857" s="30">
        <v>117.639</v>
      </c>
      <c r="G3857" s="30">
        <v>184.38800000000001</v>
      </c>
      <c r="H3857" s="114" t="s">
        <v>812</v>
      </c>
    </row>
    <row r="3858" spans="1:8" ht="16.5" thickBot="1">
      <c r="A3858" s="23" t="s">
        <v>27</v>
      </c>
      <c r="B3858" s="37">
        <v>5.6459999999999999</v>
      </c>
      <c r="C3858" s="38">
        <v>15.749000000000001</v>
      </c>
      <c r="D3858" s="30">
        <v>5.6459999999999999</v>
      </c>
      <c r="E3858" s="37">
        <v>15.749000000000001</v>
      </c>
      <c r="F3858" s="30">
        <f>D3858/E3858*G3858</f>
        <v>5.0440802590640672</v>
      </c>
      <c r="G3858" s="30">
        <v>14.07</v>
      </c>
      <c r="H3858" s="114" t="s">
        <v>836</v>
      </c>
    </row>
    <row r="3859" spans="1:8" ht="16.5" thickBot="1">
      <c r="A3859" s="23" t="s">
        <v>28</v>
      </c>
      <c r="B3859" s="37">
        <v>36.038200000000003</v>
      </c>
      <c r="C3859" s="38">
        <v>263.12</v>
      </c>
      <c r="D3859" s="30">
        <v>39.711649999999999</v>
      </c>
      <c r="E3859" s="37">
        <v>280.02260000000001</v>
      </c>
      <c r="F3859" s="30">
        <v>117.123</v>
      </c>
      <c r="G3859" s="30">
        <v>194.255</v>
      </c>
      <c r="H3859" s="114" t="s">
        <v>813</v>
      </c>
    </row>
    <row r="3860" spans="1:8" ht="16.5" thickBot="1">
      <c r="A3860" s="23" t="s">
        <v>29</v>
      </c>
      <c r="B3860" s="37">
        <v>130.18799999999999</v>
      </c>
      <c r="C3860" s="38">
        <v>258.46499999999997</v>
      </c>
      <c r="D3860" s="30">
        <v>132.691</v>
      </c>
      <c r="E3860" s="37">
        <v>279.08499999999998</v>
      </c>
      <c r="F3860" s="30">
        <v>142.04499999999999</v>
      </c>
      <c r="G3860" s="30">
        <v>291.14999999999998</v>
      </c>
      <c r="H3860" s="114" t="s">
        <v>814</v>
      </c>
    </row>
    <row r="3861" spans="1:8" ht="16.5" thickBot="1">
      <c r="A3861" s="23" t="s">
        <v>30</v>
      </c>
      <c r="B3861" s="37">
        <v>9.7629999999999999</v>
      </c>
      <c r="C3861" s="38">
        <v>19.754000000000001</v>
      </c>
      <c r="D3861" s="30">
        <v>9.6259999999999994</v>
      </c>
      <c r="E3861" s="37">
        <v>24.884</v>
      </c>
      <c r="F3861" s="30">
        <v>6.2949999999999999</v>
      </c>
      <c r="G3861" s="30">
        <v>14.061</v>
      </c>
      <c r="H3861" s="114" t="s">
        <v>815</v>
      </c>
    </row>
    <row r="3862" spans="1:8" ht="16.5" thickBot="1">
      <c r="A3862" s="23" t="s">
        <v>31</v>
      </c>
      <c r="B3862" s="37">
        <v>66.057000000000002</v>
      </c>
      <c r="C3862" s="38">
        <v>89.17</v>
      </c>
      <c r="D3862" s="30">
        <v>56.966000000000001</v>
      </c>
      <c r="E3862" s="37">
        <v>84.224999999999994</v>
      </c>
      <c r="F3862" s="30">
        <v>109.194</v>
      </c>
      <c r="G3862" s="30">
        <v>158.55000000000001</v>
      </c>
      <c r="H3862" s="114" t="s">
        <v>838</v>
      </c>
    </row>
    <row r="3863" spans="1:8" ht="16.5" thickBot="1">
      <c r="A3863" s="23" t="s">
        <v>32</v>
      </c>
      <c r="B3863" s="37">
        <v>70.884</v>
      </c>
      <c r="C3863" s="38">
        <v>151.28277247614264</v>
      </c>
      <c r="D3863" s="30">
        <v>101.79600000000001</v>
      </c>
      <c r="E3863" s="37">
        <v>155.30544074230284</v>
      </c>
      <c r="F3863" s="30">
        <v>59.593000000000004</v>
      </c>
      <c r="G3863" s="30">
        <v>81.510351999999997</v>
      </c>
      <c r="H3863" s="114" t="s">
        <v>816</v>
      </c>
    </row>
    <row r="3864" spans="1:8" ht="16.5" thickBot="1">
      <c r="A3864" s="23" t="s">
        <v>33</v>
      </c>
      <c r="B3864" s="37">
        <v>1.169</v>
      </c>
      <c r="C3864" s="38">
        <v>1.012</v>
      </c>
      <c r="D3864" s="30">
        <v>0.41299999999999998</v>
      </c>
      <c r="E3864" s="37">
        <v>0.92200000000000004</v>
      </c>
      <c r="F3864" s="30">
        <v>0.36699999999999999</v>
      </c>
      <c r="G3864" s="30">
        <v>0.58699999999999997</v>
      </c>
      <c r="H3864" s="114" t="s">
        <v>818</v>
      </c>
    </row>
    <row r="3865" spans="1:8" ht="16.5" thickBot="1">
      <c r="A3865" s="23" t="s">
        <v>34</v>
      </c>
      <c r="B3865" s="39">
        <v>22.291</v>
      </c>
      <c r="C3865" s="40">
        <v>18.785</v>
      </c>
      <c r="D3865" s="30">
        <v>23.521000000000001</v>
      </c>
      <c r="E3865" s="37">
        <v>18.867000000000001</v>
      </c>
      <c r="F3865" s="30">
        <v>25.565000000000001</v>
      </c>
      <c r="G3865" s="30">
        <v>20.343</v>
      </c>
      <c r="H3865" s="114" t="s">
        <v>817</v>
      </c>
    </row>
    <row r="3866" spans="1:8" ht="16.5" thickBot="1">
      <c r="A3866" s="23" t="s">
        <v>35</v>
      </c>
      <c r="B3866" s="39">
        <v>84.316999999999993</v>
      </c>
      <c r="C3866" s="40">
        <v>124.53700000000001</v>
      </c>
      <c r="D3866" s="30">
        <v>80.363</v>
      </c>
      <c r="E3866" s="37">
        <v>113.285</v>
      </c>
      <c r="F3866" s="30">
        <v>95.994</v>
      </c>
      <c r="G3866" s="30">
        <v>127.95699999999999</v>
      </c>
      <c r="H3866" s="113" t="s">
        <v>36</v>
      </c>
    </row>
    <row r="3867" spans="1:8" ht="16.5" thickBot="1">
      <c r="A3867" s="95" t="s">
        <v>353</v>
      </c>
      <c r="B3867" s="97">
        <f t="shared" ref="B3867" si="662">SUM(B3845:B3866)</f>
        <v>2332.2260223056169</v>
      </c>
      <c r="C3867" s="97">
        <f t="shared" ref="C3867" si="663">SUM(C3845:C3866)</f>
        <v>4133.2289876761424</v>
      </c>
      <c r="D3867" s="97">
        <f t="shared" ref="D3867" si="664">SUM(D3845:D3866)</f>
        <v>2314.7148259999994</v>
      </c>
      <c r="E3867" s="97">
        <f t="shared" ref="E3867:G3867" si="665">SUM(E3845:E3866)</f>
        <v>3958.1988899694329</v>
      </c>
      <c r="F3867" s="97">
        <f t="shared" si="665"/>
        <v>2510.0745582590644</v>
      </c>
      <c r="G3867" s="97">
        <f t="shared" si="665"/>
        <v>3928.3473520000007</v>
      </c>
      <c r="H3867" s="112" t="s">
        <v>841</v>
      </c>
    </row>
    <row r="3868" spans="1:8" ht="16.5" thickBot="1">
      <c r="A3868" s="95" t="s">
        <v>350</v>
      </c>
      <c r="B3868" s="97">
        <v>14598.575000000001</v>
      </c>
      <c r="C3868" s="97">
        <v>23161.072</v>
      </c>
      <c r="D3868" s="97">
        <v>13598.585139849463</v>
      </c>
      <c r="E3868" s="97">
        <v>24234.13</v>
      </c>
      <c r="F3868" s="142">
        <f>D3868/E3868*G3868</f>
        <v>14453.490730183024</v>
      </c>
      <c r="G3868" s="142">
        <v>25757.663</v>
      </c>
      <c r="H3868" s="119" t="s">
        <v>354</v>
      </c>
    </row>
    <row r="3869" spans="1:8">
      <c r="A3869" s="75"/>
      <c r="B3869" s="75"/>
      <c r="C3869" s="75"/>
      <c r="D3869" s="75"/>
      <c r="E3869" s="75"/>
      <c r="F3869" s="75"/>
      <c r="G3869" s="75"/>
      <c r="H3869" s="75"/>
    </row>
    <row r="3870" spans="1:8">
      <c r="A3870" s="77" t="s">
        <v>261</v>
      </c>
      <c r="B3870" s="75"/>
      <c r="C3870" s="75"/>
      <c r="D3870" s="75"/>
      <c r="E3870" s="75"/>
      <c r="F3870" s="75"/>
      <c r="G3870" s="75"/>
      <c r="H3870" s="79" t="s">
        <v>262</v>
      </c>
    </row>
    <row r="3871" spans="1:8" ht="15.75" customHeight="1">
      <c r="A3871" s="74" t="s">
        <v>659</v>
      </c>
      <c r="B3871" s="75"/>
      <c r="C3871" s="75"/>
      <c r="D3871" s="75"/>
      <c r="E3871" s="75"/>
      <c r="F3871" s="75"/>
      <c r="G3871" s="75"/>
      <c r="H3871" s="55" t="s">
        <v>660</v>
      </c>
    </row>
    <row r="3872" spans="1:8" ht="16.5" customHeight="1" thickBot="1">
      <c r="A3872" s="76" t="s">
        <v>39</v>
      </c>
      <c r="B3872" s="75"/>
      <c r="C3872" s="75"/>
      <c r="D3872" s="75"/>
      <c r="E3872" s="2"/>
      <c r="F3872" s="75"/>
      <c r="G3872" s="2" t="s">
        <v>40</v>
      </c>
      <c r="H3872" s="2" t="s">
        <v>2</v>
      </c>
    </row>
    <row r="3873" spans="1:8" ht="16.5" thickBot="1">
      <c r="A3873" s="66" t="s">
        <v>7</v>
      </c>
      <c r="B3873" s="203">
        <v>2016</v>
      </c>
      <c r="C3873" s="204"/>
      <c r="D3873" s="203">
        <v>2017</v>
      </c>
      <c r="E3873" s="204"/>
      <c r="F3873" s="208">
        <v>2018</v>
      </c>
      <c r="G3873" s="209"/>
      <c r="H3873" s="157" t="s">
        <v>3</v>
      </c>
    </row>
    <row r="3874" spans="1:8">
      <c r="A3874" s="68"/>
      <c r="B3874" s="20" t="s">
        <v>43</v>
      </c>
      <c r="C3874" s="111" t="s">
        <v>44</v>
      </c>
      <c r="D3874" s="111" t="s">
        <v>43</v>
      </c>
      <c r="E3874" s="16" t="s">
        <v>44</v>
      </c>
      <c r="F3874" s="158" t="s">
        <v>43</v>
      </c>
      <c r="G3874" s="159" t="s">
        <v>44</v>
      </c>
      <c r="H3874" s="160"/>
    </row>
    <row r="3875" spans="1:8" ht="16.5" thickBot="1">
      <c r="A3875" s="70"/>
      <c r="B3875" s="34" t="s">
        <v>45</v>
      </c>
      <c r="C3875" s="11" t="s">
        <v>46</v>
      </c>
      <c r="D3875" s="114" t="s">
        <v>45</v>
      </c>
      <c r="E3875" s="36" t="s">
        <v>46</v>
      </c>
      <c r="F3875" s="161" t="s">
        <v>45</v>
      </c>
      <c r="G3875" s="161" t="s">
        <v>46</v>
      </c>
      <c r="H3875" s="162"/>
    </row>
    <row r="3876" spans="1:8" ht="17.25" thickTop="1" thickBot="1">
      <c r="A3876" s="23" t="s">
        <v>12</v>
      </c>
      <c r="B3876" s="37">
        <f t="shared" ref="B3876:G3897" si="666">B3845+B3539</f>
        <v>108.719087</v>
      </c>
      <c r="C3876" s="37">
        <f t="shared" si="666"/>
        <v>295.21671427999996</v>
      </c>
      <c r="D3876" s="37">
        <f t="shared" si="666"/>
        <v>105.11799999999999</v>
      </c>
      <c r="E3876" s="37">
        <f>E3845+E3539</f>
        <v>312.58799999999997</v>
      </c>
      <c r="F3876" s="170">
        <f t="shared" ref="F3876:G3876" si="667">F3845+F3539</f>
        <v>118.91859184969051</v>
      </c>
      <c r="G3876" s="170">
        <f t="shared" si="667"/>
        <v>376.60800000000006</v>
      </c>
      <c r="H3876" s="164" t="s">
        <v>809</v>
      </c>
    </row>
    <row r="3877" spans="1:8" ht="16.5" thickBot="1">
      <c r="A3877" s="23" t="s">
        <v>13</v>
      </c>
      <c r="B3877" s="37">
        <f t="shared" si="666"/>
        <v>687.226</v>
      </c>
      <c r="C3877" s="37">
        <f t="shared" si="666"/>
        <v>1579.9099999999999</v>
      </c>
      <c r="D3877" s="37">
        <f t="shared" si="666"/>
        <v>627.16100000000006</v>
      </c>
      <c r="E3877" s="37">
        <f t="shared" si="666"/>
        <v>1656.6770000000001</v>
      </c>
      <c r="F3877" s="170">
        <f t="shared" si="666"/>
        <v>807.46184805464668</v>
      </c>
      <c r="G3877" s="170">
        <f t="shared" si="666"/>
        <v>1825.2429999999999</v>
      </c>
      <c r="H3877" s="164" t="s">
        <v>810</v>
      </c>
    </row>
    <row r="3878" spans="1:8" ht="16.5" thickBot="1">
      <c r="A3878" s="23" t="s">
        <v>14</v>
      </c>
      <c r="B3878" s="37">
        <f t="shared" si="666"/>
        <v>82.863</v>
      </c>
      <c r="C3878" s="37">
        <f t="shared" si="666"/>
        <v>217.376</v>
      </c>
      <c r="D3878" s="37">
        <f t="shared" si="666"/>
        <v>75.460999999999999</v>
      </c>
      <c r="E3878" s="37">
        <f t="shared" si="666"/>
        <v>225.39400000000001</v>
      </c>
      <c r="F3878" s="170">
        <f t="shared" si="666"/>
        <v>78.489035107673644</v>
      </c>
      <c r="G3878" s="170">
        <f t="shared" si="666"/>
        <v>234.32599999999999</v>
      </c>
      <c r="H3878" s="164" t="s">
        <v>806</v>
      </c>
    </row>
    <row r="3879" spans="1:8" ht="16.5" thickBot="1">
      <c r="A3879" s="23" t="s">
        <v>15</v>
      </c>
      <c r="B3879" s="37">
        <f t="shared" si="666"/>
        <v>1.9790000000000001</v>
      </c>
      <c r="C3879" s="37">
        <f t="shared" si="666"/>
        <v>4.5839999999999996</v>
      </c>
      <c r="D3879" s="37">
        <f t="shared" si="666"/>
        <v>3.1059999999999999</v>
      </c>
      <c r="E3879" s="37">
        <f t="shared" si="666"/>
        <v>10.371</v>
      </c>
      <c r="F3879" s="170">
        <f t="shared" si="666"/>
        <v>7.2321217115689382</v>
      </c>
      <c r="G3879" s="170">
        <f t="shared" si="666"/>
        <v>23.750999999999998</v>
      </c>
      <c r="H3879" s="164" t="s">
        <v>820</v>
      </c>
    </row>
    <row r="3880" spans="1:8" ht="16.5" thickBot="1">
      <c r="A3880" s="23" t="s">
        <v>16</v>
      </c>
      <c r="B3880" s="37">
        <f t="shared" si="666"/>
        <v>68.053898806929013</v>
      </c>
      <c r="C3880" s="37">
        <f t="shared" si="666"/>
        <v>246.20397564000004</v>
      </c>
      <c r="D3880" s="37">
        <f t="shared" si="666"/>
        <v>51.126270388874445</v>
      </c>
      <c r="E3880" s="37">
        <f t="shared" si="666"/>
        <v>188.84850256470995</v>
      </c>
      <c r="F3880" s="170">
        <f t="shared" si="666"/>
        <v>51.768289030250756</v>
      </c>
      <c r="G3880" s="170">
        <f t="shared" si="666"/>
        <v>187.04000000000002</v>
      </c>
      <c r="H3880" s="164" t="s">
        <v>819</v>
      </c>
    </row>
    <row r="3881" spans="1:8" ht="16.5" thickBot="1">
      <c r="A3881" s="23" t="s">
        <v>17</v>
      </c>
      <c r="B3881" s="37">
        <f t="shared" si="666"/>
        <v>15.711</v>
      </c>
      <c r="C3881" s="37">
        <f t="shared" si="666"/>
        <v>20.405000000000001</v>
      </c>
      <c r="D3881" s="37">
        <f t="shared" si="666"/>
        <v>17.363</v>
      </c>
      <c r="E3881" s="37">
        <f t="shared" si="666"/>
        <v>22.45</v>
      </c>
      <c r="F3881" s="170">
        <f>F3850+F3544</f>
        <v>13.833843181818182</v>
      </c>
      <c r="G3881" s="170">
        <f t="shared" si="666"/>
        <v>17.825000000000003</v>
      </c>
      <c r="H3881" s="164" t="s">
        <v>807</v>
      </c>
    </row>
    <row r="3882" spans="1:8" ht="16.5" thickBot="1">
      <c r="A3882" s="23" t="s">
        <v>18</v>
      </c>
      <c r="B3882" s="37">
        <f t="shared" si="666"/>
        <v>2.0409999999999999</v>
      </c>
      <c r="C3882" s="37">
        <f t="shared" si="666"/>
        <v>3.4499999999999997</v>
      </c>
      <c r="D3882" s="37">
        <f t="shared" si="666"/>
        <v>2.8340000000000001</v>
      </c>
      <c r="E3882" s="37">
        <f t="shared" si="666"/>
        <v>4.9509999999999996</v>
      </c>
      <c r="F3882" s="170">
        <f t="shared" si="666"/>
        <v>3.4779999999999998</v>
      </c>
      <c r="G3882" s="170">
        <f t="shared" si="666"/>
        <v>4.7669999999999995</v>
      </c>
      <c r="H3882" s="164" t="s">
        <v>19</v>
      </c>
    </row>
    <row r="3883" spans="1:8" ht="16.5" thickBot="1">
      <c r="A3883" s="23" t="s">
        <v>20</v>
      </c>
      <c r="B3883" s="37">
        <f t="shared" si="666"/>
        <v>883.69457530561726</v>
      </c>
      <c r="C3883" s="37">
        <f t="shared" si="666"/>
        <v>2139.355</v>
      </c>
      <c r="D3883" s="37">
        <f t="shared" si="666"/>
        <v>864.31399999999996</v>
      </c>
      <c r="E3883" s="37">
        <f t="shared" si="666"/>
        <v>1898.7350000000001</v>
      </c>
      <c r="F3883" s="170">
        <f t="shared" si="666"/>
        <v>769.76793771013945</v>
      </c>
      <c r="G3883" s="170">
        <f t="shared" si="666"/>
        <v>1863.0790000000002</v>
      </c>
      <c r="H3883" s="164" t="s">
        <v>808</v>
      </c>
    </row>
    <row r="3884" spans="1:8" ht="16.5" thickBot="1">
      <c r="A3884" s="23" t="s">
        <v>21</v>
      </c>
      <c r="B3884" s="37">
        <f t="shared" si="666"/>
        <v>1.78424</v>
      </c>
      <c r="C3884" s="37">
        <f t="shared" si="666"/>
        <v>5.2002146000000007</v>
      </c>
      <c r="D3884" s="37">
        <f t="shared" si="666"/>
        <v>1.3867500000000001</v>
      </c>
      <c r="E3884" s="37">
        <f t="shared" si="666"/>
        <v>4.6560000000000006</v>
      </c>
      <c r="F3884" s="170">
        <f t="shared" si="666"/>
        <v>1.036</v>
      </c>
      <c r="G3884" s="170">
        <f t="shared" si="666"/>
        <v>3.7150000000000007</v>
      </c>
      <c r="H3884" s="164" t="s">
        <v>811</v>
      </c>
    </row>
    <row r="3885" spans="1:8" ht="16.5" thickBot="1">
      <c r="A3885" s="23" t="s">
        <v>22</v>
      </c>
      <c r="B3885" s="37">
        <f t="shared" si="666"/>
        <v>17.698</v>
      </c>
      <c r="C3885" s="37">
        <f t="shared" si="666"/>
        <v>18.277999999999999</v>
      </c>
      <c r="D3885" s="37">
        <f t="shared" si="666"/>
        <v>25.556000000000001</v>
      </c>
      <c r="E3885" s="37">
        <f t="shared" si="666"/>
        <v>23.486999999999998</v>
      </c>
      <c r="F3885" s="170">
        <f t="shared" si="666"/>
        <v>18.72</v>
      </c>
      <c r="G3885" s="170">
        <f t="shared" si="666"/>
        <v>13.488999999999999</v>
      </c>
      <c r="H3885" s="164" t="s">
        <v>840</v>
      </c>
    </row>
    <row r="3886" spans="1:8" ht="16.5" thickBot="1">
      <c r="A3886" s="23" t="s">
        <v>23</v>
      </c>
      <c r="B3886" s="37">
        <f t="shared" si="666"/>
        <v>2.7089999999999996</v>
      </c>
      <c r="C3886" s="37">
        <f t="shared" si="666"/>
        <v>6.4630000000000001</v>
      </c>
      <c r="D3886" s="37">
        <f t="shared" si="666"/>
        <v>2.8809999999999998</v>
      </c>
      <c r="E3886" s="37">
        <f t="shared" si="666"/>
        <v>5.6379999999999999</v>
      </c>
      <c r="F3886" s="170">
        <f t="shared" si="666"/>
        <v>4.9158666666666671</v>
      </c>
      <c r="G3886" s="170">
        <f t="shared" si="666"/>
        <v>12.911999999999999</v>
      </c>
      <c r="H3886" s="164" t="s">
        <v>805</v>
      </c>
    </row>
    <row r="3887" spans="1:8" ht="16.5" thickBot="1">
      <c r="A3887" s="23" t="s">
        <v>24</v>
      </c>
      <c r="B3887" s="37">
        <f t="shared" si="666"/>
        <v>475.565</v>
      </c>
      <c r="C3887" s="37">
        <f t="shared" si="666"/>
        <v>678.09900000000005</v>
      </c>
      <c r="D3887" s="37">
        <f t="shared" si="666"/>
        <v>547.72500000000002</v>
      </c>
      <c r="E3887" s="37">
        <f t="shared" si="666"/>
        <v>858.23599999999999</v>
      </c>
      <c r="F3887" s="170">
        <f t="shared" si="666"/>
        <v>535.42970434782615</v>
      </c>
      <c r="G3887" s="170">
        <f>G3856+G3550</f>
        <v>807.93400000000008</v>
      </c>
      <c r="H3887" s="164" t="s">
        <v>25</v>
      </c>
    </row>
    <row r="3888" spans="1:8" ht="16.5" thickBot="1">
      <c r="A3888" s="23" t="s">
        <v>26</v>
      </c>
      <c r="B3888" s="37">
        <f t="shared" si="666"/>
        <v>157.965723</v>
      </c>
      <c r="C3888" s="37">
        <f t="shared" si="666"/>
        <v>239.12356739999998</v>
      </c>
      <c r="D3888" s="37">
        <f t="shared" si="666"/>
        <v>112.353194</v>
      </c>
      <c r="E3888" s="37">
        <f t="shared" si="666"/>
        <v>245.81124679999999</v>
      </c>
      <c r="F3888" s="170">
        <f t="shared" si="666"/>
        <v>154.79828132660188</v>
      </c>
      <c r="G3888" s="170">
        <f t="shared" si="666"/>
        <v>314.58699999999999</v>
      </c>
      <c r="H3888" s="164" t="s">
        <v>812</v>
      </c>
    </row>
    <row r="3889" spans="1:8" ht="16.5" thickBot="1">
      <c r="A3889" s="23" t="s">
        <v>27</v>
      </c>
      <c r="B3889" s="37">
        <f t="shared" si="666"/>
        <v>10.130727737341772</v>
      </c>
      <c r="C3889" s="37">
        <f t="shared" si="666"/>
        <v>35.44</v>
      </c>
      <c r="D3889" s="37">
        <f t="shared" si="666"/>
        <v>14.286999999999999</v>
      </c>
      <c r="E3889" s="37">
        <f t="shared" si="666"/>
        <v>48.741</v>
      </c>
      <c r="F3889" s="170">
        <f t="shared" si="666"/>
        <v>8.7564354020930821</v>
      </c>
      <c r="G3889" s="170">
        <f t="shared" si="666"/>
        <v>57.35</v>
      </c>
      <c r="H3889" s="164" t="s">
        <v>836</v>
      </c>
    </row>
    <row r="3890" spans="1:8" ht="16.5" thickBot="1">
      <c r="A3890" s="23" t="s">
        <v>28</v>
      </c>
      <c r="B3890" s="37">
        <f t="shared" si="666"/>
        <v>76.651200000000003</v>
      </c>
      <c r="C3890" s="37">
        <f t="shared" si="666"/>
        <v>469.43399999999997</v>
      </c>
      <c r="D3890" s="37">
        <f t="shared" si="666"/>
        <v>70.185325000000006</v>
      </c>
      <c r="E3890" s="37">
        <f t="shared" si="666"/>
        <v>875.72702500000003</v>
      </c>
      <c r="F3890" s="170">
        <f t="shared" si="666"/>
        <v>168.89177475807344</v>
      </c>
      <c r="G3890" s="170">
        <f t="shared" si="666"/>
        <v>518.53700000000003</v>
      </c>
      <c r="H3890" s="164" t="s">
        <v>813</v>
      </c>
    </row>
    <row r="3891" spans="1:8" ht="16.5" thickBot="1">
      <c r="A3891" s="23" t="s">
        <v>29</v>
      </c>
      <c r="B3891" s="37">
        <f t="shared" si="666"/>
        <v>174.69199999999998</v>
      </c>
      <c r="C3891" s="37">
        <f t="shared" si="666"/>
        <v>477.64799999999997</v>
      </c>
      <c r="D3891" s="37">
        <f t="shared" si="666"/>
        <v>183.905</v>
      </c>
      <c r="E3891" s="37">
        <f t="shared" si="666"/>
        <v>554.60400000000004</v>
      </c>
      <c r="F3891" s="170">
        <f t="shared" si="666"/>
        <v>192.14026023290671</v>
      </c>
      <c r="G3891" s="170">
        <f t="shared" si="666"/>
        <v>577.83199999999988</v>
      </c>
      <c r="H3891" s="164" t="s">
        <v>814</v>
      </c>
    </row>
    <row r="3892" spans="1:8" ht="16.5" thickBot="1">
      <c r="A3892" s="23" t="s">
        <v>30</v>
      </c>
      <c r="B3892" s="37">
        <f t="shared" si="666"/>
        <v>32.424999999999997</v>
      </c>
      <c r="C3892" s="37">
        <f t="shared" si="666"/>
        <v>135.828</v>
      </c>
      <c r="D3892" s="37">
        <f t="shared" si="666"/>
        <v>38.872</v>
      </c>
      <c r="E3892" s="37">
        <f t="shared" si="666"/>
        <v>183.00099999999998</v>
      </c>
      <c r="F3892" s="170">
        <f t="shared" si="666"/>
        <v>33.728875954270954</v>
      </c>
      <c r="G3892" s="170">
        <f t="shared" si="666"/>
        <v>153.136</v>
      </c>
      <c r="H3892" s="164" t="s">
        <v>815</v>
      </c>
    </row>
    <row r="3893" spans="1:8" ht="16.5" thickBot="1">
      <c r="A3893" s="23" t="s">
        <v>31</v>
      </c>
      <c r="B3893" s="37">
        <f t="shared" si="666"/>
        <v>72.873000000000005</v>
      </c>
      <c r="C3893" s="37">
        <f t="shared" si="666"/>
        <v>111.288</v>
      </c>
      <c r="D3893" s="37">
        <f t="shared" si="666"/>
        <v>63.688000000000002</v>
      </c>
      <c r="E3893" s="37">
        <f t="shared" si="666"/>
        <v>109.60199999999999</v>
      </c>
      <c r="F3893" s="170">
        <f t="shared" si="666"/>
        <v>116.41378591954023</v>
      </c>
      <c r="G3893" s="170">
        <f t="shared" si="666"/>
        <v>182.74800000000002</v>
      </c>
      <c r="H3893" s="164" t="s">
        <v>838</v>
      </c>
    </row>
    <row r="3894" spans="1:8" ht="16.5" thickBot="1">
      <c r="A3894" s="23" t="s">
        <v>32</v>
      </c>
      <c r="B3894" s="37">
        <f t="shared" si="666"/>
        <v>691.35199999999998</v>
      </c>
      <c r="C3894" s="37">
        <f t="shared" si="666"/>
        <v>1975.8721587142138</v>
      </c>
      <c r="D3894" s="37">
        <f t="shared" si="666"/>
        <v>868.76900000000001</v>
      </c>
      <c r="E3894" s="37">
        <f t="shared" si="666"/>
        <v>1919.9679101644874</v>
      </c>
      <c r="F3894" s="170">
        <f>F3863+F3557</f>
        <v>950.30135401798873</v>
      </c>
      <c r="G3894" s="170">
        <f>G3863+G3557</f>
        <v>1683.319056</v>
      </c>
      <c r="H3894" s="164" t="s">
        <v>816</v>
      </c>
    </row>
    <row r="3895" spans="1:8" ht="16.5" thickBot="1">
      <c r="A3895" s="23" t="s">
        <v>33</v>
      </c>
      <c r="B3895" s="37">
        <f t="shared" si="666"/>
        <v>8.8194285714285723</v>
      </c>
      <c r="C3895" s="37">
        <f t="shared" si="666"/>
        <v>35.96</v>
      </c>
      <c r="D3895" s="37">
        <f t="shared" si="666"/>
        <v>6.755238095238095</v>
      </c>
      <c r="E3895" s="37">
        <f t="shared" si="666"/>
        <v>29.930000000000003</v>
      </c>
      <c r="F3895" s="170">
        <f t="shared" si="666"/>
        <v>8.8794257703081243</v>
      </c>
      <c r="G3895" s="170">
        <f t="shared" si="666"/>
        <v>40.137</v>
      </c>
      <c r="H3895" s="164" t="s">
        <v>818</v>
      </c>
    </row>
    <row r="3896" spans="1:8" ht="16.5" thickBot="1">
      <c r="A3896" s="23" t="s">
        <v>34</v>
      </c>
      <c r="B3896" s="37">
        <f t="shared" si="666"/>
        <v>22.291</v>
      </c>
      <c r="C3896" s="37">
        <f t="shared" si="666"/>
        <v>18.785</v>
      </c>
      <c r="D3896" s="37">
        <f t="shared" si="666"/>
        <v>23.630000000000003</v>
      </c>
      <c r="E3896" s="37">
        <f t="shared" si="666"/>
        <v>19.353000000000002</v>
      </c>
      <c r="F3896" s="170">
        <f t="shared" si="666"/>
        <v>25.565000000000001</v>
      </c>
      <c r="G3896" s="170">
        <f t="shared" si="666"/>
        <v>20.388999999999999</v>
      </c>
      <c r="H3896" s="164" t="s">
        <v>817</v>
      </c>
    </row>
    <row r="3897" spans="1:8" ht="16.5" thickBot="1">
      <c r="A3897" s="23" t="s">
        <v>35</v>
      </c>
      <c r="B3897" s="37">
        <f t="shared" si="666"/>
        <v>84.391999999999996</v>
      </c>
      <c r="C3897" s="37">
        <f t="shared" si="666"/>
        <v>124.63000000000001</v>
      </c>
      <c r="D3897" s="37">
        <f t="shared" si="666"/>
        <v>80.435000000000002</v>
      </c>
      <c r="E3897" s="37">
        <f t="shared" si="666"/>
        <v>113.405</v>
      </c>
      <c r="F3897" s="170">
        <f t="shared" si="666"/>
        <v>98.125571428571433</v>
      </c>
      <c r="G3897" s="170">
        <f t="shared" si="666"/>
        <v>130.34899999999999</v>
      </c>
      <c r="H3897" s="165" t="s">
        <v>36</v>
      </c>
    </row>
    <row r="3898" spans="1:8" ht="16.5" thickBot="1">
      <c r="A3898" s="95" t="s">
        <v>353</v>
      </c>
      <c r="B3898" s="97">
        <f t="shared" ref="B3898" si="668">SUM(B3876:B3897)</f>
        <v>3679.6358804213164</v>
      </c>
      <c r="C3898" s="97">
        <f t="shared" ref="C3898" si="669">SUM(C3876:C3897)</f>
        <v>8838.549630634212</v>
      </c>
      <c r="D3898" s="97">
        <f t="shared" ref="D3898" si="670">SUM(D3876:D3897)</f>
        <v>3786.9117774841125</v>
      </c>
      <c r="E3898" s="97">
        <f t="shared" ref="E3898" si="671">SUM(E3876:E3897)</f>
        <v>9312.173684529198</v>
      </c>
      <c r="F3898" s="155">
        <f>F3867+F3561</f>
        <v>4171.760384554419</v>
      </c>
      <c r="G3898" s="155">
        <f t="shared" ref="G3898" si="672">G3867+G3561</f>
        <v>9049.0730560000011</v>
      </c>
      <c r="H3898" s="166" t="s">
        <v>841</v>
      </c>
    </row>
    <row r="3899" spans="1:8" ht="16.5" thickBot="1">
      <c r="A3899" s="95" t="s">
        <v>350</v>
      </c>
      <c r="B3899" s="97">
        <f>B3868+B3562</f>
        <v>26135.686000000002</v>
      </c>
      <c r="C3899" s="97">
        <f>C3868+C3562</f>
        <v>72886.356999999989</v>
      </c>
      <c r="D3899" s="97">
        <f>D3868+D3562</f>
        <v>25824.439346988409</v>
      </c>
      <c r="E3899" s="97">
        <f>E3868+E3562</f>
        <v>79050.653000000006</v>
      </c>
      <c r="F3899" s="155">
        <f t="shared" ref="F3899:G3899" si="673">F3868+F3562</f>
        <v>28101.075983266361</v>
      </c>
      <c r="G3899" s="155">
        <f t="shared" si="673"/>
        <v>87164.556000000011</v>
      </c>
      <c r="H3899" s="156" t="s">
        <v>354</v>
      </c>
    </row>
    <row r="3900" spans="1:8">
      <c r="A3900" s="16"/>
      <c r="B3900" s="62"/>
      <c r="C3900" s="62"/>
      <c r="D3900" s="62"/>
      <c r="E3900" s="62"/>
      <c r="F3900" s="62"/>
      <c r="G3900" s="62"/>
      <c r="H3900" s="75"/>
    </row>
    <row r="3901" spans="1:8">
      <c r="A3901" s="16"/>
      <c r="B3901" s="62"/>
      <c r="C3901" s="62"/>
      <c r="D3901" s="62"/>
      <c r="E3901" s="62"/>
      <c r="F3901" s="62"/>
      <c r="G3901" s="62"/>
      <c r="H3901" s="75"/>
    </row>
    <row r="3902" spans="1:8">
      <c r="A3902" s="16"/>
      <c r="B3902" s="62"/>
      <c r="C3902" s="62"/>
      <c r="D3902" s="62"/>
      <c r="E3902" s="62"/>
      <c r="F3902" s="62"/>
      <c r="G3902" s="62"/>
      <c r="H3902" s="75"/>
    </row>
    <row r="3903" spans="1:8">
      <c r="A3903" s="77" t="s">
        <v>343</v>
      </c>
      <c r="B3903" s="75"/>
      <c r="C3903" s="75"/>
      <c r="D3903" s="75"/>
      <c r="E3903" s="75"/>
      <c r="F3903" s="75"/>
      <c r="G3903" s="75"/>
      <c r="H3903" s="79" t="s">
        <v>348</v>
      </c>
    </row>
    <row r="3904" spans="1:8" ht="16.5" customHeight="1">
      <c r="A3904" s="74" t="s">
        <v>662</v>
      </c>
      <c r="B3904" s="75"/>
      <c r="C3904" s="75"/>
      <c r="D3904" s="75"/>
      <c r="E3904" s="75"/>
      <c r="F3904" s="75"/>
      <c r="G3904" s="75"/>
      <c r="H3904" s="124" t="s">
        <v>661</v>
      </c>
    </row>
    <row r="3905" spans="1:8" ht="16.5" customHeight="1" thickBot="1">
      <c r="A3905" s="76" t="s">
        <v>39</v>
      </c>
      <c r="B3905" s="75"/>
      <c r="C3905" s="75"/>
      <c r="D3905" s="75"/>
      <c r="E3905" s="2"/>
      <c r="F3905" s="75"/>
      <c r="G3905" s="2" t="s">
        <v>40</v>
      </c>
      <c r="H3905" s="2" t="s">
        <v>2</v>
      </c>
    </row>
    <row r="3906" spans="1:8" ht="16.5" thickBot="1">
      <c r="A3906" s="66" t="s">
        <v>7</v>
      </c>
      <c r="B3906" s="203">
        <v>2016</v>
      </c>
      <c r="C3906" s="204"/>
      <c r="D3906" s="203">
        <v>2017</v>
      </c>
      <c r="E3906" s="204"/>
      <c r="F3906" s="208">
        <v>2018</v>
      </c>
      <c r="G3906" s="209"/>
      <c r="H3906" s="157" t="s">
        <v>3</v>
      </c>
    </row>
    <row r="3907" spans="1:8">
      <c r="A3907" s="68"/>
      <c r="B3907" s="20" t="s">
        <v>43</v>
      </c>
      <c r="C3907" s="111" t="s">
        <v>44</v>
      </c>
      <c r="D3907" s="111" t="s">
        <v>43</v>
      </c>
      <c r="E3907" s="16" t="s">
        <v>44</v>
      </c>
      <c r="F3907" s="158" t="s">
        <v>43</v>
      </c>
      <c r="G3907" s="159" t="s">
        <v>44</v>
      </c>
      <c r="H3907" s="160"/>
    </row>
    <row r="3908" spans="1:8" ht="16.5" thickBot="1">
      <c r="A3908" s="70"/>
      <c r="B3908" s="34" t="s">
        <v>45</v>
      </c>
      <c r="C3908" s="11" t="s">
        <v>46</v>
      </c>
      <c r="D3908" s="114" t="s">
        <v>45</v>
      </c>
      <c r="E3908" s="36" t="s">
        <v>46</v>
      </c>
      <c r="F3908" s="161" t="s">
        <v>45</v>
      </c>
      <c r="G3908" s="161" t="s">
        <v>46</v>
      </c>
      <c r="H3908" s="162"/>
    </row>
    <row r="3909" spans="1:8" ht="17.25" thickTop="1" thickBot="1">
      <c r="A3909" s="23" t="s">
        <v>12</v>
      </c>
      <c r="B3909" s="35">
        <f t="shared" ref="B3909:B3930" si="674">B3940+B3971+B4002+B4033+(B4064*10)+(B4095*8)</f>
        <v>284.24993999999998</v>
      </c>
      <c r="C3909" s="38">
        <f t="shared" ref="C3909:C3930" si="675">C3940+C3971+C4002+C4033+(C4064)+(C4095)</f>
        <v>244.48400000000001</v>
      </c>
      <c r="D3909" s="30">
        <f>D3940+D3971+D4002+D4033+(D4064*10)+(D4095*8)</f>
        <v>301.033862</v>
      </c>
      <c r="E3909" s="37">
        <f>E3940+E3971+E4002+E4033+(E4064)+(E4095)</f>
        <v>263.49099999999999</v>
      </c>
      <c r="F3909" s="169">
        <f>F3940+F3971+F4002+F4033+(F4064*10)+(F4095*8)</f>
        <v>300.23599999999999</v>
      </c>
      <c r="G3909" s="169">
        <f>G3940+G3971+G4002+G4033+(G4064)+(G4095)</f>
        <v>263.04199999999997</v>
      </c>
      <c r="H3909" s="164" t="s">
        <v>809</v>
      </c>
    </row>
    <row r="3910" spans="1:8" ht="16.5" thickBot="1">
      <c r="A3910" s="23" t="s">
        <v>13</v>
      </c>
      <c r="B3910" s="37">
        <f t="shared" si="674"/>
        <v>1303.009</v>
      </c>
      <c r="C3910" s="38">
        <f t="shared" si="675"/>
        <v>1296.7170000000001</v>
      </c>
      <c r="D3910" s="30">
        <f t="shared" ref="D3910:D3930" si="676">D3941+D3972+D4003+D4034+(D4065*10)+(D4096*8)</f>
        <v>1469.1759999999999</v>
      </c>
      <c r="E3910" s="37">
        <f t="shared" ref="E3910:E3930" si="677">E3941+E3972+E4003+E4034+(E4065)+(E4096)</f>
        <v>1661.779</v>
      </c>
      <c r="F3910" s="169">
        <f t="shared" ref="F3910:F3932" si="678">F3941+F3972+F4003+F4034+(F4065*10)+(F4096*8)</f>
        <v>1579.9569999999999</v>
      </c>
      <c r="G3910" s="169">
        <f t="shared" ref="G3910:G3932" si="679">G3941+G3972+G4003+G4034+(G4065)+(G4096)</f>
        <v>1705.44</v>
      </c>
      <c r="H3910" s="164" t="s">
        <v>810</v>
      </c>
    </row>
    <row r="3911" spans="1:8" ht="16.5" thickBot="1">
      <c r="A3911" s="23" t="s">
        <v>14</v>
      </c>
      <c r="B3911" s="37">
        <f t="shared" si="674"/>
        <v>278.09699999999998</v>
      </c>
      <c r="C3911" s="38">
        <f t="shared" si="675"/>
        <v>237.19900000000001</v>
      </c>
      <c r="D3911" s="30">
        <f t="shared" si="676"/>
        <v>250.13299999999998</v>
      </c>
      <c r="E3911" s="37">
        <f t="shared" si="677"/>
        <v>234.505</v>
      </c>
      <c r="F3911" s="169">
        <f t="shared" si="678"/>
        <v>270.02300000000002</v>
      </c>
      <c r="G3911" s="169">
        <f t="shared" si="679"/>
        <v>261.77599999999995</v>
      </c>
      <c r="H3911" s="164" t="s">
        <v>806</v>
      </c>
    </row>
    <row r="3912" spans="1:8" ht="16.5" thickBot="1">
      <c r="A3912" s="23" t="s">
        <v>15</v>
      </c>
      <c r="B3912" s="37">
        <f t="shared" si="674"/>
        <v>32.149000000000001</v>
      </c>
      <c r="C3912" s="38">
        <f t="shared" si="675"/>
        <v>24.271000000000001</v>
      </c>
      <c r="D3912" s="30">
        <f t="shared" si="676"/>
        <v>46.94</v>
      </c>
      <c r="E3912" s="37">
        <f t="shared" si="677"/>
        <v>40.948</v>
      </c>
      <c r="F3912" s="169">
        <f t="shared" si="678"/>
        <v>65.804000000000002</v>
      </c>
      <c r="G3912" s="169">
        <f t="shared" si="679"/>
        <v>53.498999999999995</v>
      </c>
      <c r="H3912" s="164" t="s">
        <v>820</v>
      </c>
    </row>
    <row r="3913" spans="1:8" ht="16.5" thickBot="1">
      <c r="A3913" s="23" t="s">
        <v>16</v>
      </c>
      <c r="B3913" s="37">
        <f t="shared" si="674"/>
        <v>762.55974199999991</v>
      </c>
      <c r="C3913" s="38">
        <f t="shared" si="675"/>
        <v>976.48383353999998</v>
      </c>
      <c r="D3913" s="30">
        <f t="shared" si="676"/>
        <v>682.55708600000003</v>
      </c>
      <c r="E3913" s="37">
        <f t="shared" si="677"/>
        <v>1377.3776421758701</v>
      </c>
      <c r="F3913" s="169">
        <f t="shared" si="678"/>
        <v>757.98199999999997</v>
      </c>
      <c r="G3913" s="169">
        <f t="shared" si="679"/>
        <v>1279.9719999999998</v>
      </c>
      <c r="H3913" s="164" t="s">
        <v>819</v>
      </c>
    </row>
    <row r="3914" spans="1:8" ht="16.5" thickBot="1">
      <c r="A3914" s="23" t="s">
        <v>17</v>
      </c>
      <c r="B3914" s="37">
        <f t="shared" si="674"/>
        <v>2.8289999999999997</v>
      </c>
      <c r="C3914" s="38">
        <f t="shared" si="675"/>
        <v>2.7359999999999998</v>
      </c>
      <c r="D3914" s="30">
        <f t="shared" si="676"/>
        <v>2.294</v>
      </c>
      <c r="E3914" s="37">
        <f t="shared" si="677"/>
        <v>3.3189999999999995</v>
      </c>
      <c r="F3914" s="169">
        <f t="shared" si="678"/>
        <v>1115.96343</v>
      </c>
      <c r="G3914" s="169">
        <f t="shared" si="679"/>
        <v>6.3590000000000009</v>
      </c>
      <c r="H3914" s="164" t="s">
        <v>807</v>
      </c>
    </row>
    <row r="3915" spans="1:8" ht="16.5" thickBot="1">
      <c r="A3915" s="23" t="s">
        <v>18</v>
      </c>
      <c r="B3915" s="37">
        <f t="shared" si="674"/>
        <v>23.43</v>
      </c>
      <c r="C3915" s="38">
        <f t="shared" si="675"/>
        <v>32.247999999999998</v>
      </c>
      <c r="D3915" s="30">
        <f t="shared" si="676"/>
        <v>23.710999999999999</v>
      </c>
      <c r="E3915" s="37">
        <f t="shared" si="677"/>
        <v>23.048000000000002</v>
      </c>
      <c r="F3915" s="169">
        <f t="shared" si="678"/>
        <v>15.224999999999998</v>
      </c>
      <c r="G3915" s="169">
        <f t="shared" si="679"/>
        <v>26.805000000000003</v>
      </c>
      <c r="H3915" s="164" t="s">
        <v>19</v>
      </c>
    </row>
    <row r="3916" spans="1:8" ht="16.5" thickBot="1">
      <c r="A3916" s="23" t="s">
        <v>20</v>
      </c>
      <c r="B3916" s="37">
        <f t="shared" si="674"/>
        <v>2273.3620000000001</v>
      </c>
      <c r="C3916" s="38">
        <f t="shared" si="675"/>
        <v>1743.05</v>
      </c>
      <c r="D3916" s="30">
        <f t="shared" si="676"/>
        <v>2184.8820000000001</v>
      </c>
      <c r="E3916" s="37">
        <f t="shared" si="677"/>
        <v>1743.4649999999997</v>
      </c>
      <c r="F3916" s="169">
        <f t="shared" si="678"/>
        <v>2182.4470000000001</v>
      </c>
      <c r="G3916" s="169">
        <f t="shared" si="679"/>
        <v>1695.8810000000001</v>
      </c>
      <c r="H3916" s="164" t="s">
        <v>808</v>
      </c>
    </row>
    <row r="3917" spans="1:8" ht="16.5" thickBot="1">
      <c r="A3917" s="23" t="s">
        <v>21</v>
      </c>
      <c r="B3917" s="37">
        <f t="shared" si="674"/>
        <v>44.397000000000006</v>
      </c>
      <c r="C3917" s="38">
        <f t="shared" si="675"/>
        <v>84.539000000000016</v>
      </c>
      <c r="D3917" s="30">
        <f t="shared" si="676"/>
        <v>42.053999999999995</v>
      </c>
      <c r="E3917" s="37">
        <f t="shared" si="677"/>
        <v>85.039000000000001</v>
      </c>
      <c r="F3917" s="169">
        <f t="shared" si="678"/>
        <v>25.99894035532995</v>
      </c>
      <c r="G3917" s="169">
        <f t="shared" si="679"/>
        <v>73.88300000000001</v>
      </c>
      <c r="H3917" s="164" t="s">
        <v>811</v>
      </c>
    </row>
    <row r="3918" spans="1:8" ht="16.5" thickBot="1">
      <c r="A3918" s="23" t="s">
        <v>22</v>
      </c>
      <c r="B3918" s="37">
        <f t="shared" si="674"/>
        <v>54.73</v>
      </c>
      <c r="C3918" s="38">
        <f t="shared" si="675"/>
        <v>76.544999999999987</v>
      </c>
      <c r="D3918" s="30">
        <f t="shared" si="676"/>
        <v>63.637</v>
      </c>
      <c r="E3918" s="37">
        <f t="shared" si="677"/>
        <v>87.477999999999994</v>
      </c>
      <c r="F3918" s="169">
        <f t="shared" si="678"/>
        <v>80.284811403230918</v>
      </c>
      <c r="G3918" s="169">
        <f t="shared" si="679"/>
        <v>106.093</v>
      </c>
      <c r="H3918" s="164" t="s">
        <v>840</v>
      </c>
    </row>
    <row r="3919" spans="1:8" ht="16.5" thickBot="1">
      <c r="A3919" s="23" t="s">
        <v>23</v>
      </c>
      <c r="B3919" s="37">
        <f t="shared" si="674"/>
        <v>34.849999999999994</v>
      </c>
      <c r="C3919" s="38">
        <f t="shared" si="675"/>
        <v>86.289999999999992</v>
      </c>
      <c r="D3919" s="30">
        <f t="shared" si="676"/>
        <v>60.442</v>
      </c>
      <c r="E3919" s="37">
        <f t="shared" si="677"/>
        <v>155.82599999999996</v>
      </c>
      <c r="F3919" s="169">
        <f t="shared" si="678"/>
        <v>53.179000000000002</v>
      </c>
      <c r="G3919" s="169">
        <f t="shared" si="679"/>
        <v>163.19400000000002</v>
      </c>
      <c r="H3919" s="164" t="s">
        <v>805</v>
      </c>
    </row>
    <row r="3920" spans="1:8" ht="16.5" thickBot="1">
      <c r="A3920" s="23" t="s">
        <v>24</v>
      </c>
      <c r="B3920" s="37">
        <f t="shared" si="674"/>
        <v>1221.2459999999999</v>
      </c>
      <c r="C3920" s="38">
        <f t="shared" si="675"/>
        <v>969.03500000000008</v>
      </c>
      <c r="D3920" s="30">
        <f t="shared" si="676"/>
        <v>1271.5260000000001</v>
      </c>
      <c r="E3920" s="37">
        <f t="shared" si="677"/>
        <v>1016.162</v>
      </c>
      <c r="F3920" s="169">
        <f t="shared" si="678"/>
        <v>1305.902</v>
      </c>
      <c r="G3920" s="169">
        <f t="shared" si="679"/>
        <v>1080.1390000000001</v>
      </c>
      <c r="H3920" s="164" t="s">
        <v>25</v>
      </c>
    </row>
    <row r="3921" spans="1:8" ht="16.5" thickBot="1">
      <c r="A3921" s="23" t="s">
        <v>26</v>
      </c>
      <c r="B3921" s="30">
        <f t="shared" si="674"/>
        <v>486.41809000000001</v>
      </c>
      <c r="C3921" s="28">
        <f t="shared" si="675"/>
        <v>535.89139660000001</v>
      </c>
      <c r="D3921" s="30">
        <f t="shared" si="676"/>
        <v>409.68341999999996</v>
      </c>
      <c r="E3921" s="37">
        <f t="shared" si="677"/>
        <v>424.59934559999999</v>
      </c>
      <c r="F3921" s="169">
        <f t="shared" si="678"/>
        <v>587.38700000000006</v>
      </c>
      <c r="G3921" s="169">
        <f t="shared" si="679"/>
        <v>655.78199999999993</v>
      </c>
      <c r="H3921" s="164" t="s">
        <v>812</v>
      </c>
    </row>
    <row r="3922" spans="1:8" ht="16.5" thickBot="1">
      <c r="A3922" s="23" t="s">
        <v>27</v>
      </c>
      <c r="B3922" s="37">
        <f t="shared" si="674"/>
        <v>76.938765868886577</v>
      </c>
      <c r="C3922" s="38">
        <f t="shared" si="675"/>
        <v>76.441000000000003</v>
      </c>
      <c r="D3922" s="30">
        <f t="shared" si="676"/>
        <v>19.664999999999999</v>
      </c>
      <c r="E3922" s="37">
        <f t="shared" si="677"/>
        <v>17.417999999999999</v>
      </c>
      <c r="F3922" s="169">
        <f t="shared" si="678"/>
        <v>81.083870925737045</v>
      </c>
      <c r="G3922" s="169">
        <f t="shared" si="679"/>
        <v>82.055000000000007</v>
      </c>
      <c r="H3922" s="164" t="s">
        <v>836</v>
      </c>
    </row>
    <row r="3923" spans="1:8" ht="16.5" thickBot="1">
      <c r="A3923" s="23" t="s">
        <v>28</v>
      </c>
      <c r="B3923" s="37">
        <f t="shared" si="674"/>
        <v>302.56100000000004</v>
      </c>
      <c r="C3923" s="38">
        <f t="shared" si="675"/>
        <v>323.21100000000001</v>
      </c>
      <c r="D3923" s="30">
        <f t="shared" si="676"/>
        <v>333.06200000000001</v>
      </c>
      <c r="E3923" s="37">
        <f t="shared" si="677"/>
        <v>352.11099999999999</v>
      </c>
      <c r="F3923" s="169">
        <f t="shared" si="678"/>
        <v>261.79599999999999</v>
      </c>
      <c r="G3923" s="169">
        <f t="shared" si="679"/>
        <v>266.77700000000004</v>
      </c>
      <c r="H3923" s="164" t="s">
        <v>813</v>
      </c>
    </row>
    <row r="3924" spans="1:8" ht="16.5" thickBot="1">
      <c r="A3924" s="23" t="s">
        <v>29</v>
      </c>
      <c r="B3924" s="37">
        <f t="shared" si="674"/>
        <v>530.97400000000005</v>
      </c>
      <c r="C3924" s="38">
        <f t="shared" si="675"/>
        <v>524.56100000000004</v>
      </c>
      <c r="D3924" s="30">
        <f t="shared" si="676"/>
        <v>556.02800000000002</v>
      </c>
      <c r="E3924" s="37">
        <f t="shared" si="677"/>
        <v>551.71</v>
      </c>
      <c r="F3924" s="169">
        <f t="shared" si="678"/>
        <v>567.13599999999997</v>
      </c>
      <c r="G3924" s="169">
        <f t="shared" si="679"/>
        <v>576.78399999999999</v>
      </c>
      <c r="H3924" s="164" t="s">
        <v>814</v>
      </c>
    </row>
    <row r="3925" spans="1:8" ht="16.5" thickBot="1">
      <c r="A3925" s="23" t="s">
        <v>30</v>
      </c>
      <c r="B3925" s="37">
        <f t="shared" si="674"/>
        <v>365.72500000000002</v>
      </c>
      <c r="C3925" s="38">
        <f t="shared" si="675"/>
        <v>288.25200000000007</v>
      </c>
      <c r="D3925" s="30">
        <f t="shared" si="676"/>
        <v>451.798</v>
      </c>
      <c r="E3925" s="37">
        <f t="shared" si="677"/>
        <v>369.43299999999999</v>
      </c>
      <c r="F3925" s="169">
        <f t="shared" si="678"/>
        <v>399.21600000000001</v>
      </c>
      <c r="G3925" s="169">
        <f t="shared" si="679"/>
        <v>355.56900000000002</v>
      </c>
      <c r="H3925" s="164" t="s">
        <v>815</v>
      </c>
    </row>
    <row r="3926" spans="1:8" ht="16.5" thickBot="1">
      <c r="A3926" s="23" t="s">
        <v>31</v>
      </c>
      <c r="B3926" s="37">
        <f t="shared" si="674"/>
        <v>404.54</v>
      </c>
      <c r="C3926" s="38">
        <f t="shared" si="675"/>
        <v>362.50400000000002</v>
      </c>
      <c r="D3926" s="30">
        <f t="shared" si="676"/>
        <v>301.35500000000002</v>
      </c>
      <c r="E3926" s="37">
        <f t="shared" si="677"/>
        <v>276.22300000000001</v>
      </c>
      <c r="F3926" s="169">
        <f t="shared" si="678"/>
        <v>408.08299999999997</v>
      </c>
      <c r="G3926" s="169">
        <f t="shared" si="679"/>
        <v>346.75899999999996</v>
      </c>
      <c r="H3926" s="164" t="s">
        <v>838</v>
      </c>
    </row>
    <row r="3927" spans="1:8" ht="16.5" thickBot="1">
      <c r="A3927" s="23" t="s">
        <v>32</v>
      </c>
      <c r="B3927" s="37">
        <f t="shared" si="674"/>
        <v>1096.3698173255607</v>
      </c>
      <c r="C3927" s="38">
        <f t="shared" si="675"/>
        <v>783.95214716223006</v>
      </c>
      <c r="D3927" s="30">
        <f t="shared" si="676"/>
        <v>581.72400000000005</v>
      </c>
      <c r="E3927" s="37">
        <f t="shared" si="677"/>
        <v>601.29935245325453</v>
      </c>
      <c r="F3927" s="169">
        <f t="shared" si="678"/>
        <v>702.66499999999996</v>
      </c>
      <c r="G3927" s="169">
        <f t="shared" si="679"/>
        <v>625.66399999999999</v>
      </c>
      <c r="H3927" s="164" t="s">
        <v>816</v>
      </c>
    </row>
    <row r="3928" spans="1:8" ht="16.5" thickBot="1">
      <c r="A3928" s="23" t="s">
        <v>33</v>
      </c>
      <c r="B3928" s="37">
        <f t="shared" si="674"/>
        <v>411.03899999999999</v>
      </c>
      <c r="C3928" s="38">
        <f t="shared" si="675"/>
        <v>194.98199999999997</v>
      </c>
      <c r="D3928" s="30">
        <f t="shared" si="676"/>
        <v>397.30899999999997</v>
      </c>
      <c r="E3928" s="37">
        <f t="shared" si="677"/>
        <v>259.06200000000001</v>
      </c>
      <c r="F3928" s="169">
        <f t="shared" si="678"/>
        <v>417.29200000000003</v>
      </c>
      <c r="G3928" s="169">
        <f t="shared" si="679"/>
        <v>280.78300000000002</v>
      </c>
      <c r="H3928" s="164" t="s">
        <v>818</v>
      </c>
    </row>
    <row r="3929" spans="1:8" ht="16.5" thickBot="1">
      <c r="A3929" s="23" t="s">
        <v>34</v>
      </c>
      <c r="B3929" s="39">
        <f t="shared" si="674"/>
        <v>76.838999999999999</v>
      </c>
      <c r="C3929" s="40">
        <f t="shared" si="675"/>
        <v>65.274000000000001</v>
      </c>
      <c r="D3929" s="30">
        <f t="shared" si="676"/>
        <v>100.03700000000001</v>
      </c>
      <c r="E3929" s="37">
        <f t="shared" si="677"/>
        <v>77.332999999999984</v>
      </c>
      <c r="F3929" s="169">
        <f t="shared" si="678"/>
        <v>115.52900000000001</v>
      </c>
      <c r="G3929" s="169">
        <f t="shared" si="679"/>
        <v>91.790999999999997</v>
      </c>
      <c r="H3929" s="164" t="s">
        <v>817</v>
      </c>
    </row>
    <row r="3930" spans="1:8" ht="16.5" thickBot="1">
      <c r="A3930" s="23" t="s">
        <v>35</v>
      </c>
      <c r="B3930" s="39">
        <f t="shared" si="674"/>
        <v>145.803</v>
      </c>
      <c r="C3930" s="40">
        <f t="shared" si="675"/>
        <v>174.078</v>
      </c>
      <c r="D3930" s="30">
        <f t="shared" si="676"/>
        <v>139.92099999999999</v>
      </c>
      <c r="E3930" s="37">
        <f t="shared" si="677"/>
        <v>149.95199999999997</v>
      </c>
      <c r="F3930" s="169">
        <f t="shared" si="678"/>
        <v>250.21800000000002</v>
      </c>
      <c r="G3930" s="169">
        <f t="shared" si="679"/>
        <v>212.23500000000001</v>
      </c>
      <c r="H3930" s="165" t="s">
        <v>36</v>
      </c>
    </row>
    <row r="3931" spans="1:8" ht="16.5" thickBot="1">
      <c r="A3931" s="95" t="s">
        <v>353</v>
      </c>
      <c r="B3931" s="97">
        <f>SUM(B3909:B3930)</f>
        <v>10212.116355194448</v>
      </c>
      <c r="C3931" s="97">
        <f t="shared" ref="C3931" si="680">SUM(C3909:C3930)</f>
        <v>9102.7443773022278</v>
      </c>
      <c r="D3931" s="97">
        <f>SUM(D3909:D3930)</f>
        <v>9688.9683679999998</v>
      </c>
      <c r="E3931" s="97">
        <f t="shared" ref="E3931" si="681">SUM(E3909:E3930)</f>
        <v>9771.5783402291236</v>
      </c>
      <c r="F3931" s="168">
        <f t="shared" si="678"/>
        <v>11543.408052684299</v>
      </c>
      <c r="G3931" s="168">
        <f t="shared" si="679"/>
        <v>10210.281999999999</v>
      </c>
      <c r="H3931" s="166" t="s">
        <v>841</v>
      </c>
    </row>
    <row r="3932" spans="1:8" ht="16.5" thickBot="1">
      <c r="A3932" s="95" t="s">
        <v>350</v>
      </c>
      <c r="B3932" s="97">
        <f>B3963+B3994+B4025+B4056+(B4087*10)+(B4118*8)</f>
        <v>93291.64381176226</v>
      </c>
      <c r="C3932" s="97">
        <f>C3963+C3994+C4025+C4056+(C4087)+(C4118)</f>
        <v>66873.036999999997</v>
      </c>
      <c r="D3932" s="97">
        <f>D3963+D3994+D4025+D4056+(D4087*10)+(D4118*8)</f>
        <v>95396.723386729107</v>
      </c>
      <c r="E3932" s="97">
        <f>E3963+E3994+E4025+E4056+(E4087)+(E4118)</f>
        <v>78928.52</v>
      </c>
      <c r="F3932" s="168">
        <f t="shared" si="678"/>
        <v>101919.57593824927</v>
      </c>
      <c r="G3932" s="168">
        <f t="shared" si="679"/>
        <v>82978.546999999991</v>
      </c>
      <c r="H3932" s="156" t="s">
        <v>354</v>
      </c>
    </row>
    <row r="3933" spans="1:8">
      <c r="A3933" s="75"/>
      <c r="B3933" s="75"/>
      <c r="C3933" s="75"/>
      <c r="D3933" s="75"/>
      <c r="E3933" s="75"/>
      <c r="F3933" s="75"/>
      <c r="G3933" s="75"/>
      <c r="H3933" s="75"/>
    </row>
    <row r="3934" spans="1:8">
      <c r="A3934" s="77" t="s">
        <v>344</v>
      </c>
      <c r="B3934" s="75"/>
      <c r="C3934" s="75"/>
      <c r="D3934" s="75"/>
      <c r="E3934" s="75"/>
      <c r="F3934" s="75"/>
      <c r="G3934" s="75"/>
      <c r="H3934" s="79" t="s">
        <v>347</v>
      </c>
    </row>
    <row r="3935" spans="1:8" ht="15.75" customHeight="1">
      <c r="A3935" s="74" t="s">
        <v>663</v>
      </c>
      <c r="B3935" s="75"/>
      <c r="C3935" s="75"/>
      <c r="D3935" s="75"/>
      <c r="E3935" s="75"/>
      <c r="F3935" s="75"/>
      <c r="G3935" s="75"/>
      <c r="H3935" s="8" t="s">
        <v>664</v>
      </c>
    </row>
    <row r="3936" spans="1:8" ht="16.5" customHeight="1" thickBot="1">
      <c r="A3936" s="76" t="s">
        <v>39</v>
      </c>
      <c r="B3936" s="75"/>
      <c r="C3936" s="75"/>
      <c r="D3936" s="75"/>
      <c r="E3936" s="2"/>
      <c r="F3936" s="75"/>
      <c r="G3936" s="2" t="s">
        <v>40</v>
      </c>
      <c r="H3936" s="2" t="s">
        <v>2</v>
      </c>
    </row>
    <row r="3937" spans="1:8" ht="16.5" thickBot="1">
      <c r="A3937" s="66" t="s">
        <v>7</v>
      </c>
      <c r="B3937" s="203">
        <v>2016</v>
      </c>
      <c r="C3937" s="204"/>
      <c r="D3937" s="203">
        <v>2017</v>
      </c>
      <c r="E3937" s="204"/>
      <c r="F3937" s="203">
        <v>2018</v>
      </c>
      <c r="G3937" s="204"/>
      <c r="H3937" s="67" t="s">
        <v>3</v>
      </c>
    </row>
    <row r="3938" spans="1:8">
      <c r="A3938" s="68"/>
      <c r="B3938" s="20" t="s">
        <v>43</v>
      </c>
      <c r="C3938" s="111" t="s">
        <v>44</v>
      </c>
      <c r="D3938" s="111" t="s">
        <v>43</v>
      </c>
      <c r="E3938" s="16" t="s">
        <v>44</v>
      </c>
      <c r="F3938" s="20" t="s">
        <v>43</v>
      </c>
      <c r="G3938" s="9" t="s">
        <v>44</v>
      </c>
      <c r="H3938" s="69"/>
    </row>
    <row r="3939" spans="1:8" ht="16.5" thickBot="1">
      <c r="A3939" s="70"/>
      <c r="B3939" s="34" t="s">
        <v>45</v>
      </c>
      <c r="C3939" s="11" t="s">
        <v>46</v>
      </c>
      <c r="D3939" s="114" t="s">
        <v>45</v>
      </c>
      <c r="E3939" s="36" t="s">
        <v>46</v>
      </c>
      <c r="F3939" s="34" t="s">
        <v>45</v>
      </c>
      <c r="G3939" s="34" t="s">
        <v>46</v>
      </c>
      <c r="H3939" s="71"/>
    </row>
    <row r="3940" spans="1:8" ht="17.25" thickTop="1" thickBot="1">
      <c r="A3940" s="23" t="s">
        <v>12</v>
      </c>
      <c r="B3940" s="35">
        <v>13.233000000000001</v>
      </c>
      <c r="C3940" s="38">
        <v>14.307</v>
      </c>
      <c r="D3940" s="30">
        <v>18.93</v>
      </c>
      <c r="E3940" s="37">
        <v>16.721</v>
      </c>
      <c r="F3940" s="30">
        <v>20.300999999999998</v>
      </c>
      <c r="G3940" s="30">
        <v>17.468</v>
      </c>
      <c r="H3940" s="114" t="s">
        <v>809</v>
      </c>
    </row>
    <row r="3941" spans="1:8" ht="16.5" thickBot="1">
      <c r="A3941" s="23" t="s">
        <v>13</v>
      </c>
      <c r="B3941" s="37">
        <v>93.236999999999995</v>
      </c>
      <c r="C3941" s="38">
        <v>113.09099999999999</v>
      </c>
      <c r="D3941" s="30">
        <v>115.077</v>
      </c>
      <c r="E3941" s="37">
        <v>147.38999999999999</v>
      </c>
      <c r="F3941" s="30">
        <v>121.413</v>
      </c>
      <c r="G3941" s="30">
        <v>138.63800000000001</v>
      </c>
      <c r="H3941" s="114" t="s">
        <v>810</v>
      </c>
    </row>
    <row r="3942" spans="1:8" ht="16.5" thickBot="1">
      <c r="A3942" s="23" t="s">
        <v>14</v>
      </c>
      <c r="B3942" s="37">
        <v>17.805</v>
      </c>
      <c r="C3942" s="38">
        <v>20.408000000000001</v>
      </c>
      <c r="D3942" s="30">
        <v>18.181999999999999</v>
      </c>
      <c r="E3942" s="37">
        <v>19.882999999999999</v>
      </c>
      <c r="F3942" s="30">
        <v>21.152999999999999</v>
      </c>
      <c r="G3942" s="30">
        <v>23.167000000000002</v>
      </c>
      <c r="H3942" s="114" t="s">
        <v>806</v>
      </c>
    </row>
    <row r="3943" spans="1:8" ht="16.5" thickBot="1">
      <c r="A3943" s="23" t="s">
        <v>15</v>
      </c>
      <c r="B3943" s="37">
        <v>1.9E-2</v>
      </c>
      <c r="C3943" s="38">
        <v>7.0000000000000007E-2</v>
      </c>
      <c r="D3943" s="30">
        <v>3.9E-2</v>
      </c>
      <c r="E3943" s="37">
        <v>0.10100000000000001</v>
      </c>
      <c r="F3943" s="30">
        <v>8.2189999999999994</v>
      </c>
      <c r="G3943" s="30">
        <v>5.4320000000000004</v>
      </c>
      <c r="H3943" s="114" t="s">
        <v>820</v>
      </c>
    </row>
    <row r="3944" spans="1:8" ht="16.5" thickBot="1">
      <c r="A3944" s="23" t="s">
        <v>16</v>
      </c>
      <c r="B3944" s="37">
        <v>0.101478</v>
      </c>
      <c r="C3944" s="38">
        <v>0.28577893999999998</v>
      </c>
      <c r="D3944" s="30">
        <v>5.9824000000000002E-2</v>
      </c>
      <c r="E3944" s="37">
        <v>0.16865341290999999</v>
      </c>
      <c r="F3944" s="30">
        <v>4.0000000000000001E-3</v>
      </c>
      <c r="G3944" s="30">
        <v>1.4E-2</v>
      </c>
      <c r="H3944" s="114" t="s">
        <v>819</v>
      </c>
    </row>
    <row r="3945" spans="1:8" ht="16.5" thickBot="1">
      <c r="A3945" s="23" t="s">
        <v>17</v>
      </c>
      <c r="B3945" s="37">
        <v>1.528</v>
      </c>
      <c r="C3945" s="38">
        <v>0.85099999999999998</v>
      </c>
      <c r="D3945" s="30">
        <v>0.99099999999999999</v>
      </c>
      <c r="E3945" s="37">
        <v>0.61299999999999999</v>
      </c>
      <c r="F3945" s="30">
        <v>2.3802859999999999</v>
      </c>
      <c r="G3945" s="30">
        <v>1.9139999999999999</v>
      </c>
      <c r="H3945" s="114" t="s">
        <v>807</v>
      </c>
    </row>
    <row r="3946" spans="1:8" ht="16.5" thickBot="1">
      <c r="A3946" s="23" t="s">
        <v>18</v>
      </c>
      <c r="B3946" s="37">
        <v>3.6749999999999998</v>
      </c>
      <c r="C3946" s="38">
        <v>3.0840000000000001</v>
      </c>
      <c r="D3946" s="30">
        <v>10.29</v>
      </c>
      <c r="E3946" s="37">
        <v>2.613</v>
      </c>
      <c r="F3946" s="30">
        <v>0.60699999999999998</v>
      </c>
      <c r="G3946" s="30">
        <v>0.76</v>
      </c>
      <c r="H3946" s="114" t="s">
        <v>19</v>
      </c>
    </row>
    <row r="3947" spans="1:8" ht="16.5" thickBot="1">
      <c r="A3947" s="23" t="s">
        <v>20</v>
      </c>
      <c r="B3947" s="37">
        <v>28.699000000000002</v>
      </c>
      <c r="C3947" s="38">
        <v>60.786999999999999</v>
      </c>
      <c r="D3947" s="30">
        <v>10.587999999999999</v>
      </c>
      <c r="E3947" s="37">
        <v>24.765000000000001</v>
      </c>
      <c r="F3947" s="30">
        <v>10.276999999999999</v>
      </c>
      <c r="G3947" s="30">
        <v>25.434000000000001</v>
      </c>
      <c r="H3947" s="114" t="s">
        <v>808</v>
      </c>
    </row>
    <row r="3948" spans="1:8" ht="16.5" thickBot="1">
      <c r="A3948" s="23" t="s">
        <v>21</v>
      </c>
      <c r="B3948" s="37">
        <v>1.466</v>
      </c>
      <c r="C3948" s="38">
        <v>1.208</v>
      </c>
      <c r="D3948" s="30">
        <v>0.107</v>
      </c>
      <c r="E3948" s="37">
        <v>0.182</v>
      </c>
      <c r="F3948" s="30">
        <v>0.05</v>
      </c>
      <c r="G3948" s="30">
        <v>0.161</v>
      </c>
      <c r="H3948" s="114" t="s">
        <v>811</v>
      </c>
    </row>
    <row r="3949" spans="1:8" ht="16.5" thickBot="1">
      <c r="A3949" s="23" t="s">
        <v>22</v>
      </c>
      <c r="B3949" s="37">
        <v>5.0170000000000003</v>
      </c>
      <c r="C3949" s="38">
        <v>3.6389999999999998</v>
      </c>
      <c r="D3949" s="30">
        <v>8.7789999999999999</v>
      </c>
      <c r="E3949" s="37">
        <v>7.1859999999999999</v>
      </c>
      <c r="F3949" s="30">
        <v>12.266999999999999</v>
      </c>
      <c r="G3949" s="30">
        <v>10.553000000000001</v>
      </c>
      <c r="H3949" s="114" t="s">
        <v>840</v>
      </c>
    </row>
    <row r="3950" spans="1:8" ht="16.5" thickBot="1">
      <c r="A3950" s="23" t="s">
        <v>23</v>
      </c>
      <c r="B3950" s="37">
        <v>2.6469999999999998</v>
      </c>
      <c r="C3950" s="38">
        <v>2.3650000000000002</v>
      </c>
      <c r="D3950" s="30">
        <v>4.9409999999999998</v>
      </c>
      <c r="E3950" s="37">
        <v>3.3839999999999999</v>
      </c>
      <c r="F3950" s="30">
        <v>3.6219999999999999</v>
      </c>
      <c r="G3950" s="30">
        <v>3.7959999999999998</v>
      </c>
      <c r="H3950" s="114" t="s">
        <v>805</v>
      </c>
    </row>
    <row r="3951" spans="1:8" ht="16.5" thickBot="1">
      <c r="A3951" s="23" t="s">
        <v>24</v>
      </c>
      <c r="B3951" s="37">
        <v>124</v>
      </c>
      <c r="C3951" s="38">
        <v>211.20599999999999</v>
      </c>
      <c r="D3951" s="30">
        <v>140.774</v>
      </c>
      <c r="E3951" s="37">
        <v>242.97200000000001</v>
      </c>
      <c r="F3951" s="30">
        <v>134.477</v>
      </c>
      <c r="G3951" s="30">
        <v>206.38</v>
      </c>
      <c r="H3951" s="114" t="s">
        <v>25</v>
      </c>
    </row>
    <row r="3952" spans="1:8" ht="16.5" thickBot="1">
      <c r="A3952" s="23" t="s">
        <v>26</v>
      </c>
      <c r="B3952" s="30">
        <v>69.516999999999996</v>
      </c>
      <c r="C3952" s="28">
        <v>76.186999999999998</v>
      </c>
      <c r="D3952" s="30">
        <v>26.327000000000002</v>
      </c>
      <c r="E3952" s="37">
        <v>24.073</v>
      </c>
      <c r="F3952" s="30">
        <v>35.893999999999998</v>
      </c>
      <c r="G3952" s="30">
        <v>32.603000000000002</v>
      </c>
      <c r="H3952" s="114" t="s">
        <v>812</v>
      </c>
    </row>
    <row r="3953" spans="1:8" ht="16.5" thickBot="1">
      <c r="A3953" s="23" t="s">
        <v>27</v>
      </c>
      <c r="B3953" s="37">
        <v>9.75</v>
      </c>
      <c r="C3953" s="38">
        <v>6.5460000000000003</v>
      </c>
      <c r="D3953" s="30">
        <v>0.51700000000000002</v>
      </c>
      <c r="E3953" s="37">
        <v>1.9990000000000001</v>
      </c>
      <c r="F3953" s="30">
        <f>D3953/E3953*G3953</f>
        <v>0.31992446223111554</v>
      </c>
      <c r="G3953" s="30">
        <v>1.2370000000000001</v>
      </c>
      <c r="H3953" s="114" t="s">
        <v>836</v>
      </c>
    </row>
    <row r="3954" spans="1:8" ht="16.5" thickBot="1">
      <c r="A3954" s="23" t="s">
        <v>28</v>
      </c>
      <c r="B3954" s="37">
        <v>40.113999999999997</v>
      </c>
      <c r="C3954" s="38">
        <v>46.752000000000002</v>
      </c>
      <c r="D3954" s="30">
        <v>31.035</v>
      </c>
      <c r="E3954" s="37">
        <v>31.652000000000001</v>
      </c>
      <c r="F3954" s="30">
        <v>31.035</v>
      </c>
      <c r="G3954" s="30">
        <v>31.652000000000001</v>
      </c>
      <c r="H3954" s="114" t="s">
        <v>813</v>
      </c>
    </row>
    <row r="3955" spans="1:8" ht="16.5" thickBot="1">
      <c r="A3955" s="23" t="s">
        <v>29</v>
      </c>
      <c r="B3955" s="37">
        <v>75.435000000000002</v>
      </c>
      <c r="C3955" s="38">
        <v>86.007999999999996</v>
      </c>
      <c r="D3955" s="30">
        <v>65.456999999999994</v>
      </c>
      <c r="E3955" s="37">
        <v>76.25</v>
      </c>
      <c r="F3955" s="30">
        <v>41.676000000000002</v>
      </c>
      <c r="G3955" s="30">
        <v>48.670999999999999</v>
      </c>
      <c r="H3955" s="114" t="s">
        <v>814</v>
      </c>
    </row>
    <row r="3956" spans="1:8" ht="16.5" thickBot="1">
      <c r="A3956" s="23" t="s">
        <v>30</v>
      </c>
      <c r="B3956" s="37">
        <v>7.5430000000000001</v>
      </c>
      <c r="C3956" s="38">
        <v>13.87</v>
      </c>
      <c r="D3956" s="30">
        <v>12.542999999999999</v>
      </c>
      <c r="E3956" s="37">
        <v>20.248000000000001</v>
      </c>
      <c r="F3956" s="30">
        <v>9.5649999999999995</v>
      </c>
      <c r="G3956" s="30">
        <v>19.175999999999998</v>
      </c>
      <c r="H3956" s="114" t="s">
        <v>815</v>
      </c>
    </row>
    <row r="3957" spans="1:8" ht="16.5" thickBot="1">
      <c r="A3957" s="23" t="s">
        <v>31</v>
      </c>
      <c r="B3957" s="37">
        <v>95.116</v>
      </c>
      <c r="C3957" s="38">
        <v>69.778999999999996</v>
      </c>
      <c r="D3957" s="30">
        <v>95.283000000000001</v>
      </c>
      <c r="E3957" s="37">
        <v>70.784000000000006</v>
      </c>
      <c r="F3957" s="30">
        <v>119.133</v>
      </c>
      <c r="G3957" s="30">
        <v>86.46</v>
      </c>
      <c r="H3957" s="114" t="s">
        <v>838</v>
      </c>
    </row>
    <row r="3958" spans="1:8" ht="16.5" thickBot="1">
      <c r="A3958" s="23" t="s">
        <v>32</v>
      </c>
      <c r="B3958" s="37">
        <v>81.59</v>
      </c>
      <c r="C3958" s="38">
        <v>158.97448518332496</v>
      </c>
      <c r="D3958" s="30">
        <v>60.459000000000003</v>
      </c>
      <c r="E3958" s="37">
        <v>129.0905665682553</v>
      </c>
      <c r="F3958" s="30">
        <v>0.29399999999999998</v>
      </c>
      <c r="G3958" s="30">
        <v>0.76900000000000002</v>
      </c>
      <c r="H3958" s="114" t="s">
        <v>816</v>
      </c>
    </row>
    <row r="3959" spans="1:8" ht="16.5" thickBot="1">
      <c r="A3959" s="23" t="s">
        <v>33</v>
      </c>
      <c r="B3959" s="37">
        <v>1.986</v>
      </c>
      <c r="C3959" s="38">
        <v>3.7050000000000001</v>
      </c>
      <c r="D3959" s="30">
        <v>2.2959999999999998</v>
      </c>
      <c r="E3959" s="37">
        <v>5.226</v>
      </c>
      <c r="F3959" s="30">
        <v>2.923</v>
      </c>
      <c r="G3959" s="30">
        <v>7.1879999999999997</v>
      </c>
      <c r="H3959" s="114" t="s">
        <v>818</v>
      </c>
    </row>
    <row r="3960" spans="1:8" ht="16.5" thickBot="1">
      <c r="A3960" s="23" t="s">
        <v>34</v>
      </c>
      <c r="B3960" s="39">
        <v>32.777999999999999</v>
      </c>
      <c r="C3960" s="40">
        <v>14.583</v>
      </c>
      <c r="D3960" s="30">
        <v>37.201999999999998</v>
      </c>
      <c r="E3960" s="37">
        <v>14.733000000000001</v>
      </c>
      <c r="F3960" s="30">
        <v>44.529000000000003</v>
      </c>
      <c r="G3960" s="30">
        <v>17.001999999999999</v>
      </c>
      <c r="H3960" s="114" t="s">
        <v>817</v>
      </c>
    </row>
    <row r="3961" spans="1:8" ht="16.5" thickBot="1">
      <c r="A3961" s="23" t="s">
        <v>35</v>
      </c>
      <c r="B3961" s="39">
        <v>4.4710000000000001</v>
      </c>
      <c r="C3961" s="40">
        <v>5.0270000000000001</v>
      </c>
      <c r="D3961" s="30">
        <v>2.3069999999999999</v>
      </c>
      <c r="E3961" s="37">
        <v>2.6190000000000002</v>
      </c>
      <c r="F3961" s="30">
        <v>10.488</v>
      </c>
      <c r="G3961" s="30">
        <v>16.120999999999999</v>
      </c>
      <c r="H3961" s="113" t="s">
        <v>36</v>
      </c>
    </row>
    <row r="3962" spans="1:8" ht="16.5" thickBot="1">
      <c r="A3962" s="95" t="s">
        <v>353</v>
      </c>
      <c r="B3962" s="97">
        <f t="shared" ref="B3962" si="682">SUM(B3940:B3961)</f>
        <v>709.72747800000013</v>
      </c>
      <c r="C3962" s="97">
        <f t="shared" ref="C3962" si="683">SUM(C3940:C3961)</f>
        <v>912.73326412332506</v>
      </c>
      <c r="D3962" s="97">
        <f t="shared" ref="D3962" si="684">SUM(D3940:D3961)</f>
        <v>662.18382399999996</v>
      </c>
      <c r="E3962" s="97">
        <f t="shared" ref="E3962:G3962" si="685">SUM(E3940:E3961)</f>
        <v>842.65321998116531</v>
      </c>
      <c r="F3962" s="97">
        <f t="shared" si="685"/>
        <v>630.62721046223101</v>
      </c>
      <c r="G3962" s="97">
        <f t="shared" si="685"/>
        <v>694.596</v>
      </c>
      <c r="H3962" s="112" t="s">
        <v>841</v>
      </c>
    </row>
    <row r="3963" spans="1:8" ht="16.5" thickBot="1">
      <c r="A3963" s="95" t="s">
        <v>350</v>
      </c>
      <c r="B3963" s="97">
        <v>6491.3966132999876</v>
      </c>
      <c r="C3963" s="97">
        <v>7811.9549999999999</v>
      </c>
      <c r="D3963" s="97">
        <v>8297.1894559469438</v>
      </c>
      <c r="E3963" s="97">
        <v>9914.5169999999998</v>
      </c>
      <c r="F3963" s="142">
        <f>D3963/E3963*G3963</f>
        <v>8258.8330655817426</v>
      </c>
      <c r="G3963" s="142">
        <v>9868.6839999999993</v>
      </c>
      <c r="H3963" s="119" t="s">
        <v>354</v>
      </c>
    </row>
    <row r="3964" spans="1:8">
      <c r="A3964" s="98"/>
      <c r="B3964" s="99"/>
      <c r="C3964" s="99"/>
      <c r="D3964" s="99"/>
      <c r="E3964" s="99"/>
      <c r="F3964" s="99"/>
      <c r="G3964" s="99"/>
      <c r="H3964" s="121"/>
    </row>
    <row r="3965" spans="1:8">
      <c r="A3965" s="77" t="s">
        <v>345</v>
      </c>
      <c r="B3965" s="75"/>
      <c r="C3965" s="75"/>
      <c r="D3965" s="75"/>
      <c r="E3965" s="75"/>
      <c r="F3965" s="75"/>
      <c r="G3965" s="75"/>
      <c r="H3965" s="79" t="s">
        <v>346</v>
      </c>
    </row>
    <row r="3966" spans="1:8">
      <c r="A3966" s="74" t="s">
        <v>669</v>
      </c>
      <c r="B3966" s="75"/>
      <c r="C3966" s="75"/>
      <c r="D3966" s="75"/>
      <c r="E3966" s="75"/>
      <c r="F3966" s="75"/>
      <c r="G3966" s="75"/>
      <c r="H3966" s="13" t="s">
        <v>668</v>
      </c>
    </row>
    <row r="3967" spans="1:8" ht="16.5" customHeight="1" thickBot="1">
      <c r="A3967" s="76" t="s">
        <v>39</v>
      </c>
      <c r="B3967" s="75"/>
      <c r="C3967" s="75"/>
      <c r="D3967" s="75"/>
      <c r="E3967" s="2"/>
      <c r="F3967" s="75"/>
      <c r="G3967" s="2" t="s">
        <v>40</v>
      </c>
      <c r="H3967" s="2" t="s">
        <v>2</v>
      </c>
    </row>
    <row r="3968" spans="1:8" ht="16.5" thickBot="1">
      <c r="A3968" s="66" t="s">
        <v>7</v>
      </c>
      <c r="B3968" s="203">
        <v>2016</v>
      </c>
      <c r="C3968" s="204"/>
      <c r="D3968" s="203">
        <v>2017</v>
      </c>
      <c r="E3968" s="204"/>
      <c r="F3968" s="203">
        <v>2018</v>
      </c>
      <c r="G3968" s="204"/>
      <c r="H3968" s="67" t="s">
        <v>3</v>
      </c>
    </row>
    <row r="3969" spans="1:8">
      <c r="A3969" s="68"/>
      <c r="B3969" s="20" t="s">
        <v>43</v>
      </c>
      <c r="C3969" s="111" t="s">
        <v>44</v>
      </c>
      <c r="D3969" s="111" t="s">
        <v>43</v>
      </c>
      <c r="E3969" s="16" t="s">
        <v>44</v>
      </c>
      <c r="F3969" s="20" t="s">
        <v>43</v>
      </c>
      <c r="G3969" s="9" t="s">
        <v>44</v>
      </c>
      <c r="H3969" s="69"/>
    </row>
    <row r="3970" spans="1:8" ht="16.5" thickBot="1">
      <c r="A3970" s="70"/>
      <c r="B3970" s="34" t="s">
        <v>45</v>
      </c>
      <c r="C3970" s="11" t="s">
        <v>46</v>
      </c>
      <c r="D3970" s="114" t="s">
        <v>45</v>
      </c>
      <c r="E3970" s="36" t="s">
        <v>46</v>
      </c>
      <c r="F3970" s="34" t="s">
        <v>45</v>
      </c>
      <c r="G3970" s="34" t="s">
        <v>46</v>
      </c>
      <c r="H3970" s="71"/>
    </row>
    <row r="3971" spans="1:8" ht="17.25" thickTop="1" thickBot="1">
      <c r="A3971" s="23" t="s">
        <v>12</v>
      </c>
      <c r="B3971" s="35">
        <v>27.632999999999999</v>
      </c>
      <c r="C3971" s="38">
        <v>88.853999999999999</v>
      </c>
      <c r="D3971" s="30">
        <v>31.241</v>
      </c>
      <c r="E3971" s="37">
        <v>100.59399999999999</v>
      </c>
      <c r="F3971" s="30">
        <v>29.295999999999999</v>
      </c>
      <c r="G3971" s="30">
        <v>96.542000000000002</v>
      </c>
      <c r="H3971" s="114" t="s">
        <v>809</v>
      </c>
    </row>
    <row r="3972" spans="1:8" ht="16.5" thickBot="1">
      <c r="A3972" s="23" t="s">
        <v>13</v>
      </c>
      <c r="B3972" s="37">
        <v>371.21499999999997</v>
      </c>
      <c r="C3972" s="38">
        <v>619.40899999999999</v>
      </c>
      <c r="D3972" s="30">
        <v>456.82299999999998</v>
      </c>
      <c r="E3972" s="37">
        <v>908.90300000000002</v>
      </c>
      <c r="F3972" s="30">
        <v>482.29199999999997</v>
      </c>
      <c r="G3972" s="30">
        <v>927.11699999999996</v>
      </c>
      <c r="H3972" s="114" t="s">
        <v>810</v>
      </c>
    </row>
    <row r="3973" spans="1:8" ht="16.5" thickBot="1">
      <c r="A3973" s="23" t="s">
        <v>14</v>
      </c>
      <c r="B3973" s="37">
        <v>33.164000000000001</v>
      </c>
      <c r="C3973" s="38">
        <v>65.707999999999998</v>
      </c>
      <c r="D3973" s="30">
        <v>35.176000000000002</v>
      </c>
      <c r="E3973" s="37">
        <v>70.215000000000003</v>
      </c>
      <c r="F3973" s="30">
        <v>36.902999999999999</v>
      </c>
      <c r="G3973" s="30">
        <v>73.272000000000006</v>
      </c>
      <c r="H3973" s="114" t="s">
        <v>806</v>
      </c>
    </row>
    <row r="3974" spans="1:8" ht="16.5" thickBot="1">
      <c r="A3974" s="23" t="s">
        <v>15</v>
      </c>
      <c r="B3974" s="37">
        <v>4.7309999999999999</v>
      </c>
      <c r="C3974" s="38">
        <v>8.8239999999999998</v>
      </c>
      <c r="D3974" s="30">
        <v>5.4390000000000001</v>
      </c>
      <c r="E3974" s="37">
        <v>12.622999999999999</v>
      </c>
      <c r="F3974" s="30">
        <v>9.0589999999999993</v>
      </c>
      <c r="G3974" s="30">
        <v>18.5</v>
      </c>
      <c r="H3974" s="114" t="s">
        <v>820</v>
      </c>
    </row>
    <row r="3975" spans="1:8" ht="16.5" thickBot="1">
      <c r="A3975" s="23" t="s">
        <v>16</v>
      </c>
      <c r="B3975" s="37">
        <v>345.82299999999998</v>
      </c>
      <c r="C3975" s="38">
        <v>802.88699999999994</v>
      </c>
      <c r="D3975" s="30">
        <v>425.678</v>
      </c>
      <c r="E3975" s="37">
        <v>1239.366</v>
      </c>
      <c r="F3975" s="30">
        <v>441.94299999999998</v>
      </c>
      <c r="G3975" s="30">
        <v>1108.8699999999999</v>
      </c>
      <c r="H3975" s="114" t="s">
        <v>819</v>
      </c>
    </row>
    <row r="3976" spans="1:8" ht="16.5" thickBot="1">
      <c r="A3976" s="23" t="s">
        <v>17</v>
      </c>
      <c r="B3976" s="37">
        <v>0.53600000000000003</v>
      </c>
      <c r="C3976" s="38">
        <v>1.3320000000000001</v>
      </c>
      <c r="D3976" s="30">
        <v>0.90100000000000002</v>
      </c>
      <c r="E3976" s="37">
        <v>2.33</v>
      </c>
      <c r="F3976" s="30">
        <v>1.749144</v>
      </c>
      <c r="G3976" s="30">
        <v>3.8050000000000002</v>
      </c>
      <c r="H3976" s="114" t="s">
        <v>807</v>
      </c>
    </row>
    <row r="3977" spans="1:8" ht="16.5" thickBot="1">
      <c r="A3977" s="23" t="s">
        <v>18</v>
      </c>
      <c r="B3977" s="37">
        <v>14.455</v>
      </c>
      <c r="C3977" s="38">
        <v>25.523</v>
      </c>
      <c r="D3977" s="30">
        <v>7.5460000000000003</v>
      </c>
      <c r="E3977" s="37">
        <v>16.28</v>
      </c>
      <c r="F3977" s="30">
        <v>8.7829999999999995</v>
      </c>
      <c r="G3977" s="30">
        <v>21.462</v>
      </c>
      <c r="H3977" s="114" t="s">
        <v>19</v>
      </c>
    </row>
    <row r="3978" spans="1:8" ht="16.5" thickBot="1">
      <c r="A3978" s="23" t="s">
        <v>20</v>
      </c>
      <c r="B3978" s="37">
        <v>290.35899999999998</v>
      </c>
      <c r="C3978" s="38">
        <v>761.81200000000001</v>
      </c>
      <c r="D3978" s="30">
        <v>279.94900000000001</v>
      </c>
      <c r="E3978" s="37">
        <v>759.85</v>
      </c>
      <c r="F3978" s="30">
        <v>258.64999999999998</v>
      </c>
      <c r="G3978" s="30">
        <v>712.76900000000001</v>
      </c>
      <c r="H3978" s="114" t="s">
        <v>808</v>
      </c>
    </row>
    <row r="3979" spans="1:8" ht="16.5" thickBot="1">
      <c r="A3979" s="23" t="s">
        <v>21</v>
      </c>
      <c r="B3979" s="37">
        <v>35.06</v>
      </c>
      <c r="C3979" s="38">
        <v>78.763000000000005</v>
      </c>
      <c r="D3979" s="30">
        <v>34.991</v>
      </c>
      <c r="E3979" s="37">
        <v>80.114999999999995</v>
      </c>
      <c r="F3979" s="30">
        <v>23.361999999999998</v>
      </c>
      <c r="G3979" s="30">
        <v>71.924000000000007</v>
      </c>
      <c r="H3979" s="114" t="s">
        <v>811</v>
      </c>
    </row>
    <row r="3980" spans="1:8" ht="16.5" thickBot="1">
      <c r="A3980" s="23" t="s">
        <v>22</v>
      </c>
      <c r="B3980" s="37">
        <v>19.911000000000001</v>
      </c>
      <c r="C3980" s="38">
        <v>58.960999999999999</v>
      </c>
      <c r="D3980" s="30">
        <v>23.664000000000001</v>
      </c>
      <c r="E3980" s="37">
        <v>63.14</v>
      </c>
      <c r="F3980" s="30">
        <f>D3980/E3980*G3980</f>
        <v>26.404811403230916</v>
      </c>
      <c r="G3980" s="30">
        <v>70.453000000000003</v>
      </c>
      <c r="H3980" s="114" t="s">
        <v>840</v>
      </c>
    </row>
    <row r="3981" spans="1:8" ht="16.5" thickBot="1">
      <c r="A3981" s="23" t="s">
        <v>23</v>
      </c>
      <c r="B3981" s="37">
        <v>30.9</v>
      </c>
      <c r="C3981" s="38">
        <v>82.346999999999994</v>
      </c>
      <c r="D3981" s="30">
        <v>53.686</v>
      </c>
      <c r="E3981" s="37">
        <v>150.85599999999999</v>
      </c>
      <c r="F3981" s="30">
        <v>45.808</v>
      </c>
      <c r="G3981" s="30">
        <v>157.06399999999999</v>
      </c>
      <c r="H3981" s="114" t="s">
        <v>805</v>
      </c>
    </row>
    <row r="3982" spans="1:8" ht="16.5" thickBot="1">
      <c r="A3982" s="23" t="s">
        <v>24</v>
      </c>
      <c r="B3982" s="37">
        <v>60.01</v>
      </c>
      <c r="C3982" s="38">
        <v>180.744</v>
      </c>
      <c r="D3982" s="30">
        <v>67.331999999999994</v>
      </c>
      <c r="E3982" s="37">
        <v>215.87299999999999</v>
      </c>
      <c r="F3982" s="30">
        <v>101.054</v>
      </c>
      <c r="G3982" s="30">
        <v>329.274</v>
      </c>
      <c r="H3982" s="114" t="s">
        <v>25</v>
      </c>
    </row>
    <row r="3983" spans="1:8" ht="16.5" thickBot="1">
      <c r="A3983" s="23" t="s">
        <v>26</v>
      </c>
      <c r="B3983" s="30">
        <v>155.90899999999999</v>
      </c>
      <c r="C3983" s="28">
        <v>290.41199999999998</v>
      </c>
      <c r="D3983" s="30">
        <v>110.32</v>
      </c>
      <c r="E3983" s="37">
        <v>229.85400000000001</v>
      </c>
      <c r="F3983" s="30">
        <v>183.65</v>
      </c>
      <c r="G3983" s="30">
        <v>386.05099999999999</v>
      </c>
      <c r="H3983" s="114" t="s">
        <v>812</v>
      </c>
    </row>
    <row r="3984" spans="1:8" ht="16.5" thickBot="1">
      <c r="A3984" s="23" t="s">
        <v>27</v>
      </c>
      <c r="B3984" s="37">
        <v>2.6937658688865769</v>
      </c>
      <c r="C3984" s="38">
        <v>13.124000000000001</v>
      </c>
      <c r="D3984" s="30">
        <v>1.728</v>
      </c>
      <c r="E3984" s="37">
        <v>5.8220000000000001</v>
      </c>
      <c r="F3984" s="30">
        <f>D3984/E3984*G3984</f>
        <v>8.372875300583992</v>
      </c>
      <c r="G3984" s="30">
        <v>28.21</v>
      </c>
      <c r="H3984" s="114" t="s">
        <v>836</v>
      </c>
    </row>
    <row r="3985" spans="1:9" ht="16.5" thickBot="1">
      <c r="A3985" s="23" t="s">
        <v>28</v>
      </c>
      <c r="B3985" s="37">
        <v>34.473999999999997</v>
      </c>
      <c r="C3985" s="38">
        <v>83.442999999999998</v>
      </c>
      <c r="D3985" s="30">
        <v>45.93</v>
      </c>
      <c r="E3985" s="37">
        <v>111.703</v>
      </c>
      <c r="F3985" s="30">
        <v>45.930999999999997</v>
      </c>
      <c r="G3985" s="30">
        <v>111.703</v>
      </c>
      <c r="H3985" s="114" t="s">
        <v>813</v>
      </c>
    </row>
    <row r="3986" spans="1:9" ht="16.5" thickBot="1">
      <c r="A3986" s="23" t="s">
        <v>29</v>
      </c>
      <c r="B3986" s="37">
        <v>50.781999999999996</v>
      </c>
      <c r="C3986" s="38">
        <v>157.33000000000001</v>
      </c>
      <c r="D3986" s="30">
        <v>54.965000000000003</v>
      </c>
      <c r="E3986" s="37">
        <v>177.57599999999999</v>
      </c>
      <c r="F3986" s="30">
        <v>68.775000000000006</v>
      </c>
      <c r="G3986" s="30">
        <v>197.286</v>
      </c>
      <c r="H3986" s="114" t="s">
        <v>814</v>
      </c>
    </row>
    <row r="3987" spans="1:9" ht="16.5" thickBot="1">
      <c r="A3987" s="23" t="s">
        <v>30</v>
      </c>
      <c r="B3987" s="37">
        <v>25.817</v>
      </c>
      <c r="C3987" s="38">
        <v>91.659000000000006</v>
      </c>
      <c r="D3987" s="30">
        <v>28.818999999999999</v>
      </c>
      <c r="E3987" s="37">
        <v>110.277</v>
      </c>
      <c r="F3987" s="30">
        <v>28.963999999999999</v>
      </c>
      <c r="G3987" s="30">
        <v>104.386</v>
      </c>
      <c r="H3987" s="114" t="s">
        <v>815</v>
      </c>
      <c r="I3987" s="43" t="s">
        <v>352</v>
      </c>
    </row>
    <row r="3988" spans="1:9" ht="16.5" thickBot="1">
      <c r="A3988" s="23" t="s">
        <v>31</v>
      </c>
      <c r="B3988" s="37">
        <v>76.245000000000005</v>
      </c>
      <c r="C3988" s="38">
        <v>176.286</v>
      </c>
      <c r="D3988" s="30">
        <v>63.572000000000003</v>
      </c>
      <c r="E3988" s="37">
        <v>128.71299999999999</v>
      </c>
      <c r="F3988" s="30">
        <v>75.427000000000007</v>
      </c>
      <c r="G3988" s="30">
        <v>140.36500000000001</v>
      </c>
      <c r="H3988" s="114" t="s">
        <v>838</v>
      </c>
    </row>
    <row r="3989" spans="1:9" ht="16.5" thickBot="1">
      <c r="A3989" s="23" t="s">
        <v>32</v>
      </c>
      <c r="B3989" s="37">
        <v>54.020817325560671</v>
      </c>
      <c r="C3989" s="38">
        <v>241.13399999999999</v>
      </c>
      <c r="D3989" s="30">
        <v>73.582999999999998</v>
      </c>
      <c r="E3989" s="37">
        <v>185.77799999999999</v>
      </c>
      <c r="F3989" s="30">
        <v>109.666</v>
      </c>
      <c r="G3989" s="30">
        <v>240.57900000000001</v>
      </c>
      <c r="H3989" s="114" t="s">
        <v>816</v>
      </c>
    </row>
    <row r="3990" spans="1:9" ht="16.5" thickBot="1">
      <c r="A3990" s="23" t="s">
        <v>33</v>
      </c>
      <c r="B3990" s="37">
        <v>4.0270000000000001</v>
      </c>
      <c r="C3990" s="38">
        <v>8.3219999999999992</v>
      </c>
      <c r="D3990" s="30">
        <v>6.9029999999999996</v>
      </c>
      <c r="E3990" s="37">
        <v>15.534000000000001</v>
      </c>
      <c r="F3990" s="30">
        <v>9.06</v>
      </c>
      <c r="G3990" s="30">
        <v>18.228999999999999</v>
      </c>
      <c r="H3990" s="114" t="s">
        <v>818</v>
      </c>
    </row>
    <row r="3991" spans="1:9" ht="16.5" thickBot="1">
      <c r="A3991" s="23" t="s">
        <v>34</v>
      </c>
      <c r="B3991" s="39">
        <v>29.742000000000001</v>
      </c>
      <c r="C3991" s="40">
        <v>48.887</v>
      </c>
      <c r="D3991" s="30">
        <v>46.61</v>
      </c>
      <c r="E3991" s="37">
        <v>61.030999999999999</v>
      </c>
      <c r="F3991" s="30">
        <v>56.134999999999998</v>
      </c>
      <c r="G3991" s="30">
        <v>73.573999999999998</v>
      </c>
      <c r="H3991" s="114" t="s">
        <v>817</v>
      </c>
    </row>
    <row r="3992" spans="1:9" ht="16.5" thickBot="1">
      <c r="A3992" s="23" t="s">
        <v>35</v>
      </c>
      <c r="B3992" s="39">
        <v>48.859000000000002</v>
      </c>
      <c r="C3992" s="40">
        <v>121.589</v>
      </c>
      <c r="D3992" s="30">
        <v>35.299999999999997</v>
      </c>
      <c r="E3992" s="37">
        <v>94.096999999999994</v>
      </c>
      <c r="F3992" s="30">
        <v>55.356999999999999</v>
      </c>
      <c r="G3992" s="30">
        <v>134.92099999999999</v>
      </c>
      <c r="H3992" s="113" t="s">
        <v>36</v>
      </c>
    </row>
    <row r="3993" spans="1:9" ht="16.5" thickBot="1">
      <c r="A3993" s="95" t="s">
        <v>353</v>
      </c>
      <c r="B3993" s="97">
        <f t="shared" ref="B3993" si="686">SUM(B3971:B3992)</f>
        <v>1716.3665831944472</v>
      </c>
      <c r="C3993" s="97">
        <f t="shared" ref="C3993" si="687">SUM(C3971:C3992)</f>
        <v>4007.35</v>
      </c>
      <c r="D3993" s="97">
        <f t="shared" ref="D3993" si="688">SUM(D3971:D3992)</f>
        <v>1890.1559999999997</v>
      </c>
      <c r="E3993" s="97">
        <f t="shared" ref="E3993:G3993" si="689">SUM(E3971:E3992)</f>
        <v>4740.5299999999988</v>
      </c>
      <c r="F3993" s="97">
        <f t="shared" si="689"/>
        <v>2106.6418307038148</v>
      </c>
      <c r="G3993" s="97">
        <f t="shared" si="689"/>
        <v>5026.3559999999998</v>
      </c>
      <c r="H3993" s="112" t="s">
        <v>841</v>
      </c>
    </row>
    <row r="3994" spans="1:9" ht="16.5" thickBot="1">
      <c r="A3994" s="95" t="s">
        <v>350</v>
      </c>
      <c r="B3994" s="97">
        <v>7395.564198462268</v>
      </c>
      <c r="C3994" s="97">
        <v>17242.513999999999</v>
      </c>
      <c r="D3994" s="97">
        <v>7864.7798432688287</v>
      </c>
      <c r="E3994" s="97">
        <v>19710.920999999998</v>
      </c>
      <c r="F3994" s="142">
        <f>D3994/E3994*G3994</f>
        <v>8039.5365822235899</v>
      </c>
      <c r="G3994" s="142">
        <v>20148.901000000002</v>
      </c>
      <c r="H3994" s="119" t="s">
        <v>354</v>
      </c>
    </row>
    <row r="3995" spans="1:9">
      <c r="A3995" s="98"/>
      <c r="B3995" s="99"/>
      <c r="C3995" s="99"/>
      <c r="D3995" s="99"/>
      <c r="E3995" s="99"/>
      <c r="F3995" s="99"/>
      <c r="G3995" s="99"/>
      <c r="H3995" s="121"/>
    </row>
    <row r="3996" spans="1:9">
      <c r="A3996" s="77" t="s">
        <v>263</v>
      </c>
      <c r="B3996" s="75"/>
      <c r="C3996" s="75"/>
      <c r="D3996" s="75"/>
      <c r="E3996" s="75"/>
      <c r="F3996" s="75"/>
      <c r="G3996" s="75"/>
      <c r="H3996" s="79" t="s">
        <v>264</v>
      </c>
    </row>
    <row r="3997" spans="1:9" ht="15.75" customHeight="1">
      <c r="A3997" s="74" t="s">
        <v>671</v>
      </c>
      <c r="C3997" s="74"/>
      <c r="D3997" s="74"/>
      <c r="E3997" s="74"/>
      <c r="F3997" s="74"/>
      <c r="G3997" s="74"/>
      <c r="H3997" s="74" t="s">
        <v>676</v>
      </c>
    </row>
    <row r="3998" spans="1:9" ht="16.5" customHeight="1" thickBot="1">
      <c r="A3998" s="76" t="s">
        <v>39</v>
      </c>
      <c r="B3998" s="75"/>
      <c r="C3998" s="75"/>
      <c r="D3998" s="75"/>
      <c r="E3998" s="2"/>
      <c r="F3998" s="75"/>
      <c r="G3998" s="2" t="s">
        <v>40</v>
      </c>
      <c r="H3998" s="2" t="s">
        <v>2</v>
      </c>
    </row>
    <row r="3999" spans="1:9" ht="16.5" thickBot="1">
      <c r="A3999" s="66" t="s">
        <v>7</v>
      </c>
      <c r="B3999" s="203">
        <v>2016</v>
      </c>
      <c r="C3999" s="204"/>
      <c r="D3999" s="203">
        <v>2017</v>
      </c>
      <c r="E3999" s="204"/>
      <c r="F3999" s="203">
        <v>2018</v>
      </c>
      <c r="G3999" s="204"/>
      <c r="H3999" s="67" t="s">
        <v>3</v>
      </c>
    </row>
    <row r="4000" spans="1:9">
      <c r="A4000" s="68"/>
      <c r="B4000" s="20" t="s">
        <v>43</v>
      </c>
      <c r="C4000" s="111" t="s">
        <v>44</v>
      </c>
      <c r="D4000" s="111" t="s">
        <v>43</v>
      </c>
      <c r="E4000" s="16" t="s">
        <v>44</v>
      </c>
      <c r="F4000" s="20" t="s">
        <v>43</v>
      </c>
      <c r="G4000" s="9" t="s">
        <v>44</v>
      </c>
      <c r="H4000" s="69"/>
    </row>
    <row r="4001" spans="1:8" ht="16.5" thickBot="1">
      <c r="A4001" s="70"/>
      <c r="B4001" s="34" t="s">
        <v>45</v>
      </c>
      <c r="C4001" s="11" t="s">
        <v>46</v>
      </c>
      <c r="D4001" s="114" t="s">
        <v>45</v>
      </c>
      <c r="E4001" s="36" t="s">
        <v>46</v>
      </c>
      <c r="F4001" s="30" t="s">
        <v>45</v>
      </c>
      <c r="G4001" s="104" t="s">
        <v>46</v>
      </c>
      <c r="H4001" s="71"/>
    </row>
    <row r="4002" spans="1:8" ht="17.25" thickTop="1" thickBot="1">
      <c r="A4002" s="23" t="s">
        <v>12</v>
      </c>
      <c r="B4002" s="35">
        <v>7.859</v>
      </c>
      <c r="C4002" s="38">
        <v>17.358000000000001</v>
      </c>
      <c r="D4002" s="30">
        <v>8.2680000000000007</v>
      </c>
      <c r="E4002" s="37">
        <v>18.492999999999999</v>
      </c>
      <c r="F4002" s="30">
        <v>7.6689999999999996</v>
      </c>
      <c r="G4002" s="30">
        <v>16.157</v>
      </c>
      <c r="H4002" s="114" t="s">
        <v>809</v>
      </c>
    </row>
    <row r="4003" spans="1:8" ht="16.5" thickBot="1">
      <c r="A4003" s="23" t="s">
        <v>13</v>
      </c>
      <c r="B4003" s="37">
        <v>79.275999999999996</v>
      </c>
      <c r="C4003" s="38">
        <v>132.58199999999999</v>
      </c>
      <c r="D4003" s="30">
        <v>72.900000000000006</v>
      </c>
      <c r="E4003" s="37">
        <v>117.64400000000001</v>
      </c>
      <c r="F4003" s="30">
        <v>78.006</v>
      </c>
      <c r="G4003" s="30">
        <v>113.024</v>
      </c>
      <c r="H4003" s="114" t="s">
        <v>810</v>
      </c>
    </row>
    <row r="4004" spans="1:8" ht="16.5" thickBot="1">
      <c r="A4004" s="23" t="s">
        <v>14</v>
      </c>
      <c r="B4004" s="37">
        <v>21.513999999999999</v>
      </c>
      <c r="C4004" s="38">
        <v>39.701000000000001</v>
      </c>
      <c r="D4004" s="30">
        <v>22.274000000000001</v>
      </c>
      <c r="E4004" s="37">
        <v>40.326000000000001</v>
      </c>
      <c r="F4004" s="30">
        <v>23.097000000000001</v>
      </c>
      <c r="G4004" s="30">
        <v>43.082999999999998</v>
      </c>
      <c r="H4004" s="114" t="s">
        <v>806</v>
      </c>
    </row>
    <row r="4005" spans="1:8" ht="16.5" thickBot="1">
      <c r="A4005" s="23" t="s">
        <v>15</v>
      </c>
      <c r="B4005" s="37">
        <v>0</v>
      </c>
      <c r="C4005" s="38">
        <v>0</v>
      </c>
      <c r="D4005" s="30">
        <v>0</v>
      </c>
      <c r="E4005" s="37">
        <v>1E-3</v>
      </c>
      <c r="F4005" s="30">
        <v>6.0000000000000001E-3</v>
      </c>
      <c r="G4005" s="30">
        <v>1.4999999999999999E-2</v>
      </c>
      <c r="H4005" s="114" t="s">
        <v>820</v>
      </c>
    </row>
    <row r="4006" spans="1:8" ht="16.5" thickBot="1">
      <c r="A4006" s="23" t="s">
        <v>16</v>
      </c>
      <c r="B4006" s="37">
        <v>0.156</v>
      </c>
      <c r="C4006" s="38">
        <v>0.374</v>
      </c>
      <c r="D4006" s="30">
        <v>0.42599999999999999</v>
      </c>
      <c r="E4006" s="37">
        <v>1.2849999999999999</v>
      </c>
      <c r="F4006" s="30">
        <v>0.1</v>
      </c>
      <c r="G4006" s="30">
        <v>0.183</v>
      </c>
      <c r="H4006" s="114" t="s">
        <v>819</v>
      </c>
    </row>
    <row r="4007" spans="1:8" ht="16.5" thickBot="1">
      <c r="A4007" s="23" t="s">
        <v>17</v>
      </c>
      <c r="B4007" s="37">
        <v>0.191</v>
      </c>
      <c r="C4007" s="38">
        <v>0.26900000000000002</v>
      </c>
      <c r="D4007" s="30">
        <v>0.192</v>
      </c>
      <c r="E4007" s="37">
        <v>0.23799999999999999</v>
      </c>
      <c r="F4007" s="30">
        <v>201.35499999999999</v>
      </c>
      <c r="G4007" s="30">
        <v>0.19400000000000001</v>
      </c>
      <c r="H4007" s="114" t="s">
        <v>807</v>
      </c>
    </row>
    <row r="4008" spans="1:8" ht="16.5" thickBot="1">
      <c r="A4008" s="23" t="s">
        <v>18</v>
      </c>
      <c r="B4008" s="37">
        <v>0.29599999999999999</v>
      </c>
      <c r="C4008" s="38">
        <v>0.55600000000000005</v>
      </c>
      <c r="D4008" s="30">
        <v>0.375</v>
      </c>
      <c r="E4008" s="37">
        <v>0.64300000000000002</v>
      </c>
      <c r="F4008" s="30">
        <v>0.59899999999999998</v>
      </c>
      <c r="G4008" s="30">
        <v>1.1870000000000001</v>
      </c>
      <c r="H4008" s="114" t="s">
        <v>19</v>
      </c>
    </row>
    <row r="4009" spans="1:8" ht="16.5" thickBot="1">
      <c r="A4009" s="23" t="s">
        <v>20</v>
      </c>
      <c r="B4009" s="37">
        <v>17.785</v>
      </c>
      <c r="C4009" s="38">
        <v>59.548999999999999</v>
      </c>
      <c r="D4009" s="30">
        <v>19.227</v>
      </c>
      <c r="E4009" s="37">
        <v>66.100999999999999</v>
      </c>
      <c r="F4009" s="30">
        <v>17.773</v>
      </c>
      <c r="G4009" s="30">
        <v>61.387999999999998</v>
      </c>
      <c r="H4009" s="114" t="s">
        <v>808</v>
      </c>
    </row>
    <row r="4010" spans="1:8" ht="16.5" thickBot="1">
      <c r="A4010" s="23" t="s">
        <v>21</v>
      </c>
      <c r="B4010" s="37">
        <v>0.40799999999999997</v>
      </c>
      <c r="C4010" s="38">
        <v>0.49199999999999999</v>
      </c>
      <c r="D4010" s="30">
        <v>0.24399999999999999</v>
      </c>
      <c r="E4010" s="37">
        <v>0.38800000000000001</v>
      </c>
      <c r="F4010" s="30">
        <v>0.05</v>
      </c>
      <c r="G4010" s="30">
        <v>9.9000000000000005E-2</v>
      </c>
      <c r="H4010" s="114" t="s">
        <v>811</v>
      </c>
    </row>
    <row r="4011" spans="1:8" ht="16.5" thickBot="1">
      <c r="A4011" s="23" t="s">
        <v>22</v>
      </c>
      <c r="B4011" s="37">
        <v>3.0000000000000001E-3</v>
      </c>
      <c r="C4011" s="38">
        <v>3.0000000000000001E-3</v>
      </c>
      <c r="D4011" s="30">
        <v>0.14399999999999999</v>
      </c>
      <c r="E4011" s="37">
        <v>0.16700000000000001</v>
      </c>
      <c r="F4011" s="30">
        <v>8.4000000000000005E-2</v>
      </c>
      <c r="G4011" s="30">
        <v>9.6000000000000002E-2</v>
      </c>
      <c r="H4011" s="114" t="s">
        <v>840</v>
      </c>
    </row>
    <row r="4012" spans="1:8" ht="16.5" thickBot="1">
      <c r="A4012" s="23" t="s">
        <v>23</v>
      </c>
      <c r="B4012" s="37">
        <v>0.86199999999999999</v>
      </c>
      <c r="C4012" s="38">
        <v>1.2929999999999999</v>
      </c>
      <c r="D4012" s="30">
        <v>0.81599999999999995</v>
      </c>
      <c r="E4012" s="37">
        <v>1.2190000000000001</v>
      </c>
      <c r="F4012" s="30">
        <v>0.76700000000000002</v>
      </c>
      <c r="G4012" s="30">
        <v>1.2350000000000001</v>
      </c>
      <c r="H4012" s="114" t="s">
        <v>805</v>
      </c>
    </row>
    <row r="4013" spans="1:8" ht="16.5" thickBot="1">
      <c r="A4013" s="23" t="s">
        <v>24</v>
      </c>
      <c r="B4013" s="37">
        <v>246.804</v>
      </c>
      <c r="C4013" s="38">
        <v>210.93199999999999</v>
      </c>
      <c r="D4013" s="30">
        <v>192.797</v>
      </c>
      <c r="E4013" s="37">
        <v>167.59100000000001</v>
      </c>
      <c r="F4013" s="30">
        <v>179.29</v>
      </c>
      <c r="G4013" s="30">
        <v>148.601</v>
      </c>
      <c r="H4013" s="114" t="s">
        <v>25</v>
      </c>
    </row>
    <row r="4014" spans="1:8" ht="16.5" thickBot="1">
      <c r="A4014" s="23" t="s">
        <v>26</v>
      </c>
      <c r="B4014" s="30">
        <v>56.37</v>
      </c>
      <c r="C4014" s="28">
        <v>66.712999999999994</v>
      </c>
      <c r="D4014" s="30">
        <v>62.933</v>
      </c>
      <c r="E4014" s="37">
        <v>68.606999999999999</v>
      </c>
      <c r="F4014" s="30">
        <v>97.46</v>
      </c>
      <c r="G4014" s="30">
        <v>103.128</v>
      </c>
      <c r="H4014" s="114" t="s">
        <v>812</v>
      </c>
    </row>
    <row r="4015" spans="1:8" ht="16.5" thickBot="1">
      <c r="A4015" s="23" t="s">
        <v>27</v>
      </c>
      <c r="B4015" s="37">
        <v>19.614999999999998</v>
      </c>
      <c r="C4015" s="38">
        <v>32.381</v>
      </c>
      <c r="D4015" s="30">
        <v>0.28100000000000003</v>
      </c>
      <c r="E4015" s="37">
        <v>0.45300000000000001</v>
      </c>
      <c r="F4015" s="30">
        <f>D4015/E4015*G4015</f>
        <v>12.20333995584989</v>
      </c>
      <c r="G4015" s="30">
        <v>19.672999999999998</v>
      </c>
      <c r="H4015" s="114" t="s">
        <v>836</v>
      </c>
    </row>
    <row r="4016" spans="1:8" ht="16.5" thickBot="1">
      <c r="A4016" s="23" t="s">
        <v>28</v>
      </c>
      <c r="B4016" s="37">
        <v>73.33</v>
      </c>
      <c r="C4016" s="38">
        <v>91.656999999999996</v>
      </c>
      <c r="D4016" s="30">
        <v>73.33</v>
      </c>
      <c r="E4016" s="37">
        <v>91.656999999999996</v>
      </c>
      <c r="F4016" s="30">
        <v>2.0630000000000002</v>
      </c>
      <c r="G4016" s="30">
        <v>6.3209999999999997</v>
      </c>
      <c r="H4016" s="114" t="s">
        <v>813</v>
      </c>
    </row>
    <row r="4017" spans="1:8" ht="16.5" thickBot="1">
      <c r="A4017" s="23" t="s">
        <v>29</v>
      </c>
      <c r="B4017" s="37">
        <v>44.069000000000003</v>
      </c>
      <c r="C4017" s="38">
        <v>69.900000000000006</v>
      </c>
      <c r="D4017" s="30">
        <v>47.396000000000001</v>
      </c>
      <c r="E4017" s="37">
        <v>72.905000000000001</v>
      </c>
      <c r="F4017" s="30">
        <v>56.314999999999998</v>
      </c>
      <c r="G4017" s="30">
        <v>83.097999999999999</v>
      </c>
      <c r="H4017" s="114" t="s">
        <v>814</v>
      </c>
    </row>
    <row r="4018" spans="1:8" ht="16.5" thickBot="1">
      <c r="A4018" s="23" t="s">
        <v>30</v>
      </c>
      <c r="B4018" s="37">
        <v>0.82699999999999996</v>
      </c>
      <c r="C4018" s="38">
        <v>1.772</v>
      </c>
      <c r="D4018" s="30">
        <v>0.53700000000000003</v>
      </c>
      <c r="E4018" s="37">
        <v>1.1970000000000001</v>
      </c>
      <c r="F4018" s="30">
        <v>0.54600000000000004</v>
      </c>
      <c r="G4018" s="30">
        <v>1.304</v>
      </c>
      <c r="H4018" s="114" t="s">
        <v>815</v>
      </c>
    </row>
    <row r="4019" spans="1:8" ht="16.5" thickBot="1">
      <c r="A4019" s="23" t="s">
        <v>31</v>
      </c>
      <c r="B4019" s="37">
        <v>7.6740000000000004</v>
      </c>
      <c r="C4019" s="38">
        <v>7.7939999999999996</v>
      </c>
      <c r="D4019" s="30">
        <v>5.7930000000000001</v>
      </c>
      <c r="E4019" s="37">
        <v>6.2519999999999998</v>
      </c>
      <c r="F4019" s="30">
        <v>5.1660000000000004</v>
      </c>
      <c r="G4019" s="30">
        <v>5.694</v>
      </c>
      <c r="H4019" s="114" t="s">
        <v>838</v>
      </c>
    </row>
    <row r="4020" spans="1:8" ht="16.5" thickBot="1">
      <c r="A4020" s="23" t="s">
        <v>32</v>
      </c>
      <c r="B4020" s="37">
        <v>0.105</v>
      </c>
      <c r="C4020" s="38">
        <v>0.17699999999999999</v>
      </c>
      <c r="D4020" s="30">
        <v>0.21199999999999999</v>
      </c>
      <c r="E4020" s="37">
        <v>0.33500000000000002</v>
      </c>
      <c r="F4020" s="30">
        <v>0.42899999999999999</v>
      </c>
      <c r="G4020" s="30">
        <v>0.88500000000000001</v>
      </c>
      <c r="H4020" s="114" t="s">
        <v>816</v>
      </c>
    </row>
    <row r="4021" spans="1:8" ht="16.5" thickBot="1">
      <c r="A4021" s="23" t="s">
        <v>33</v>
      </c>
      <c r="B4021" s="37">
        <v>5.6000000000000001E-2</v>
      </c>
      <c r="C4021" s="38">
        <v>0.14099999999999999</v>
      </c>
      <c r="D4021" s="30">
        <v>6.2E-2</v>
      </c>
      <c r="E4021" s="37">
        <v>0.158</v>
      </c>
      <c r="F4021" s="30">
        <v>0.106</v>
      </c>
      <c r="G4021" s="30">
        <v>0.26400000000000001</v>
      </c>
      <c r="H4021" s="114" t="s">
        <v>818</v>
      </c>
    </row>
    <row r="4022" spans="1:8" ht="16.5" thickBot="1">
      <c r="A4022" s="23" t="s">
        <v>34</v>
      </c>
      <c r="B4022" s="39">
        <v>3.6749999999999998</v>
      </c>
      <c r="C4022" s="40">
        <v>1.0620000000000001</v>
      </c>
      <c r="D4022" s="30">
        <v>3.8140000000000001</v>
      </c>
      <c r="E4022" s="37">
        <v>0.76700000000000002</v>
      </c>
      <c r="F4022" s="30">
        <v>2.13</v>
      </c>
      <c r="G4022" s="30">
        <v>0.36799999999999999</v>
      </c>
      <c r="H4022" s="114" t="s">
        <v>817</v>
      </c>
    </row>
    <row r="4023" spans="1:8" ht="16.5" thickBot="1">
      <c r="A4023" s="23" t="s">
        <v>35</v>
      </c>
      <c r="B4023" s="39">
        <v>3.8340000000000001</v>
      </c>
      <c r="C4023" s="40">
        <v>5.4450000000000003</v>
      </c>
      <c r="D4023" s="30">
        <v>5.4850000000000003</v>
      </c>
      <c r="E4023" s="37">
        <v>10.311999999999999</v>
      </c>
      <c r="F4023" s="30">
        <v>3.657</v>
      </c>
      <c r="G4023" s="30">
        <v>5.6559999999999997</v>
      </c>
      <c r="H4023" s="113" t="s">
        <v>36</v>
      </c>
    </row>
    <row r="4024" spans="1:8" ht="16.5" thickBot="1">
      <c r="A4024" s="95" t="s">
        <v>353</v>
      </c>
      <c r="B4024" s="97">
        <f t="shared" ref="B4024" si="690">SUM(B4002:B4023)</f>
        <v>584.70899999999995</v>
      </c>
      <c r="C4024" s="97">
        <f t="shared" ref="C4024" si="691">SUM(C4002:C4023)</f>
        <v>740.15100000000007</v>
      </c>
      <c r="D4024" s="97">
        <f t="shared" ref="D4024" si="692">SUM(D4002:D4023)</f>
        <v>517.50599999999997</v>
      </c>
      <c r="E4024" s="97">
        <f t="shared" ref="E4024:G4024" si="693">SUM(E4002:E4023)</f>
        <v>666.73900000000003</v>
      </c>
      <c r="F4024" s="97">
        <f t="shared" si="693"/>
        <v>688.87133995584986</v>
      </c>
      <c r="G4024" s="97">
        <f t="shared" si="693"/>
        <v>611.65299999999991</v>
      </c>
      <c r="H4024" s="112" t="s">
        <v>841</v>
      </c>
    </row>
    <row r="4025" spans="1:8" ht="16.5" thickBot="1">
      <c r="A4025" s="95" t="s">
        <v>350</v>
      </c>
      <c r="B4025" s="97">
        <v>3127.6570000000002</v>
      </c>
      <c r="C4025" s="97">
        <v>4258.3059999999996</v>
      </c>
      <c r="D4025" s="97">
        <v>3100.5340000000001</v>
      </c>
      <c r="E4025" s="97">
        <v>4553.7219999999998</v>
      </c>
      <c r="F4025" s="142">
        <f>D4025/E4025*G4025</f>
        <v>3316.5885038274187</v>
      </c>
      <c r="G4025" s="142">
        <v>4871.0389999999998</v>
      </c>
      <c r="H4025" s="119" t="s">
        <v>354</v>
      </c>
    </row>
    <row r="4026" spans="1:8">
      <c r="A4026" s="16"/>
      <c r="B4026" s="62"/>
      <c r="C4026" s="62"/>
      <c r="D4026" s="62"/>
      <c r="E4026" s="62"/>
      <c r="F4026" s="62"/>
      <c r="G4026" s="62"/>
      <c r="H4026" s="75"/>
    </row>
    <row r="4027" spans="1:8">
      <c r="A4027" s="77" t="s">
        <v>265</v>
      </c>
      <c r="B4027" s="75"/>
      <c r="C4027" s="75"/>
      <c r="D4027" s="75"/>
      <c r="E4027" s="75"/>
      <c r="F4027" s="75"/>
      <c r="G4027" s="75"/>
      <c r="H4027" s="79" t="s">
        <v>266</v>
      </c>
    </row>
    <row r="4028" spans="1:8" ht="15.75" customHeight="1">
      <c r="A4028" s="77" t="s">
        <v>677</v>
      </c>
      <c r="C4028" s="80"/>
      <c r="D4028" s="80"/>
      <c r="E4028" s="80"/>
      <c r="F4028" s="80"/>
      <c r="G4028" s="80"/>
      <c r="H4028" s="80" t="s">
        <v>675</v>
      </c>
    </row>
    <row r="4029" spans="1:8" ht="16.5" customHeight="1" thickBot="1">
      <c r="A4029" s="76" t="s">
        <v>39</v>
      </c>
      <c r="B4029" s="75"/>
      <c r="C4029" s="75"/>
      <c r="D4029" s="75"/>
      <c r="E4029" s="2"/>
      <c r="F4029" s="75"/>
      <c r="G4029" s="2" t="s">
        <v>40</v>
      </c>
      <c r="H4029" s="2" t="s">
        <v>2</v>
      </c>
    </row>
    <row r="4030" spans="1:8" ht="16.5" thickBot="1">
      <c r="A4030" s="66" t="s">
        <v>7</v>
      </c>
      <c r="B4030" s="203">
        <v>2016</v>
      </c>
      <c r="C4030" s="204"/>
      <c r="D4030" s="203">
        <v>2017</v>
      </c>
      <c r="E4030" s="204"/>
      <c r="F4030" s="203">
        <v>2018</v>
      </c>
      <c r="G4030" s="204"/>
      <c r="H4030" s="67" t="s">
        <v>3</v>
      </c>
    </row>
    <row r="4031" spans="1:8">
      <c r="A4031" s="68"/>
      <c r="B4031" s="20" t="s">
        <v>43</v>
      </c>
      <c r="C4031" s="111" t="s">
        <v>44</v>
      </c>
      <c r="D4031" s="111" t="s">
        <v>43</v>
      </c>
      <c r="E4031" s="16" t="s">
        <v>44</v>
      </c>
      <c r="F4031" s="20" t="s">
        <v>43</v>
      </c>
      <c r="G4031" s="9" t="s">
        <v>44</v>
      </c>
      <c r="H4031" s="69"/>
    </row>
    <row r="4032" spans="1:8" ht="16.5" thickBot="1">
      <c r="A4032" s="70"/>
      <c r="B4032" s="34" t="s">
        <v>45</v>
      </c>
      <c r="C4032" s="11" t="s">
        <v>46</v>
      </c>
      <c r="D4032" s="114" t="s">
        <v>45</v>
      </c>
      <c r="E4032" s="36" t="s">
        <v>46</v>
      </c>
      <c r="F4032" s="30" t="s">
        <v>45</v>
      </c>
      <c r="G4032" s="104" t="s">
        <v>46</v>
      </c>
      <c r="H4032" s="71"/>
    </row>
    <row r="4033" spans="1:9" ht="17.25" thickTop="1" thickBot="1">
      <c r="A4033" s="23" t="s">
        <v>12</v>
      </c>
      <c r="B4033" s="35">
        <v>1.4149400000000001</v>
      </c>
      <c r="C4033" s="38">
        <v>1.5509999999999999</v>
      </c>
      <c r="D4033" s="30">
        <v>1.4573879999999999</v>
      </c>
      <c r="E4033" s="37">
        <v>1.597</v>
      </c>
      <c r="F4033" s="30">
        <v>2.3279999999999998</v>
      </c>
      <c r="G4033" s="30">
        <v>2.7330000000000001</v>
      </c>
      <c r="H4033" s="114" t="s">
        <v>809</v>
      </c>
      <c r="I4033" s="43" t="s">
        <v>351</v>
      </c>
    </row>
    <row r="4034" spans="1:9" ht="16.5" thickBot="1">
      <c r="A4034" s="23" t="s">
        <v>13</v>
      </c>
      <c r="B4034" s="37">
        <v>4.5030000000000001</v>
      </c>
      <c r="C4034" s="38">
        <v>6.9889999999999999</v>
      </c>
      <c r="D4034" s="30">
        <v>6.1580000000000004</v>
      </c>
      <c r="E4034" s="37">
        <v>10.257999999999999</v>
      </c>
      <c r="F4034" s="30">
        <v>5.7960000000000003</v>
      </c>
      <c r="G4034" s="30">
        <v>11.522</v>
      </c>
      <c r="H4034" s="114" t="s">
        <v>810</v>
      </c>
    </row>
    <row r="4035" spans="1:9" ht="16.5" thickBot="1">
      <c r="A4035" s="23" t="s">
        <v>14</v>
      </c>
      <c r="B4035" s="37">
        <v>0.70799999999999996</v>
      </c>
      <c r="C4035" s="38">
        <v>3.121</v>
      </c>
      <c r="D4035" s="30">
        <v>0.63900000000000001</v>
      </c>
      <c r="E4035" s="37">
        <v>2.5339999999999998</v>
      </c>
      <c r="F4035" s="30">
        <v>0.52</v>
      </c>
      <c r="G4035" s="30">
        <v>2.077</v>
      </c>
      <c r="H4035" s="114" t="s">
        <v>806</v>
      </c>
    </row>
    <row r="4036" spans="1:9" ht="16.5" thickBot="1">
      <c r="A4036" s="23" t="s">
        <v>15</v>
      </c>
      <c r="B4036" s="37">
        <v>5.351</v>
      </c>
      <c r="C4036" s="38">
        <v>6.2240000000000002</v>
      </c>
      <c r="D4036" s="30">
        <v>6.6820000000000004</v>
      </c>
      <c r="E4036" s="37">
        <v>8.8650000000000002</v>
      </c>
      <c r="F4036" s="30">
        <v>7.1340000000000003</v>
      </c>
      <c r="G4036" s="30">
        <v>9.0559999999999992</v>
      </c>
      <c r="H4036" s="114" t="s">
        <v>820</v>
      </c>
    </row>
    <row r="4037" spans="1:9" ht="16.5" thickBot="1">
      <c r="A4037" s="23" t="s">
        <v>16</v>
      </c>
      <c r="B4037" s="37">
        <v>3.694</v>
      </c>
      <c r="C4037" s="38">
        <v>3.4289999999999998</v>
      </c>
      <c r="D4037" s="30">
        <v>3.262</v>
      </c>
      <c r="E4037" s="37">
        <v>3.5230000000000001</v>
      </c>
      <c r="F4037" s="30">
        <v>6.6669999999999998</v>
      </c>
      <c r="G4037" s="30">
        <v>7.4080000000000004</v>
      </c>
      <c r="H4037" s="114" t="s">
        <v>819</v>
      </c>
    </row>
    <row r="4038" spans="1:9" ht="16.5" thickBot="1">
      <c r="A4038" s="23" t="s">
        <v>17</v>
      </c>
      <c r="B4038" s="37">
        <v>0</v>
      </c>
      <c r="C4038" s="38">
        <v>0</v>
      </c>
      <c r="D4038" s="30">
        <v>0</v>
      </c>
      <c r="E4038" s="37">
        <v>2E-3</v>
      </c>
      <c r="F4038" s="30">
        <v>356.66699999999997</v>
      </c>
      <c r="G4038" s="30">
        <v>0.29799999999999999</v>
      </c>
      <c r="H4038" s="114" t="s">
        <v>807</v>
      </c>
    </row>
    <row r="4039" spans="1:9" ht="16.5" thickBot="1">
      <c r="A4039" s="23" t="s">
        <v>18</v>
      </c>
      <c r="B4039" s="37">
        <v>0.47599999999999998</v>
      </c>
      <c r="C4039" s="38">
        <v>0.44400000000000001</v>
      </c>
      <c r="D4039" s="30">
        <v>0.05</v>
      </c>
      <c r="E4039" s="37">
        <v>7.5999999999999998E-2</v>
      </c>
      <c r="F4039" s="30">
        <v>8.0000000000000002E-3</v>
      </c>
      <c r="G4039" s="30">
        <v>0.01</v>
      </c>
      <c r="H4039" s="114" t="s">
        <v>19</v>
      </c>
    </row>
    <row r="4040" spans="1:9" ht="16.5" thickBot="1">
      <c r="A4040" s="23" t="s">
        <v>20</v>
      </c>
      <c r="B4040" s="37">
        <v>8.2270000000000003</v>
      </c>
      <c r="C4040" s="38">
        <v>13.497999999999999</v>
      </c>
      <c r="D4040" s="30">
        <v>8.1140000000000008</v>
      </c>
      <c r="E4040" s="37">
        <v>16.382000000000001</v>
      </c>
      <c r="F4040" s="30">
        <v>8.1890000000000001</v>
      </c>
      <c r="G4040" s="30">
        <v>16.971</v>
      </c>
      <c r="H4040" s="114" t="s">
        <v>808</v>
      </c>
    </row>
    <row r="4041" spans="1:9" ht="16.5" thickBot="1">
      <c r="A4041" s="23" t="s">
        <v>21</v>
      </c>
      <c r="B4041" s="37">
        <v>0.629</v>
      </c>
      <c r="C4041" s="38">
        <v>0.60699999999999998</v>
      </c>
      <c r="D4041" s="30">
        <v>1.23</v>
      </c>
      <c r="E4041" s="37">
        <v>1.5760000000000001</v>
      </c>
      <c r="F4041" s="30">
        <f>D4041/E4041*G4041</f>
        <v>0.88894035532994919</v>
      </c>
      <c r="G4041" s="30">
        <v>1.139</v>
      </c>
      <c r="H4041" s="114" t="s">
        <v>811</v>
      </c>
    </row>
    <row r="4042" spans="1:9" ht="16.5" thickBot="1">
      <c r="A4042" s="23" t="s">
        <v>22</v>
      </c>
      <c r="B4042" s="37">
        <v>2.3050000000000002</v>
      </c>
      <c r="C4042" s="38">
        <v>1.5149999999999999</v>
      </c>
      <c r="D4042" s="30">
        <v>2.99</v>
      </c>
      <c r="E4042" s="37">
        <v>2.4809999999999999</v>
      </c>
      <c r="F4042" s="30">
        <v>3.097</v>
      </c>
      <c r="G4042" s="30">
        <v>2.4820000000000002</v>
      </c>
      <c r="H4042" s="114" t="s">
        <v>840</v>
      </c>
    </row>
    <row r="4043" spans="1:9" ht="16.5" thickBot="1">
      <c r="A4043" s="23" t="s">
        <v>23</v>
      </c>
      <c r="B4043" s="37">
        <v>3.3000000000000002E-2</v>
      </c>
      <c r="C4043" s="38">
        <v>4.2000000000000003E-2</v>
      </c>
      <c r="D4043" s="30">
        <v>3.5000000000000003E-2</v>
      </c>
      <c r="E4043" s="37">
        <v>2.1999999999999999E-2</v>
      </c>
      <c r="F4043" s="30">
        <v>0</v>
      </c>
      <c r="G4043" s="30">
        <v>0</v>
      </c>
      <c r="H4043" s="114" t="s">
        <v>805</v>
      </c>
    </row>
    <row r="4044" spans="1:9" ht="16.5" thickBot="1">
      <c r="A4044" s="23" t="s">
        <v>24</v>
      </c>
      <c r="B4044" s="37">
        <v>2.476</v>
      </c>
      <c r="C4044" s="38">
        <v>3.0409999999999999</v>
      </c>
      <c r="D4044" s="30">
        <v>4.1970000000000001</v>
      </c>
      <c r="E4044" s="37">
        <v>4.8579999999999997</v>
      </c>
      <c r="F4044" s="30">
        <v>2.629</v>
      </c>
      <c r="G4044" s="30">
        <v>3.008</v>
      </c>
      <c r="H4044" s="114" t="s">
        <v>25</v>
      </c>
    </row>
    <row r="4045" spans="1:9" ht="16.5" thickBot="1">
      <c r="A4045" s="23" t="s">
        <v>26</v>
      </c>
      <c r="B4045" s="30">
        <v>7.6310000000000002</v>
      </c>
      <c r="C4045" s="28">
        <v>7.5190000000000001</v>
      </c>
      <c r="D4045" s="30">
        <v>0.42299999999999999</v>
      </c>
      <c r="E4045" s="37">
        <v>0.66</v>
      </c>
      <c r="F4045" s="30">
        <v>0.69299999999999995</v>
      </c>
      <c r="G4045" s="30">
        <v>0.86199999999999999</v>
      </c>
      <c r="H4045" s="114" t="s">
        <v>812</v>
      </c>
    </row>
    <row r="4046" spans="1:9" ht="16.5" thickBot="1">
      <c r="A4046" s="23" t="s">
        <v>27</v>
      </c>
      <c r="B4046" s="37">
        <v>0.19400000000000001</v>
      </c>
      <c r="C4046" s="38">
        <v>0.26700000000000002</v>
      </c>
      <c r="D4046" s="30">
        <v>6.9000000000000006E-2</v>
      </c>
      <c r="E4046" s="37">
        <v>3.9E-2</v>
      </c>
      <c r="F4046" s="30">
        <f>D4046/E4046*G4046</f>
        <v>0.97484615384615403</v>
      </c>
      <c r="G4046" s="30">
        <v>0.55100000000000005</v>
      </c>
      <c r="H4046" s="114" t="s">
        <v>836</v>
      </c>
    </row>
    <row r="4047" spans="1:9" ht="16.5" thickBot="1">
      <c r="A4047" s="23" t="s">
        <v>28</v>
      </c>
      <c r="B4047" s="37">
        <v>0.59499999999999997</v>
      </c>
      <c r="C4047" s="38">
        <v>1.056</v>
      </c>
      <c r="D4047" s="30">
        <v>0.35299999999999998</v>
      </c>
      <c r="E4047" s="37">
        <v>0.97299999999999998</v>
      </c>
      <c r="F4047" s="30">
        <v>0.35299999999999998</v>
      </c>
      <c r="G4047" s="30">
        <v>0.97299999999999998</v>
      </c>
      <c r="H4047" s="114" t="s">
        <v>813</v>
      </c>
    </row>
    <row r="4048" spans="1:9" ht="16.5" thickBot="1">
      <c r="A4048" s="23" t="s">
        <v>29</v>
      </c>
      <c r="B4048" s="37">
        <v>0.53200000000000003</v>
      </c>
      <c r="C4048" s="38">
        <v>1.167</v>
      </c>
      <c r="D4048" s="30">
        <v>0.8</v>
      </c>
      <c r="E4048" s="37">
        <v>1.49</v>
      </c>
      <c r="F4048" s="30">
        <v>0.68600000000000005</v>
      </c>
      <c r="G4048" s="30">
        <v>1.331</v>
      </c>
      <c r="H4048" s="114" t="s">
        <v>814</v>
      </c>
    </row>
    <row r="4049" spans="1:8" ht="16.5" thickBot="1">
      <c r="A4049" s="23" t="s">
        <v>30</v>
      </c>
      <c r="B4049" s="37">
        <v>0.7</v>
      </c>
      <c r="C4049" s="38">
        <v>0.93600000000000005</v>
      </c>
      <c r="D4049" s="30">
        <v>0.89700000000000002</v>
      </c>
      <c r="E4049" s="37">
        <v>1.1120000000000001</v>
      </c>
      <c r="F4049" s="30">
        <v>0.80700000000000005</v>
      </c>
      <c r="G4049" s="30">
        <v>1.0580000000000001</v>
      </c>
      <c r="H4049" s="114" t="s">
        <v>815</v>
      </c>
    </row>
    <row r="4050" spans="1:8" ht="16.5" thickBot="1">
      <c r="A4050" s="23" t="s">
        <v>31</v>
      </c>
      <c r="B4050" s="37">
        <v>0.96699999999999997</v>
      </c>
      <c r="C4050" s="38">
        <v>1.145</v>
      </c>
      <c r="D4050" s="30">
        <v>0.92100000000000004</v>
      </c>
      <c r="E4050" s="37">
        <v>1.194</v>
      </c>
      <c r="F4050" s="30">
        <v>1.0249999999999999</v>
      </c>
      <c r="G4050" s="30">
        <v>1.5029999999999999</v>
      </c>
      <c r="H4050" s="114" t="s">
        <v>838</v>
      </c>
    </row>
    <row r="4051" spans="1:8" ht="16.5" thickBot="1">
      <c r="A4051" s="23" t="s">
        <v>32</v>
      </c>
      <c r="B4051" s="37">
        <v>24.846</v>
      </c>
      <c r="C4051" s="38">
        <v>55.363999999999997</v>
      </c>
      <c r="D4051" s="30">
        <v>28.86</v>
      </c>
      <c r="E4051" s="37">
        <v>57.524999999999999</v>
      </c>
      <c r="F4051" s="30">
        <v>33.746000000000002</v>
      </c>
      <c r="G4051" s="30">
        <v>64.709000000000003</v>
      </c>
      <c r="H4051" s="114" t="s">
        <v>816</v>
      </c>
    </row>
    <row r="4052" spans="1:8" ht="16.5" thickBot="1">
      <c r="A4052" s="23" t="s">
        <v>33</v>
      </c>
      <c r="B4052" s="37">
        <v>19.428000000000001</v>
      </c>
      <c r="C4052" s="38">
        <v>36.673000000000002</v>
      </c>
      <c r="D4052" s="30">
        <v>23.922000000000001</v>
      </c>
      <c r="E4052" s="37">
        <v>51.762999999999998</v>
      </c>
      <c r="F4052" s="30">
        <v>26.713000000000001</v>
      </c>
      <c r="G4052" s="30">
        <v>49.226999999999997</v>
      </c>
      <c r="H4052" s="114" t="s">
        <v>818</v>
      </c>
    </row>
    <row r="4053" spans="1:8" ht="16.5" thickBot="1">
      <c r="A4053" s="23" t="s">
        <v>34</v>
      </c>
      <c r="B4053" s="39">
        <v>0</v>
      </c>
      <c r="C4053" s="40">
        <v>0</v>
      </c>
      <c r="D4053" s="30">
        <v>2.1000000000000001E-2</v>
      </c>
      <c r="E4053" s="37">
        <v>4.0000000000000001E-3</v>
      </c>
      <c r="F4053" s="30">
        <v>8.6999999999999994E-2</v>
      </c>
      <c r="G4053" s="30">
        <v>2.8000000000000001E-2</v>
      </c>
      <c r="H4053" s="114" t="s">
        <v>817</v>
      </c>
    </row>
    <row r="4054" spans="1:8" ht="16.5" thickBot="1">
      <c r="A4054" s="23" t="s">
        <v>35</v>
      </c>
      <c r="B4054" s="39">
        <v>1.365</v>
      </c>
      <c r="C4054" s="40">
        <v>1.754</v>
      </c>
      <c r="D4054" s="30">
        <v>2.0169999999999999</v>
      </c>
      <c r="E4054" s="37">
        <v>2.0819999999999999</v>
      </c>
      <c r="F4054" s="30">
        <v>2.6419999999999999</v>
      </c>
      <c r="G4054" s="30">
        <v>2.4950000000000001</v>
      </c>
      <c r="H4054" s="113" t="s">
        <v>36</v>
      </c>
    </row>
    <row r="4055" spans="1:8" ht="16.5" thickBot="1">
      <c r="A4055" s="95" t="s">
        <v>353</v>
      </c>
      <c r="B4055" s="97">
        <f t="shared" ref="B4055" si="694">SUM(B4033:B4054)</f>
        <v>86.074939999999998</v>
      </c>
      <c r="C4055" s="97">
        <f t="shared" ref="C4055" si="695">SUM(C4033:C4054)</f>
        <v>146.34199999999998</v>
      </c>
      <c r="D4055" s="97">
        <f t="shared" ref="D4055" si="696">SUM(D4033:D4054)</f>
        <v>93.097387999999995</v>
      </c>
      <c r="E4055" s="97">
        <f t="shared" ref="E4055:G4055" si="697">SUM(E4033:E4054)</f>
        <v>169.01599999999999</v>
      </c>
      <c r="F4055" s="97">
        <f t="shared" si="697"/>
        <v>461.65078650917604</v>
      </c>
      <c r="G4055" s="97">
        <f t="shared" si="697"/>
        <v>179.441</v>
      </c>
      <c r="H4055" s="112" t="s">
        <v>841</v>
      </c>
    </row>
    <row r="4056" spans="1:8" ht="16.5" thickBot="1">
      <c r="A4056" s="95" t="s">
        <v>350</v>
      </c>
      <c r="B4056" s="97">
        <v>4168.8919999999998</v>
      </c>
      <c r="C4056" s="97">
        <v>3700.8760000000002</v>
      </c>
      <c r="D4056" s="97">
        <v>5136.1940875133341</v>
      </c>
      <c r="E4056" s="97">
        <v>4559.585</v>
      </c>
      <c r="F4056" s="142">
        <f>D4056/E4056*G4056</f>
        <v>4827.6902489518698</v>
      </c>
      <c r="G4056" s="142">
        <v>4285.7150000000001</v>
      </c>
      <c r="H4056" s="119" t="s">
        <v>354</v>
      </c>
    </row>
    <row r="4057" spans="1:8">
      <c r="A4057" s="16"/>
      <c r="B4057" s="62"/>
      <c r="C4057" s="62"/>
      <c r="D4057" s="62"/>
      <c r="E4057" s="62"/>
      <c r="F4057" s="62"/>
      <c r="G4057" s="62"/>
      <c r="H4057" s="75"/>
    </row>
    <row r="4058" spans="1:8">
      <c r="A4058" s="77" t="s">
        <v>267</v>
      </c>
      <c r="B4058" s="75"/>
      <c r="C4058" s="75"/>
      <c r="D4058" s="75"/>
      <c r="E4058" s="75"/>
      <c r="F4058" s="75"/>
      <c r="G4058" s="75"/>
      <c r="H4058" s="79" t="s">
        <v>268</v>
      </c>
    </row>
    <row r="4059" spans="1:8">
      <c r="A4059" s="77" t="s">
        <v>679</v>
      </c>
      <c r="B4059" s="75"/>
      <c r="C4059" s="75"/>
      <c r="D4059" s="75"/>
      <c r="E4059" s="75"/>
      <c r="F4059" s="75"/>
      <c r="G4059" s="75"/>
      <c r="H4059" s="13" t="s">
        <v>681</v>
      </c>
    </row>
    <row r="4060" spans="1:8" ht="16.5" customHeight="1" thickBot="1">
      <c r="A4060" s="76" t="s">
        <v>39</v>
      </c>
      <c r="B4060" s="75"/>
      <c r="C4060" s="75"/>
      <c r="D4060" s="75"/>
      <c r="E4060" s="2"/>
      <c r="F4060" s="75"/>
      <c r="G4060" s="2" t="s">
        <v>40</v>
      </c>
      <c r="H4060" s="2" t="s">
        <v>2</v>
      </c>
    </row>
    <row r="4061" spans="1:8" ht="16.5" thickBot="1">
      <c r="A4061" s="66" t="s">
        <v>7</v>
      </c>
      <c r="B4061" s="203">
        <v>2016</v>
      </c>
      <c r="C4061" s="204"/>
      <c r="D4061" s="203">
        <v>2017</v>
      </c>
      <c r="E4061" s="204"/>
      <c r="F4061" s="203">
        <v>2018</v>
      </c>
      <c r="G4061" s="204"/>
      <c r="H4061" s="67" t="s">
        <v>3</v>
      </c>
    </row>
    <row r="4062" spans="1:8">
      <c r="A4062" s="68"/>
      <c r="B4062" s="20" t="s">
        <v>43</v>
      </c>
      <c r="C4062" s="111" t="s">
        <v>44</v>
      </c>
      <c r="D4062" s="111" t="s">
        <v>43</v>
      </c>
      <c r="E4062" s="16" t="s">
        <v>44</v>
      </c>
      <c r="F4062" s="20" t="s">
        <v>43</v>
      </c>
      <c r="G4062" s="9" t="s">
        <v>44</v>
      </c>
      <c r="H4062" s="69"/>
    </row>
    <row r="4063" spans="1:8" ht="16.5" thickBot="1">
      <c r="A4063" s="70"/>
      <c r="B4063" s="34" t="s">
        <v>45</v>
      </c>
      <c r="C4063" s="11" t="s">
        <v>46</v>
      </c>
      <c r="D4063" s="114" t="s">
        <v>45</v>
      </c>
      <c r="E4063" s="36" t="s">
        <v>46</v>
      </c>
      <c r="F4063" s="34" t="s">
        <v>45</v>
      </c>
      <c r="G4063" s="34" t="s">
        <v>46</v>
      </c>
      <c r="H4063" s="71"/>
    </row>
    <row r="4064" spans="1:8" ht="17.25" thickTop="1" thickBot="1">
      <c r="A4064" s="23" t="s">
        <v>12</v>
      </c>
      <c r="B4064" s="35">
        <v>3.847</v>
      </c>
      <c r="C4064" s="38">
        <v>17.010000000000002</v>
      </c>
      <c r="D4064" s="30">
        <v>3.9626250000000001</v>
      </c>
      <c r="E4064" s="37">
        <v>17.52</v>
      </c>
      <c r="F4064" s="30">
        <v>4.3330000000000002</v>
      </c>
      <c r="G4064" s="30">
        <v>22.443999999999999</v>
      </c>
      <c r="H4064" s="114" t="s">
        <v>809</v>
      </c>
    </row>
    <row r="4065" spans="1:8" ht="16.5" thickBot="1">
      <c r="A4065" s="23" t="s">
        <v>13</v>
      </c>
      <c r="B4065" s="37">
        <v>23.725000000000001</v>
      </c>
      <c r="C4065" s="38">
        <v>106.199</v>
      </c>
      <c r="D4065" s="30">
        <v>26.297000000000001</v>
      </c>
      <c r="E4065" s="37">
        <v>141.464</v>
      </c>
      <c r="F4065" s="30">
        <v>30.617000000000001</v>
      </c>
      <c r="G4065" s="30">
        <v>168.029</v>
      </c>
      <c r="H4065" s="114" t="s">
        <v>810</v>
      </c>
    </row>
    <row r="4066" spans="1:8" ht="16.5" thickBot="1">
      <c r="A4066" s="23" t="s">
        <v>14</v>
      </c>
      <c r="B4066" s="37">
        <v>5.8890000000000002</v>
      </c>
      <c r="C4066" s="38">
        <v>23.306000000000001</v>
      </c>
      <c r="D4066" s="30">
        <v>4.1749999999999998</v>
      </c>
      <c r="E4066" s="37">
        <v>21.021000000000001</v>
      </c>
      <c r="F4066" s="30">
        <v>5.3630000000000004</v>
      </c>
      <c r="G4066" s="30">
        <v>31.564</v>
      </c>
      <c r="H4066" s="114" t="s">
        <v>806</v>
      </c>
    </row>
    <row r="4067" spans="1:8" ht="16.5" thickBot="1">
      <c r="A4067" s="23" t="s">
        <v>15</v>
      </c>
      <c r="B4067" s="37">
        <v>4.8000000000000001E-2</v>
      </c>
      <c r="C4067" s="38">
        <v>0.20300000000000001</v>
      </c>
      <c r="D4067" s="30">
        <v>0.94199999999999995</v>
      </c>
      <c r="E4067" s="37">
        <v>6.8460000000000001</v>
      </c>
      <c r="F4067" s="30">
        <v>1.4770000000000001</v>
      </c>
      <c r="G4067" s="30">
        <v>7.8879999999999999</v>
      </c>
      <c r="H4067" s="114" t="s">
        <v>820</v>
      </c>
    </row>
    <row r="4068" spans="1:8" ht="16.5" thickBot="1">
      <c r="A4068" s="23" t="s">
        <v>16</v>
      </c>
      <c r="B4068" s="37">
        <v>13.121</v>
      </c>
      <c r="C4068" s="38">
        <v>46.066000000000003</v>
      </c>
      <c r="D4068" s="30">
        <v>4.4953349999999999</v>
      </c>
      <c r="E4068" s="37">
        <v>21.172890069979999</v>
      </c>
      <c r="F4068" s="30">
        <v>10.058</v>
      </c>
      <c r="G4068" s="30">
        <v>56.28</v>
      </c>
      <c r="H4068" s="114" t="s">
        <v>819</v>
      </c>
    </row>
    <row r="4069" spans="1:8" ht="16.5" thickBot="1">
      <c r="A4069" s="23" t="s">
        <v>17</v>
      </c>
      <c r="B4069" s="37">
        <v>1.9E-2</v>
      </c>
      <c r="C4069" s="38">
        <v>5.2999999999999999E-2</v>
      </c>
      <c r="D4069" s="30">
        <v>1.7000000000000001E-2</v>
      </c>
      <c r="E4069" s="37">
        <v>0.10199999999999999</v>
      </c>
      <c r="F4069" s="30">
        <v>13.93</v>
      </c>
      <c r="G4069" s="30">
        <v>1.7000000000000001E-2</v>
      </c>
      <c r="H4069" s="114" t="s">
        <v>807</v>
      </c>
    </row>
    <row r="4070" spans="1:8" ht="16.5" thickBot="1">
      <c r="A4070" s="23" t="s">
        <v>18</v>
      </c>
      <c r="B4070" s="37">
        <v>0.18</v>
      </c>
      <c r="C4070" s="38">
        <v>0.96499999999999997</v>
      </c>
      <c r="D4070" s="30">
        <v>0.157</v>
      </c>
      <c r="E4070" s="37">
        <v>1.01</v>
      </c>
      <c r="F4070" s="30">
        <v>0.122</v>
      </c>
      <c r="G4070" s="30">
        <v>0.83699999999999997</v>
      </c>
      <c r="H4070" s="114" t="s">
        <v>19</v>
      </c>
    </row>
    <row r="4071" spans="1:8" ht="16.5" thickBot="1">
      <c r="A4071" s="23" t="s">
        <v>20</v>
      </c>
      <c r="B4071" s="37">
        <v>55.345999999999997</v>
      </c>
      <c r="C4071" s="38">
        <v>195.73099999999999</v>
      </c>
      <c r="D4071" s="30">
        <v>47.838000000000001</v>
      </c>
      <c r="E4071" s="37">
        <v>220.11099999999999</v>
      </c>
      <c r="F4071" s="30">
        <v>51.475000000000001</v>
      </c>
      <c r="G4071" s="30">
        <v>253.41499999999999</v>
      </c>
      <c r="H4071" s="114" t="s">
        <v>808</v>
      </c>
    </row>
    <row r="4072" spans="1:8" ht="16.5" thickBot="1">
      <c r="A4072" s="23" t="s">
        <v>21</v>
      </c>
      <c r="B4072" s="37">
        <v>7.6999999999999999E-2</v>
      </c>
      <c r="C4072" s="38">
        <v>0.29199999999999998</v>
      </c>
      <c r="D4072" s="30">
        <v>0.10100000000000001</v>
      </c>
      <c r="E4072" s="37">
        <v>0.45900000000000002</v>
      </c>
      <c r="F4072" s="30">
        <v>0.104</v>
      </c>
      <c r="G4072" s="30">
        <v>0.19</v>
      </c>
      <c r="H4072" s="114" t="s">
        <v>811</v>
      </c>
    </row>
    <row r="4073" spans="1:8" ht="16.5" thickBot="1">
      <c r="A4073" s="23" t="s">
        <v>22</v>
      </c>
      <c r="B4073" s="37">
        <v>2.0070000000000001</v>
      </c>
      <c r="C4073" s="38">
        <v>7.7309999999999999</v>
      </c>
      <c r="D4073" s="30">
        <v>2.282</v>
      </c>
      <c r="E4073" s="37">
        <v>11.894</v>
      </c>
      <c r="F4073" s="30">
        <v>2.94</v>
      </c>
      <c r="G4073" s="30">
        <v>18.123999999999999</v>
      </c>
      <c r="H4073" s="114" t="s">
        <v>840</v>
      </c>
    </row>
    <row r="4074" spans="1:8" ht="16.5" thickBot="1">
      <c r="A4074" s="23" t="s">
        <v>23</v>
      </c>
      <c r="B4074" s="37">
        <v>1.2E-2</v>
      </c>
      <c r="C4074" s="38">
        <v>6.8000000000000005E-2</v>
      </c>
      <c r="D4074" s="30">
        <v>6.6000000000000003E-2</v>
      </c>
      <c r="E4074" s="37">
        <v>0.14499999999999999</v>
      </c>
      <c r="F4074" s="30">
        <v>8.3000000000000004E-2</v>
      </c>
      <c r="G4074" s="30">
        <v>0.47899999999999998</v>
      </c>
      <c r="H4074" s="114" t="s">
        <v>805</v>
      </c>
    </row>
    <row r="4075" spans="1:8" ht="16.5" thickBot="1">
      <c r="A4075" s="23" t="s">
        <v>24</v>
      </c>
      <c r="B4075" s="37">
        <v>2.746</v>
      </c>
      <c r="C4075" s="38">
        <v>14.076000000000001</v>
      </c>
      <c r="D4075" s="30">
        <v>3.2210000000000001</v>
      </c>
      <c r="E4075" s="37">
        <v>20.065999999999999</v>
      </c>
      <c r="F4075" s="30">
        <v>3.5659999999999998</v>
      </c>
      <c r="G4075" s="30">
        <v>20.154</v>
      </c>
      <c r="H4075" s="114" t="s">
        <v>25</v>
      </c>
    </row>
    <row r="4076" spans="1:8" ht="16.5" thickBot="1">
      <c r="A4076" s="23" t="s">
        <v>26</v>
      </c>
      <c r="B4076" s="30">
        <v>2.8693209999999998</v>
      </c>
      <c r="C4076" s="28">
        <v>12.665928599999999</v>
      </c>
      <c r="D4076" s="30">
        <v>3.0661740000000002</v>
      </c>
      <c r="E4076" s="37">
        <v>16.2050746</v>
      </c>
      <c r="F4076" s="30">
        <v>9.3170000000000002</v>
      </c>
      <c r="G4076" s="30">
        <v>38.423999999999999</v>
      </c>
      <c r="H4076" s="114" t="s">
        <v>812</v>
      </c>
    </row>
    <row r="4077" spans="1:8" ht="16.5" thickBot="1">
      <c r="A4077" s="23" t="s">
        <v>27</v>
      </c>
      <c r="B4077" s="37">
        <v>1.2509999999999999</v>
      </c>
      <c r="C4077" s="38">
        <v>5.13</v>
      </c>
      <c r="D4077" s="30">
        <v>0.10299999999999999</v>
      </c>
      <c r="E4077" s="37">
        <v>0.83699999999999997</v>
      </c>
      <c r="F4077" s="30">
        <f>D4077/E4077*G4077</f>
        <v>0.62661409796893663</v>
      </c>
      <c r="G4077" s="30">
        <v>5.0919999999999996</v>
      </c>
      <c r="H4077" s="114" t="s">
        <v>836</v>
      </c>
    </row>
    <row r="4078" spans="1:8" ht="16.5" thickBot="1">
      <c r="A4078" s="23" t="s">
        <v>28</v>
      </c>
      <c r="B4078" s="37">
        <v>3.556</v>
      </c>
      <c r="C4078" s="38">
        <v>19.14</v>
      </c>
      <c r="D4078" s="30">
        <v>5.4749999999999996</v>
      </c>
      <c r="E4078" s="37">
        <v>33.159999999999997</v>
      </c>
      <c r="F4078" s="30">
        <v>5.4749999999999996</v>
      </c>
      <c r="G4078" s="30">
        <v>33.161000000000001</v>
      </c>
      <c r="H4078" s="114" t="s">
        <v>813</v>
      </c>
    </row>
    <row r="4079" spans="1:8" ht="16.5" thickBot="1">
      <c r="A4079" s="23" t="s">
        <v>29</v>
      </c>
      <c r="B4079" s="37">
        <v>9.1300000000000008</v>
      </c>
      <c r="C4079" s="38">
        <v>37.947000000000003</v>
      </c>
      <c r="D4079" s="30">
        <v>9.1129999999999995</v>
      </c>
      <c r="E4079" s="37">
        <v>46.99</v>
      </c>
      <c r="F4079" s="30">
        <v>9.3699999999999992</v>
      </c>
      <c r="G4079" s="30">
        <v>58.018999999999998</v>
      </c>
      <c r="H4079" s="114" t="s">
        <v>814</v>
      </c>
    </row>
    <row r="4080" spans="1:8" ht="16.5" thickBot="1">
      <c r="A4080" s="23" t="s">
        <v>30</v>
      </c>
      <c r="B4080" s="37">
        <v>6.6550000000000002</v>
      </c>
      <c r="C4080" s="38">
        <v>31.972999999999999</v>
      </c>
      <c r="D4080" s="30">
        <v>8.0009999999999994</v>
      </c>
      <c r="E4080" s="37">
        <v>43.579000000000001</v>
      </c>
      <c r="F4080" s="30">
        <v>7.0830000000000002</v>
      </c>
      <c r="G4080" s="30">
        <v>48.241</v>
      </c>
      <c r="H4080" s="114" t="s">
        <v>815</v>
      </c>
    </row>
    <row r="4081" spans="1:8" ht="16.5" thickBot="1">
      <c r="A4081" s="23" t="s">
        <v>31</v>
      </c>
      <c r="B4081" s="37">
        <v>1.6930000000000001</v>
      </c>
      <c r="C4081" s="38">
        <v>6.1950000000000003</v>
      </c>
      <c r="D4081" s="30">
        <v>2.597</v>
      </c>
      <c r="E4081" s="37">
        <v>13.146000000000001</v>
      </c>
      <c r="F4081" s="30">
        <v>0.68200000000000005</v>
      </c>
      <c r="G4081" s="30">
        <v>4.1719999999999997</v>
      </c>
      <c r="H4081" s="114" t="s">
        <v>838</v>
      </c>
    </row>
    <row r="4082" spans="1:8" ht="16.5" thickBot="1">
      <c r="A4082" s="23" t="s">
        <v>32</v>
      </c>
      <c r="B4082" s="37">
        <v>63.448</v>
      </c>
      <c r="C4082" s="38">
        <v>187.53440482169762</v>
      </c>
      <c r="D4082" s="30">
        <v>23.289000000000001</v>
      </c>
      <c r="E4082" s="37">
        <v>120.93749472796289</v>
      </c>
      <c r="F4082" s="30">
        <v>35.344999999999999</v>
      </c>
      <c r="G4082" s="30">
        <v>197.268</v>
      </c>
      <c r="H4082" s="114" t="s">
        <v>816</v>
      </c>
    </row>
    <row r="4083" spans="1:8" ht="16.5" thickBot="1">
      <c r="A4083" s="23" t="s">
        <v>33</v>
      </c>
      <c r="B4083" s="37">
        <v>24.199000000000002</v>
      </c>
      <c r="C4083" s="38">
        <v>79.257999999999996</v>
      </c>
      <c r="D4083" s="30">
        <v>20.286999999999999</v>
      </c>
      <c r="E4083" s="37">
        <v>99.206000000000003</v>
      </c>
      <c r="F4083" s="30">
        <v>18.465</v>
      </c>
      <c r="G4083" s="30">
        <v>96.102000000000004</v>
      </c>
      <c r="H4083" s="114" t="s">
        <v>818</v>
      </c>
    </row>
    <row r="4084" spans="1:8" ht="16.5" thickBot="1">
      <c r="A4084" s="23" t="s">
        <v>34</v>
      </c>
      <c r="B4084" s="39">
        <v>0.83399999999999996</v>
      </c>
      <c r="C4084" s="40">
        <v>0.59899999999999998</v>
      </c>
      <c r="D4084" s="30">
        <v>0.83499999999999996</v>
      </c>
      <c r="E4084" s="37">
        <v>0.56699999999999995</v>
      </c>
      <c r="F4084" s="30">
        <v>0.86799999999999999</v>
      </c>
      <c r="G4084" s="30">
        <v>0.59499999999999997</v>
      </c>
      <c r="H4084" s="114" t="s">
        <v>817</v>
      </c>
    </row>
    <row r="4085" spans="1:8" ht="16.5" thickBot="1">
      <c r="A4085" s="23" t="s">
        <v>35</v>
      </c>
      <c r="B4085" s="39">
        <v>0.96099999999999997</v>
      </c>
      <c r="C4085" s="40">
        <v>1.994</v>
      </c>
      <c r="D4085" s="30">
        <v>0.40200000000000002</v>
      </c>
      <c r="E4085" s="37">
        <v>1.823</v>
      </c>
      <c r="F4085" s="30">
        <v>0.98099999999999998</v>
      </c>
      <c r="G4085" s="30">
        <v>4.9770000000000003</v>
      </c>
      <c r="H4085" s="113" t="s">
        <v>36</v>
      </c>
    </row>
    <row r="4086" spans="1:8" ht="16.5" thickBot="1">
      <c r="A4086" s="95" t="s">
        <v>353</v>
      </c>
      <c r="B4086" s="97">
        <f t="shared" ref="B4086" si="698">SUM(B4064:B4085)</f>
        <v>221.61332100000004</v>
      </c>
      <c r="C4086" s="97">
        <f t="shared" ref="C4086" si="699">SUM(C4064:C4085)</f>
        <v>794.13633342169771</v>
      </c>
      <c r="D4086" s="97">
        <f t="shared" ref="D4086" si="700">SUM(D4064:D4085)</f>
        <v>166.72213399999998</v>
      </c>
      <c r="E4086" s="97">
        <f t="shared" ref="E4086:G4086" si="701">SUM(E4064:E4085)</f>
        <v>838.26145939794264</v>
      </c>
      <c r="F4086" s="97">
        <f t="shared" si="701"/>
        <v>212.28061409796891</v>
      </c>
      <c r="G4086" s="97">
        <f t="shared" si="701"/>
        <v>1065.4720000000002</v>
      </c>
      <c r="H4086" s="112" t="s">
        <v>841</v>
      </c>
    </row>
    <row r="4087" spans="1:8" ht="16.5" thickBot="1">
      <c r="A4087" s="95" t="s">
        <v>350</v>
      </c>
      <c r="B4087" s="97">
        <v>1897.527</v>
      </c>
      <c r="C4087" s="97">
        <v>6984.7070000000003</v>
      </c>
      <c r="D4087" s="97">
        <v>1836.4090000000001</v>
      </c>
      <c r="E4087" s="97">
        <v>9785.857</v>
      </c>
      <c r="F4087" s="142">
        <f>D4087/E4087*G4087</f>
        <v>2122.5368125832006</v>
      </c>
      <c r="G4087" s="142">
        <v>11310.575000000001</v>
      </c>
      <c r="H4087" s="119" t="s">
        <v>354</v>
      </c>
    </row>
    <row r="4088" spans="1:8">
      <c r="A4088" s="16"/>
      <c r="B4088" s="62"/>
      <c r="C4088" s="62"/>
      <c r="D4088" s="62"/>
      <c r="E4088" s="62"/>
      <c r="F4088" s="62"/>
      <c r="G4088" s="62"/>
      <c r="H4088" s="75"/>
    </row>
    <row r="4089" spans="1:8">
      <c r="A4089" s="77" t="s">
        <v>269</v>
      </c>
      <c r="B4089" s="75"/>
      <c r="C4089" s="75"/>
      <c r="D4089" s="75"/>
      <c r="E4089" s="75"/>
      <c r="F4089" s="75"/>
      <c r="G4089" s="75"/>
      <c r="H4089" s="79" t="s">
        <v>270</v>
      </c>
    </row>
    <row r="4090" spans="1:8">
      <c r="A4090" s="77" t="s">
        <v>685</v>
      </c>
      <c r="B4090" s="75"/>
      <c r="C4090" s="75"/>
      <c r="D4090" s="75"/>
      <c r="E4090" s="75"/>
      <c r="F4090" s="75"/>
      <c r="G4090" s="75"/>
      <c r="H4090" s="13" t="s">
        <v>683</v>
      </c>
    </row>
    <row r="4091" spans="1:8" ht="16.5" customHeight="1" thickBot="1">
      <c r="A4091" s="76" t="s">
        <v>39</v>
      </c>
      <c r="B4091" s="75"/>
      <c r="C4091" s="75"/>
      <c r="D4091" s="75"/>
      <c r="E4091" s="2"/>
      <c r="F4091" s="75"/>
      <c r="G4091" s="2" t="s">
        <v>40</v>
      </c>
      <c r="H4091" s="2" t="s">
        <v>2</v>
      </c>
    </row>
    <row r="4092" spans="1:8" ht="16.5" thickBot="1">
      <c r="A4092" s="66" t="s">
        <v>7</v>
      </c>
      <c r="B4092" s="203">
        <v>2016</v>
      </c>
      <c r="C4092" s="204"/>
      <c r="D4092" s="203">
        <v>2017</v>
      </c>
      <c r="E4092" s="204"/>
      <c r="F4092" s="203">
        <v>2018</v>
      </c>
      <c r="G4092" s="204"/>
      <c r="H4092" s="67" t="s">
        <v>3</v>
      </c>
    </row>
    <row r="4093" spans="1:8">
      <c r="A4093" s="68"/>
      <c r="B4093" s="20" t="s">
        <v>43</v>
      </c>
      <c r="C4093" s="111" t="s">
        <v>44</v>
      </c>
      <c r="D4093" s="111" t="s">
        <v>43</v>
      </c>
      <c r="E4093" s="16" t="s">
        <v>44</v>
      </c>
      <c r="F4093" s="20" t="s">
        <v>43</v>
      </c>
      <c r="G4093" s="9" t="s">
        <v>44</v>
      </c>
      <c r="H4093" s="69"/>
    </row>
    <row r="4094" spans="1:8" ht="16.5" thickBot="1">
      <c r="A4094" s="70"/>
      <c r="B4094" s="34" t="s">
        <v>45</v>
      </c>
      <c r="C4094" s="11" t="s">
        <v>46</v>
      </c>
      <c r="D4094" s="114" t="s">
        <v>45</v>
      </c>
      <c r="E4094" s="36" t="s">
        <v>46</v>
      </c>
      <c r="F4094" s="34" t="s">
        <v>45</v>
      </c>
      <c r="G4094" s="34" t="s">
        <v>46</v>
      </c>
      <c r="H4094" s="71"/>
    </row>
    <row r="4095" spans="1:8" ht="17.25" thickTop="1" thickBot="1">
      <c r="A4095" s="23" t="s">
        <v>12</v>
      </c>
      <c r="B4095" s="35">
        <v>24.454999999999998</v>
      </c>
      <c r="C4095" s="38">
        <v>105.404</v>
      </c>
      <c r="D4095" s="30">
        <v>25.188903</v>
      </c>
      <c r="E4095" s="37">
        <v>108.566</v>
      </c>
      <c r="F4095" s="30">
        <v>24.664000000000001</v>
      </c>
      <c r="G4095" s="30">
        <v>107.69799999999999</v>
      </c>
      <c r="H4095" s="114" t="s">
        <v>809</v>
      </c>
    </row>
    <row r="4096" spans="1:8" ht="16.5" thickBot="1">
      <c r="A4096" s="23" t="s">
        <v>13</v>
      </c>
      <c r="B4096" s="37">
        <v>64.691000000000003</v>
      </c>
      <c r="C4096" s="38">
        <v>318.447</v>
      </c>
      <c r="D4096" s="30">
        <v>69.406000000000006</v>
      </c>
      <c r="E4096" s="37">
        <v>336.12</v>
      </c>
      <c r="F4096" s="30">
        <v>73.284999999999997</v>
      </c>
      <c r="G4096" s="30">
        <v>347.11</v>
      </c>
      <c r="H4096" s="114" t="s">
        <v>810</v>
      </c>
    </row>
    <row r="4097" spans="1:8" ht="16.5" thickBot="1">
      <c r="A4097" s="23" t="s">
        <v>14</v>
      </c>
      <c r="B4097" s="37">
        <v>18.251999999999999</v>
      </c>
      <c r="C4097" s="38">
        <v>84.954999999999998</v>
      </c>
      <c r="D4097" s="30">
        <v>16.513999999999999</v>
      </c>
      <c r="E4097" s="37">
        <v>80.525999999999996</v>
      </c>
      <c r="F4097" s="30">
        <v>16.84</v>
      </c>
      <c r="G4097" s="30">
        <v>88.613</v>
      </c>
      <c r="H4097" s="114" t="s">
        <v>806</v>
      </c>
    </row>
    <row r="4098" spans="1:8" ht="16.5" thickBot="1">
      <c r="A4098" s="23" t="s">
        <v>15</v>
      </c>
      <c r="B4098" s="37">
        <v>2.6960000000000002</v>
      </c>
      <c r="C4098" s="38">
        <v>8.9499999999999993</v>
      </c>
      <c r="D4098" s="30">
        <v>3.17</v>
      </c>
      <c r="E4098" s="37">
        <v>12.512</v>
      </c>
      <c r="F4098" s="30">
        <v>3.327</v>
      </c>
      <c r="G4098" s="30">
        <v>12.608000000000001</v>
      </c>
      <c r="H4098" s="114" t="s">
        <v>820</v>
      </c>
    </row>
    <row r="4099" spans="1:8" ht="16.5" thickBot="1">
      <c r="A4099" s="23" t="s">
        <v>16</v>
      </c>
      <c r="B4099" s="37">
        <v>35.196908000000001</v>
      </c>
      <c r="C4099" s="38">
        <v>123.44205459999999</v>
      </c>
      <c r="D4099" s="30">
        <v>26.022239000000003</v>
      </c>
      <c r="E4099" s="37">
        <v>111.86209869298003</v>
      </c>
      <c r="F4099" s="30">
        <v>26.085999999999999</v>
      </c>
      <c r="G4099" s="30">
        <v>107.217</v>
      </c>
      <c r="H4099" s="114" t="s">
        <v>819</v>
      </c>
    </row>
    <row r="4100" spans="1:8" ht="16.5" thickBot="1">
      <c r="A4100" s="23" t="s">
        <v>17</v>
      </c>
      <c r="B4100" s="37">
        <v>4.8000000000000001E-2</v>
      </c>
      <c r="C4100" s="38">
        <v>0.23100000000000001</v>
      </c>
      <c r="D4100" s="30">
        <v>5.0000000000000001E-3</v>
      </c>
      <c r="E4100" s="37">
        <v>3.4000000000000002E-2</v>
      </c>
      <c r="F4100" s="30">
        <v>51.814</v>
      </c>
      <c r="G4100" s="30">
        <v>0.13100000000000001</v>
      </c>
      <c r="H4100" s="114" t="s">
        <v>807</v>
      </c>
    </row>
    <row r="4101" spans="1:8" ht="16.5" thickBot="1">
      <c r="A4101" s="23" t="s">
        <v>18</v>
      </c>
      <c r="B4101" s="37">
        <v>0.34100000000000003</v>
      </c>
      <c r="C4101" s="38">
        <v>1.6759999999999999</v>
      </c>
      <c r="D4101" s="30">
        <v>0.48499999999999999</v>
      </c>
      <c r="E4101" s="37">
        <v>2.4260000000000002</v>
      </c>
      <c r="F4101" s="30">
        <v>0.501</v>
      </c>
      <c r="G4101" s="30">
        <v>2.5489999999999999</v>
      </c>
      <c r="H4101" s="114" t="s">
        <v>19</v>
      </c>
    </row>
    <row r="4102" spans="1:8" ht="16.5" thickBot="1">
      <c r="A4102" s="23" t="s">
        <v>20</v>
      </c>
      <c r="B4102" s="37">
        <v>171.85400000000001</v>
      </c>
      <c r="C4102" s="38">
        <v>651.673</v>
      </c>
      <c r="D4102" s="30">
        <v>173.578</v>
      </c>
      <c r="E4102" s="37">
        <v>656.25599999999997</v>
      </c>
      <c r="F4102" s="30">
        <v>171.601</v>
      </c>
      <c r="G4102" s="30">
        <v>625.904</v>
      </c>
      <c r="H4102" s="114" t="s">
        <v>808</v>
      </c>
    </row>
    <row r="4103" spans="1:8" ht="16.5" thickBot="1">
      <c r="A4103" s="23" t="s">
        <v>21</v>
      </c>
      <c r="B4103" s="37">
        <v>0.75800000000000001</v>
      </c>
      <c r="C4103" s="38">
        <v>3.177</v>
      </c>
      <c r="D4103" s="30">
        <v>0.55900000000000005</v>
      </c>
      <c r="E4103" s="37">
        <v>2.319</v>
      </c>
      <c r="F4103" s="30">
        <v>7.5999999999999998E-2</v>
      </c>
      <c r="G4103" s="30">
        <v>0.37</v>
      </c>
      <c r="H4103" s="114" t="s">
        <v>811</v>
      </c>
    </row>
    <row r="4104" spans="1:8" ht="16.5" thickBot="1">
      <c r="A4104" s="23" t="s">
        <v>22</v>
      </c>
      <c r="B4104" s="37">
        <v>0.92800000000000005</v>
      </c>
      <c r="C4104" s="38">
        <v>4.6959999999999997</v>
      </c>
      <c r="D4104" s="30">
        <v>0.65500000000000003</v>
      </c>
      <c r="E4104" s="37">
        <v>2.61</v>
      </c>
      <c r="F4104" s="30">
        <v>1.129</v>
      </c>
      <c r="G4104" s="30">
        <v>4.3849999999999998</v>
      </c>
      <c r="H4104" s="114" t="s">
        <v>840</v>
      </c>
    </row>
    <row r="4105" spans="1:8" ht="16.5" thickBot="1">
      <c r="A4105" s="23" t="s">
        <v>23</v>
      </c>
      <c r="B4105" s="37">
        <v>3.5999999999999997E-2</v>
      </c>
      <c r="C4105" s="38">
        <v>0.17499999999999999</v>
      </c>
      <c r="D4105" s="30">
        <v>3.7999999999999999E-2</v>
      </c>
      <c r="E4105" s="37">
        <v>0.2</v>
      </c>
      <c r="F4105" s="30">
        <v>0.26900000000000002</v>
      </c>
      <c r="G4105" s="30">
        <v>0.62</v>
      </c>
      <c r="H4105" s="114" t="s">
        <v>805</v>
      </c>
    </row>
    <row r="4106" spans="1:8" ht="16.5" thickBot="1">
      <c r="A4106" s="23" t="s">
        <v>24</v>
      </c>
      <c r="B4106" s="37">
        <v>95.061999999999998</v>
      </c>
      <c r="C4106" s="38">
        <v>349.036</v>
      </c>
      <c r="D4106" s="30">
        <v>104.277</v>
      </c>
      <c r="E4106" s="37">
        <v>364.80200000000002</v>
      </c>
      <c r="F4106" s="30">
        <v>106.599</v>
      </c>
      <c r="G4106" s="30">
        <v>372.72199999999998</v>
      </c>
      <c r="H4106" s="114" t="s">
        <v>25</v>
      </c>
    </row>
    <row r="4107" spans="1:8" ht="16.5" thickBot="1">
      <c r="A4107" s="23" t="s">
        <v>26</v>
      </c>
      <c r="B4107" s="30">
        <v>21.037234999999999</v>
      </c>
      <c r="C4107" s="28">
        <v>82.394468000000003</v>
      </c>
      <c r="D4107" s="30">
        <v>22.377334999999999</v>
      </c>
      <c r="E4107" s="37">
        <v>85.200271000000001</v>
      </c>
      <c r="F4107" s="30">
        <v>22.065000000000001</v>
      </c>
      <c r="G4107" s="30">
        <v>94.713999999999999</v>
      </c>
      <c r="H4107" s="114" t="s">
        <v>812</v>
      </c>
    </row>
    <row r="4108" spans="1:8" ht="16.5" thickBot="1">
      <c r="A4108" s="23" t="s">
        <v>27</v>
      </c>
      <c r="B4108" s="37">
        <v>4.0220000000000002</v>
      </c>
      <c r="C4108" s="38">
        <v>18.992999999999999</v>
      </c>
      <c r="D4108" s="30">
        <v>2.0049999999999999</v>
      </c>
      <c r="E4108" s="37">
        <v>8.2680000000000007</v>
      </c>
      <c r="F4108" s="30">
        <f>D4108/E4108*G4108</f>
        <v>6.6183430091920652</v>
      </c>
      <c r="G4108" s="30">
        <v>27.292000000000002</v>
      </c>
      <c r="H4108" s="114" t="s">
        <v>836</v>
      </c>
    </row>
    <row r="4109" spans="1:8" ht="16.5" thickBot="1">
      <c r="A4109" s="23" t="s">
        <v>28</v>
      </c>
      <c r="B4109" s="37">
        <v>14.811</v>
      </c>
      <c r="C4109" s="38">
        <v>81.162999999999997</v>
      </c>
      <c r="D4109" s="30">
        <v>15.958</v>
      </c>
      <c r="E4109" s="37">
        <v>82.965999999999994</v>
      </c>
      <c r="F4109" s="30">
        <v>15.958</v>
      </c>
      <c r="G4109" s="30">
        <v>82.966999999999999</v>
      </c>
      <c r="H4109" s="114" t="s">
        <v>813</v>
      </c>
    </row>
    <row r="4110" spans="1:8" ht="16.5" thickBot="1">
      <c r="A4110" s="23" t="s">
        <v>29</v>
      </c>
      <c r="B4110" s="37">
        <v>33.606999999999999</v>
      </c>
      <c r="C4110" s="38">
        <v>172.209</v>
      </c>
      <c r="D4110" s="30">
        <v>37.034999999999997</v>
      </c>
      <c r="E4110" s="37">
        <v>176.499</v>
      </c>
      <c r="F4110" s="30">
        <v>38.247999999999998</v>
      </c>
      <c r="G4110" s="30">
        <v>188.37899999999999</v>
      </c>
      <c r="H4110" s="114" t="s">
        <v>814</v>
      </c>
    </row>
    <row r="4111" spans="1:8" ht="16.5" thickBot="1">
      <c r="A4111" s="23" t="s">
        <v>30</v>
      </c>
      <c r="B4111" s="37">
        <v>33.036000000000001</v>
      </c>
      <c r="C4111" s="38">
        <v>148.042</v>
      </c>
      <c r="D4111" s="30">
        <v>41.124000000000002</v>
      </c>
      <c r="E4111" s="37">
        <v>193.02</v>
      </c>
      <c r="F4111" s="30">
        <v>36.063000000000002</v>
      </c>
      <c r="G4111" s="30">
        <v>181.404</v>
      </c>
      <c r="H4111" s="114" t="s">
        <v>815</v>
      </c>
    </row>
    <row r="4112" spans="1:8" ht="16.5" thickBot="1">
      <c r="A4112" s="23" t="s">
        <v>31</v>
      </c>
      <c r="B4112" s="37">
        <v>25.951000000000001</v>
      </c>
      <c r="C4112" s="38">
        <v>101.30500000000001</v>
      </c>
      <c r="D4112" s="30">
        <v>13.727</v>
      </c>
      <c r="E4112" s="37">
        <v>56.134</v>
      </c>
      <c r="F4112" s="30">
        <v>25.064</v>
      </c>
      <c r="G4112" s="30">
        <v>108.565</v>
      </c>
      <c r="H4112" s="114" t="s">
        <v>838</v>
      </c>
    </row>
    <row r="4113" spans="1:8" ht="16.5" thickBot="1">
      <c r="A4113" s="23" t="s">
        <v>32</v>
      </c>
      <c r="B4113" s="37">
        <v>37.665999999999997</v>
      </c>
      <c r="C4113" s="38">
        <v>140.76825715720744</v>
      </c>
      <c r="D4113" s="30">
        <v>23.215</v>
      </c>
      <c r="E4113" s="37">
        <v>107.63329115703641</v>
      </c>
      <c r="F4113" s="30">
        <v>25.635000000000002</v>
      </c>
      <c r="G4113" s="30">
        <v>121.45399999999999</v>
      </c>
      <c r="H4113" s="114" t="s">
        <v>816</v>
      </c>
    </row>
    <row r="4114" spans="1:8" ht="16.5" thickBot="1">
      <c r="A4114" s="23" t="s">
        <v>33</v>
      </c>
      <c r="B4114" s="37">
        <v>17.943999999999999</v>
      </c>
      <c r="C4114" s="38">
        <v>66.882999999999996</v>
      </c>
      <c r="D4114" s="30">
        <v>20.157</v>
      </c>
      <c r="E4114" s="37">
        <v>87.174999999999997</v>
      </c>
      <c r="F4114" s="30">
        <v>24.23</v>
      </c>
      <c r="G4114" s="30">
        <v>109.773</v>
      </c>
      <c r="H4114" s="114" t="s">
        <v>818</v>
      </c>
    </row>
    <row r="4115" spans="1:8" ht="16.5" thickBot="1">
      <c r="A4115" s="23" t="s">
        <v>34</v>
      </c>
      <c r="B4115" s="39">
        <v>0.28799999999999998</v>
      </c>
      <c r="C4115" s="40">
        <v>0.14299999999999999</v>
      </c>
      <c r="D4115" s="30">
        <v>0.505</v>
      </c>
      <c r="E4115" s="37">
        <v>0.23100000000000001</v>
      </c>
      <c r="F4115" s="30">
        <v>0.496</v>
      </c>
      <c r="G4115" s="30">
        <v>0.224</v>
      </c>
      <c r="H4115" s="114" t="s">
        <v>817</v>
      </c>
    </row>
    <row r="4116" spans="1:8" ht="16.5" thickBot="1">
      <c r="A4116" s="23" t="s">
        <v>35</v>
      </c>
      <c r="B4116" s="39">
        <v>9.7080000000000002</v>
      </c>
      <c r="C4116" s="40">
        <v>38.268999999999998</v>
      </c>
      <c r="D4116" s="30">
        <v>11.349</v>
      </c>
      <c r="E4116" s="37">
        <v>39.018999999999998</v>
      </c>
      <c r="F4116" s="30">
        <v>21.033000000000001</v>
      </c>
      <c r="G4116" s="30">
        <v>48.064999999999998</v>
      </c>
      <c r="H4116" s="113" t="s">
        <v>36</v>
      </c>
    </row>
    <row r="4117" spans="1:8" ht="16.5" thickBot="1">
      <c r="A4117" s="95" t="s">
        <v>353</v>
      </c>
      <c r="B4117" s="97">
        <f t="shared" ref="B4117" si="702">SUM(B4095:B4116)</f>
        <v>612.38814299999979</v>
      </c>
      <c r="C4117" s="97">
        <f t="shared" ref="C4117" si="703">SUM(C4095:C4116)</f>
        <v>2502.0317797572066</v>
      </c>
      <c r="D4117" s="97">
        <f t="shared" ref="D4117" si="704">SUM(D4095:D4116)</f>
        <v>607.35047700000018</v>
      </c>
      <c r="E4117" s="97">
        <f t="shared" ref="E4117:G4117" si="705">SUM(E4095:E4116)</f>
        <v>2514.3786608500168</v>
      </c>
      <c r="F4117" s="97">
        <f t="shared" si="705"/>
        <v>691.60134300919208</v>
      </c>
      <c r="G4117" s="97">
        <f t="shared" si="705"/>
        <v>2632.7640000000001</v>
      </c>
      <c r="H4117" s="112" t="s">
        <v>841</v>
      </c>
    </row>
    <row r="4118" spans="1:8" ht="16.5" thickBot="1">
      <c r="A4118" s="95" t="s">
        <v>350</v>
      </c>
      <c r="B4118" s="97">
        <v>6641.6080000000002</v>
      </c>
      <c r="C4118" s="97">
        <v>26874.679</v>
      </c>
      <c r="D4118" s="97">
        <v>6579.2420000000002</v>
      </c>
      <c r="E4118" s="97">
        <v>30403.918000000001</v>
      </c>
      <c r="F4118" s="142">
        <f>(D4118/E4118*G4118)</f>
        <v>7031.444926479081</v>
      </c>
      <c r="G4118" s="142">
        <v>32493.633000000002</v>
      </c>
      <c r="H4118" s="119" t="s">
        <v>354</v>
      </c>
    </row>
    <row r="4119" spans="1:8">
      <c r="A4119" s="16"/>
      <c r="B4119" s="42"/>
      <c r="C4119" s="42"/>
      <c r="D4119" s="42"/>
      <c r="E4119" s="42"/>
      <c r="F4119" s="42"/>
      <c r="G4119" s="42"/>
      <c r="H4119" s="62"/>
    </row>
    <row r="4120" spans="1:8">
      <c r="A4120" s="77" t="s">
        <v>271</v>
      </c>
      <c r="B4120" s="75"/>
      <c r="C4120" s="75"/>
      <c r="D4120" s="75"/>
      <c r="E4120" s="75"/>
      <c r="F4120" s="75"/>
      <c r="G4120" s="75"/>
      <c r="H4120" s="79" t="s">
        <v>272</v>
      </c>
    </row>
    <row r="4121" spans="1:8">
      <c r="A4121" s="77" t="s">
        <v>688</v>
      </c>
      <c r="B4121" s="75"/>
      <c r="C4121" s="75"/>
      <c r="D4121" s="75"/>
      <c r="E4121" s="75"/>
      <c r="F4121" s="75"/>
      <c r="G4121" s="75"/>
      <c r="H4121" s="13" t="s">
        <v>689</v>
      </c>
    </row>
    <row r="4122" spans="1:8" ht="16.5" customHeight="1" thickBot="1">
      <c r="A4122" s="76" t="s">
        <v>39</v>
      </c>
      <c r="B4122" s="75"/>
      <c r="C4122" s="75"/>
      <c r="D4122" s="75"/>
      <c r="E4122" s="2"/>
      <c r="F4122" s="75"/>
      <c r="G4122" s="2" t="s">
        <v>40</v>
      </c>
      <c r="H4122" s="2" t="s">
        <v>2</v>
      </c>
    </row>
    <row r="4123" spans="1:8" ht="16.5" thickBot="1">
      <c r="A4123" s="66" t="s">
        <v>7</v>
      </c>
      <c r="B4123" s="203">
        <v>2016</v>
      </c>
      <c r="C4123" s="204"/>
      <c r="D4123" s="203">
        <v>2017</v>
      </c>
      <c r="E4123" s="204"/>
      <c r="F4123" s="208">
        <v>2018</v>
      </c>
      <c r="G4123" s="209"/>
      <c r="H4123" s="157" t="s">
        <v>3</v>
      </c>
    </row>
    <row r="4124" spans="1:8">
      <c r="A4124" s="68"/>
      <c r="B4124" s="20" t="s">
        <v>43</v>
      </c>
      <c r="C4124" s="111" t="s">
        <v>44</v>
      </c>
      <c r="D4124" s="111" t="s">
        <v>43</v>
      </c>
      <c r="E4124" s="16" t="s">
        <v>44</v>
      </c>
      <c r="F4124" s="158" t="s">
        <v>43</v>
      </c>
      <c r="G4124" s="159" t="s">
        <v>44</v>
      </c>
      <c r="H4124" s="160"/>
    </row>
    <row r="4125" spans="1:8" ht="16.5" thickBot="1">
      <c r="A4125" s="70"/>
      <c r="B4125" s="34" t="s">
        <v>45</v>
      </c>
      <c r="C4125" s="11" t="s">
        <v>46</v>
      </c>
      <c r="D4125" s="114" t="s">
        <v>45</v>
      </c>
      <c r="E4125" s="36" t="s">
        <v>46</v>
      </c>
      <c r="F4125" s="161" t="s">
        <v>45</v>
      </c>
      <c r="G4125" s="161" t="s">
        <v>46</v>
      </c>
      <c r="H4125" s="162"/>
    </row>
    <row r="4126" spans="1:8" ht="17.25" thickTop="1" thickBot="1">
      <c r="A4126" s="23" t="s">
        <v>12</v>
      </c>
      <c r="B4126" s="30">
        <f t="shared" ref="B4126:G4147" si="706">B4157+B4189+B4220</f>
        <v>8.6504599999999989</v>
      </c>
      <c r="C4126" s="30">
        <f t="shared" si="706"/>
        <v>7.0150000000000006</v>
      </c>
      <c r="D4126" s="30">
        <f t="shared" si="706"/>
        <v>8.7992838000000013</v>
      </c>
      <c r="E4126" s="30">
        <f t="shared" si="706"/>
        <v>6.4764803400000002</v>
      </c>
      <c r="F4126" s="169">
        <f>F4157+F4189+F4220</f>
        <v>1.0940000000000001</v>
      </c>
      <c r="G4126" s="169">
        <f t="shared" si="706"/>
        <v>2.2560000000000002</v>
      </c>
      <c r="H4126" s="164" t="s">
        <v>809</v>
      </c>
    </row>
    <row r="4127" spans="1:8" ht="16.5" thickBot="1">
      <c r="A4127" s="23" t="s">
        <v>13</v>
      </c>
      <c r="B4127" s="37">
        <f t="shared" si="706"/>
        <v>79.785000000000011</v>
      </c>
      <c r="C4127" s="38">
        <f t="shared" si="706"/>
        <v>111.65700000000001</v>
      </c>
      <c r="D4127" s="30">
        <f t="shared" si="706"/>
        <v>93.644000000000005</v>
      </c>
      <c r="E4127" s="37">
        <f t="shared" si="706"/>
        <v>120.53999999999999</v>
      </c>
      <c r="F4127" s="169">
        <f t="shared" ref="F4127:G4127" si="707">F4158+F4190+F4221</f>
        <v>92.36099999999999</v>
      </c>
      <c r="G4127" s="169">
        <f t="shared" si="707"/>
        <v>112.188</v>
      </c>
      <c r="H4127" s="164" t="s">
        <v>810</v>
      </c>
    </row>
    <row r="4128" spans="1:8" ht="16.5" thickBot="1">
      <c r="A4128" s="23" t="s">
        <v>14</v>
      </c>
      <c r="B4128" s="37">
        <f t="shared" si="706"/>
        <v>10.500000000000002</v>
      </c>
      <c r="C4128" s="38">
        <f t="shared" si="706"/>
        <v>19.625</v>
      </c>
      <c r="D4128" s="30">
        <f t="shared" si="706"/>
        <v>13.17</v>
      </c>
      <c r="E4128" s="37">
        <f t="shared" si="706"/>
        <v>21.27</v>
      </c>
      <c r="F4128" s="169">
        <f t="shared" ref="F4128:G4128" si="708">F4159+F4191+F4222</f>
        <v>13.755000000000001</v>
      </c>
      <c r="G4128" s="169">
        <f t="shared" si="708"/>
        <v>22.492000000000001</v>
      </c>
      <c r="H4128" s="164" t="s">
        <v>806</v>
      </c>
    </row>
    <row r="4129" spans="1:8" ht="16.5" thickBot="1">
      <c r="A4129" s="23" t="s">
        <v>15</v>
      </c>
      <c r="B4129" s="37">
        <f t="shared" si="706"/>
        <v>0.68562654999999995</v>
      </c>
      <c r="C4129" s="38">
        <f t="shared" si="706"/>
        <v>5.8431030999999996</v>
      </c>
      <c r="D4129" s="30">
        <f t="shared" si="706"/>
        <v>0.26</v>
      </c>
      <c r="E4129" s="37">
        <f t="shared" si="706"/>
        <v>1.3120000000000001</v>
      </c>
      <c r="F4129" s="169">
        <f t="shared" ref="F4129:G4129" si="709">F4160+F4192+F4223</f>
        <v>0.52100000000000002</v>
      </c>
      <c r="G4129" s="169">
        <f t="shared" si="709"/>
        <v>3.4450000000000003</v>
      </c>
      <c r="H4129" s="164" t="s">
        <v>820</v>
      </c>
    </row>
    <row r="4130" spans="1:8" ht="16.5" thickBot="1">
      <c r="A4130" s="23" t="s">
        <v>16</v>
      </c>
      <c r="B4130" s="37">
        <f t="shared" si="706"/>
        <v>0.35907499999999998</v>
      </c>
      <c r="C4130" s="38">
        <f t="shared" si="706"/>
        <v>2.5969550399999997</v>
      </c>
      <c r="D4130" s="30">
        <f t="shared" si="706"/>
        <v>0.226017</v>
      </c>
      <c r="E4130" s="37">
        <f t="shared" si="706"/>
        <v>1.6210482264099999</v>
      </c>
      <c r="F4130" s="169">
        <f t="shared" ref="F4130:G4130" si="710">F4161+F4193+F4224</f>
        <v>0.28400000000000003</v>
      </c>
      <c r="G4130" s="169">
        <f t="shared" si="710"/>
        <v>2.0139999999999998</v>
      </c>
      <c r="H4130" s="164" t="s">
        <v>819</v>
      </c>
    </row>
    <row r="4131" spans="1:8" ht="16.5" thickBot="1">
      <c r="A4131" s="23" t="s">
        <v>17</v>
      </c>
      <c r="B4131" s="37">
        <f t="shared" si="706"/>
        <v>0.29225000000000001</v>
      </c>
      <c r="C4131" s="38">
        <f t="shared" si="706"/>
        <v>0.36799999999999999</v>
      </c>
      <c r="D4131" s="30">
        <f t="shared" si="706"/>
        <v>0.26158922558922559</v>
      </c>
      <c r="E4131" s="37">
        <f t="shared" si="706"/>
        <v>0.309</v>
      </c>
      <c r="F4131" s="169">
        <f t="shared" ref="F4131:G4131" si="711">F4162+F4194+F4225</f>
        <v>0.184</v>
      </c>
      <c r="G4131" s="169">
        <f t="shared" si="711"/>
        <v>0.20500000000000002</v>
      </c>
      <c r="H4131" s="164" t="s">
        <v>807</v>
      </c>
    </row>
    <row r="4132" spans="1:8" ht="16.5" thickBot="1">
      <c r="A4132" s="23" t="s">
        <v>18</v>
      </c>
      <c r="B4132" s="37">
        <f t="shared" si="706"/>
        <v>1.8719999999999999</v>
      </c>
      <c r="C4132" s="38">
        <f t="shared" si="706"/>
        <v>1.966</v>
      </c>
      <c r="D4132" s="30">
        <f t="shared" si="706"/>
        <v>2.1214859908303616</v>
      </c>
      <c r="E4132" s="37">
        <f t="shared" si="706"/>
        <v>2.2920000000000003</v>
      </c>
      <c r="F4132" s="169">
        <f t="shared" ref="F4132:G4132" si="712">F4163+F4195+F4226</f>
        <v>2.4289999999999998</v>
      </c>
      <c r="G4132" s="169">
        <f t="shared" si="712"/>
        <v>2.8660000000000001</v>
      </c>
      <c r="H4132" s="164" t="s">
        <v>19</v>
      </c>
    </row>
    <row r="4133" spans="1:8" ht="16.5" thickBot="1">
      <c r="A4133" s="23" t="s">
        <v>20</v>
      </c>
      <c r="B4133" s="37">
        <f t="shared" si="706"/>
        <v>20.103000000000002</v>
      </c>
      <c r="C4133" s="38">
        <f t="shared" si="706"/>
        <v>64.177999999999997</v>
      </c>
      <c r="D4133" s="30">
        <f t="shared" si="706"/>
        <v>12.721</v>
      </c>
      <c r="E4133" s="37">
        <f t="shared" si="706"/>
        <v>50.995999999999995</v>
      </c>
      <c r="F4133" s="169">
        <f t="shared" ref="F4133:G4133" si="713">F4164+F4196+F4227</f>
        <v>36.923999999999999</v>
      </c>
      <c r="G4133" s="169">
        <f t="shared" si="713"/>
        <v>91.52</v>
      </c>
      <c r="H4133" s="164" t="s">
        <v>808</v>
      </c>
    </row>
    <row r="4134" spans="1:8" ht="16.5" thickBot="1">
      <c r="A4134" s="23" t="s">
        <v>21</v>
      </c>
      <c r="B4134" s="37">
        <f t="shared" si="706"/>
        <v>2.6470000000000002</v>
      </c>
      <c r="C4134" s="38">
        <f t="shared" si="706"/>
        <v>10.661999999999999</v>
      </c>
      <c r="D4134" s="30">
        <f t="shared" si="706"/>
        <v>1.5629999999999999</v>
      </c>
      <c r="E4134" s="37">
        <f t="shared" si="706"/>
        <v>5.8650000000000002</v>
      </c>
      <c r="F4134" s="169">
        <f t="shared" ref="F4134:G4134" si="714">F4165+F4197+F4228</f>
        <v>0.43099999999999999</v>
      </c>
      <c r="G4134" s="169">
        <f t="shared" si="714"/>
        <v>5.1859999999999999</v>
      </c>
      <c r="H4134" s="164" t="s">
        <v>811</v>
      </c>
    </row>
    <row r="4135" spans="1:8" ht="16.5" thickBot="1">
      <c r="A4135" s="23" t="s">
        <v>22</v>
      </c>
      <c r="B4135" s="37">
        <f t="shared" si="706"/>
        <v>17.47</v>
      </c>
      <c r="C4135" s="38">
        <f t="shared" si="706"/>
        <v>21.358000000000001</v>
      </c>
      <c r="D4135" s="30">
        <f t="shared" si="706"/>
        <v>4.4379999999999997</v>
      </c>
      <c r="E4135" s="37">
        <f t="shared" si="706"/>
        <v>9.5039999999999996</v>
      </c>
      <c r="F4135" s="169">
        <f t="shared" ref="F4135:G4135" si="715">F4166+F4198+F4229</f>
        <v>1.446</v>
      </c>
      <c r="G4135" s="169">
        <f t="shared" si="715"/>
        <v>5.8950000000000005</v>
      </c>
      <c r="H4135" s="164" t="s">
        <v>840</v>
      </c>
    </row>
    <row r="4136" spans="1:8" ht="16.5" thickBot="1">
      <c r="A4136" s="23" t="s">
        <v>23</v>
      </c>
      <c r="B4136" s="37">
        <f t="shared" si="706"/>
        <v>0.89</v>
      </c>
      <c r="C4136" s="38">
        <f t="shared" si="706"/>
        <v>1.2349999999999999</v>
      </c>
      <c r="D4136" s="30">
        <f t="shared" si="706"/>
        <v>0.85199999999999998</v>
      </c>
      <c r="E4136" s="37">
        <f t="shared" si="706"/>
        <v>1.0349999999999999</v>
      </c>
      <c r="F4136" s="169">
        <f t="shared" ref="F4136:G4136" si="716">F4167+F4199+F4230</f>
        <v>1.319</v>
      </c>
      <c r="G4136" s="169">
        <f t="shared" si="716"/>
        <v>1.5269999999999999</v>
      </c>
      <c r="H4136" s="164" t="s">
        <v>805</v>
      </c>
    </row>
    <row r="4137" spans="1:8" ht="16.5" thickBot="1">
      <c r="A4137" s="23" t="s">
        <v>24</v>
      </c>
      <c r="B4137" s="37">
        <f t="shared" si="706"/>
        <v>283.12534080808081</v>
      </c>
      <c r="C4137" s="38">
        <f t="shared" si="706"/>
        <v>300.00200000000001</v>
      </c>
      <c r="D4137" s="30">
        <f t="shared" si="706"/>
        <v>373.28261574134245</v>
      </c>
      <c r="E4137" s="37">
        <f t="shared" si="706"/>
        <v>402.863</v>
      </c>
      <c r="F4137" s="169">
        <f>F4168+F4200+F4231</f>
        <v>330.87399999999997</v>
      </c>
      <c r="G4137" s="169">
        <f t="shared" ref="G4137" si="717">G4168+G4200+G4231</f>
        <v>391.233</v>
      </c>
      <c r="H4137" s="164" t="s">
        <v>25</v>
      </c>
    </row>
    <row r="4138" spans="1:8" ht="16.5" thickBot="1">
      <c r="A4138" s="23" t="s">
        <v>26</v>
      </c>
      <c r="B4138" s="30">
        <f t="shared" si="706"/>
        <v>20.723000000000003</v>
      </c>
      <c r="C4138" s="28">
        <f t="shared" si="706"/>
        <v>47.167000000000002</v>
      </c>
      <c r="D4138" s="30">
        <f t="shared" si="706"/>
        <v>20.861000000000001</v>
      </c>
      <c r="E4138" s="37">
        <f t="shared" si="706"/>
        <v>45.301999999999992</v>
      </c>
      <c r="F4138" s="169">
        <f t="shared" ref="F4138:G4138" si="718">F4169+F4201+F4232</f>
        <v>29.209</v>
      </c>
      <c r="G4138" s="169">
        <f t="shared" si="718"/>
        <v>62.861999999999995</v>
      </c>
      <c r="H4138" s="164" t="s">
        <v>812</v>
      </c>
    </row>
    <row r="4139" spans="1:8" ht="16.5" thickBot="1">
      <c r="A4139" s="23" t="s">
        <v>27</v>
      </c>
      <c r="B4139" s="37">
        <f t="shared" si="706"/>
        <v>4.6840000000000002</v>
      </c>
      <c r="C4139" s="38">
        <f t="shared" si="706"/>
        <v>28.680000000000003</v>
      </c>
      <c r="D4139" s="30">
        <f t="shared" si="706"/>
        <v>3.1981567382812504</v>
      </c>
      <c r="E4139" s="37">
        <f t="shared" si="706"/>
        <v>19.582999999999998</v>
      </c>
      <c r="F4139" s="169">
        <f t="shared" ref="F4139:G4139" si="719">F4170+F4202+F4233</f>
        <v>0.5625983547480512</v>
      </c>
      <c r="G4139" s="169">
        <f t="shared" si="719"/>
        <v>3.4449999999999998</v>
      </c>
      <c r="H4139" s="164" t="s">
        <v>836</v>
      </c>
    </row>
    <row r="4140" spans="1:8" ht="16.5" thickBot="1">
      <c r="A4140" s="23" t="s">
        <v>28</v>
      </c>
      <c r="B4140" s="37">
        <f t="shared" si="706"/>
        <v>15.300400000000003</v>
      </c>
      <c r="C4140" s="38">
        <f t="shared" si="706"/>
        <v>93.282125000000008</v>
      </c>
      <c r="D4140" s="30">
        <f t="shared" si="706"/>
        <v>12.174849999999999</v>
      </c>
      <c r="E4140" s="37">
        <f t="shared" si="706"/>
        <v>75.35590000000002</v>
      </c>
      <c r="F4140" s="169">
        <f t="shared" ref="F4140:G4140" si="720">F4171+F4203+F4234</f>
        <v>35.961999999999996</v>
      </c>
      <c r="G4140" s="169">
        <f t="shared" si="720"/>
        <v>53.166999999999994</v>
      </c>
      <c r="H4140" s="164" t="s">
        <v>813</v>
      </c>
    </row>
    <row r="4141" spans="1:8" ht="16.5" thickBot="1">
      <c r="A4141" s="23" t="s">
        <v>29</v>
      </c>
      <c r="B4141" s="37">
        <f t="shared" si="706"/>
        <v>1.0959999999999999</v>
      </c>
      <c r="C4141" s="38">
        <f t="shared" si="706"/>
        <v>7.4710000000000001</v>
      </c>
      <c r="D4141" s="30">
        <f t="shared" si="706"/>
        <v>1.617</v>
      </c>
      <c r="E4141" s="37">
        <f t="shared" si="706"/>
        <v>7.0669999999999993</v>
      </c>
      <c r="F4141" s="169">
        <f t="shared" ref="F4141:G4141" si="721">F4172+F4204+F4235</f>
        <v>1.913</v>
      </c>
      <c r="G4141" s="169">
        <f t="shared" si="721"/>
        <v>5.2480000000000002</v>
      </c>
      <c r="H4141" s="164" t="s">
        <v>814</v>
      </c>
    </row>
    <row r="4142" spans="1:8" ht="16.5" thickBot="1">
      <c r="A4142" s="23" t="s">
        <v>30</v>
      </c>
      <c r="B4142" s="37">
        <f t="shared" si="706"/>
        <v>0.48799999999999999</v>
      </c>
      <c r="C4142" s="38">
        <f t="shared" si="706"/>
        <v>2.1</v>
      </c>
      <c r="D4142" s="30">
        <f t="shared" si="706"/>
        <v>0.98599999999999999</v>
      </c>
      <c r="E4142" s="37">
        <f t="shared" si="706"/>
        <v>3.6569999999999996</v>
      </c>
      <c r="F4142" s="169">
        <f t="shared" ref="F4142:G4142" si="722">F4173+F4205+F4236</f>
        <v>0.4425</v>
      </c>
      <c r="G4142" s="169">
        <f t="shared" si="722"/>
        <v>2.4575</v>
      </c>
      <c r="H4142" s="164" t="s">
        <v>815</v>
      </c>
    </row>
    <row r="4143" spans="1:8" ht="16.5" thickBot="1">
      <c r="A4143" s="23" t="s">
        <v>31</v>
      </c>
      <c r="B4143" s="37">
        <f t="shared" si="706"/>
        <v>9.2547353124721408</v>
      </c>
      <c r="C4143" s="38">
        <f t="shared" si="706"/>
        <v>26.366</v>
      </c>
      <c r="D4143" s="30">
        <f t="shared" si="706"/>
        <v>10.19</v>
      </c>
      <c r="E4143" s="37">
        <f t="shared" si="706"/>
        <v>24.120999999999999</v>
      </c>
      <c r="F4143" s="169">
        <f t="shared" ref="F4143:G4143" si="723">F4174+F4206+F4237</f>
        <v>9.6820000000000004</v>
      </c>
      <c r="G4143" s="169">
        <f t="shared" si="723"/>
        <v>35.601999999999997</v>
      </c>
      <c r="H4143" s="164" t="s">
        <v>838</v>
      </c>
    </row>
    <row r="4144" spans="1:8" ht="16.5" thickBot="1">
      <c r="A4144" s="23" t="s">
        <v>32</v>
      </c>
      <c r="B4144" s="37">
        <f t="shared" si="706"/>
        <v>1.4870000000000001</v>
      </c>
      <c r="C4144" s="38">
        <f t="shared" si="706"/>
        <v>4.6699979909593168</v>
      </c>
      <c r="D4144" s="30">
        <f t="shared" si="706"/>
        <v>0.78800000000000003</v>
      </c>
      <c r="E4144" s="37">
        <f t="shared" si="706"/>
        <v>2.5139661183748068</v>
      </c>
      <c r="F4144" s="169">
        <f t="shared" ref="F4144:G4144" si="724">F4175+F4207+F4238</f>
        <v>1.4079999999999999</v>
      </c>
      <c r="G4144" s="169">
        <f t="shared" si="724"/>
        <v>4.3164820546670617</v>
      </c>
      <c r="H4144" s="164" t="s">
        <v>816</v>
      </c>
    </row>
    <row r="4145" spans="1:8" ht="16.5" thickBot="1">
      <c r="A4145" s="23" t="s">
        <v>33</v>
      </c>
      <c r="B4145" s="37">
        <f t="shared" si="706"/>
        <v>1.3230000000000002</v>
      </c>
      <c r="C4145" s="38">
        <f t="shared" si="706"/>
        <v>4.2629999999999999</v>
      </c>
      <c r="D4145" s="30">
        <f t="shared" si="706"/>
        <v>0.34100000000000003</v>
      </c>
      <c r="E4145" s="37">
        <f t="shared" si="706"/>
        <v>2.581</v>
      </c>
      <c r="F4145" s="169">
        <f t="shared" ref="F4145:G4145" si="725">F4176+F4208+F4239</f>
        <v>0.33100000000000002</v>
      </c>
      <c r="G4145" s="169">
        <f t="shared" si="725"/>
        <v>1.7729999999999999</v>
      </c>
      <c r="H4145" s="164" t="s">
        <v>818</v>
      </c>
    </row>
    <row r="4146" spans="1:8" ht="16.5" thickBot="1">
      <c r="A4146" s="23" t="s">
        <v>34</v>
      </c>
      <c r="B4146" s="39">
        <f t="shared" si="706"/>
        <v>6.3840000000000003</v>
      </c>
      <c r="C4146" s="40">
        <f t="shared" si="706"/>
        <v>1.54</v>
      </c>
      <c r="D4146" s="30">
        <f t="shared" si="706"/>
        <v>5.4670000000000005</v>
      </c>
      <c r="E4146" s="37">
        <f t="shared" si="706"/>
        <v>1.36</v>
      </c>
      <c r="F4146" s="169">
        <f t="shared" ref="F4146:G4146" si="726">F4177+F4209+F4240</f>
        <v>5.1530000000000005</v>
      </c>
      <c r="G4146" s="169">
        <f t="shared" si="726"/>
        <v>1.4590000000000001</v>
      </c>
      <c r="H4146" s="164" t="s">
        <v>817</v>
      </c>
    </row>
    <row r="4147" spans="1:8" ht="16.5" thickBot="1">
      <c r="A4147" s="23" t="s">
        <v>35</v>
      </c>
      <c r="B4147" s="39">
        <f t="shared" si="706"/>
        <v>0.21295217391304347</v>
      </c>
      <c r="C4147" s="40">
        <f t="shared" si="706"/>
        <v>1.2209999999999999</v>
      </c>
      <c r="D4147" s="30">
        <f t="shared" si="706"/>
        <v>0.1046726800778715</v>
      </c>
      <c r="E4147" s="37">
        <f t="shared" si="706"/>
        <v>0.42099999999999999</v>
      </c>
      <c r="F4147" s="169">
        <f t="shared" ref="F4147:G4147" si="727">F4178+F4210+F4241</f>
        <v>1.34</v>
      </c>
      <c r="G4147" s="169">
        <f t="shared" si="727"/>
        <v>0.97899999999999998</v>
      </c>
      <c r="H4147" s="165" t="s">
        <v>36</v>
      </c>
    </row>
    <row r="4148" spans="1:8" ht="16.5" thickBot="1">
      <c r="A4148" s="95" t="s">
        <v>353</v>
      </c>
      <c r="B4148" s="97">
        <f t="shared" ref="B4148" si="728">SUM(B4126:B4147)</f>
        <v>487.33283984446604</v>
      </c>
      <c r="C4148" s="97">
        <f t="shared" ref="C4148" si="729">SUM(C4126:C4147)</f>
        <v>763.26618113095935</v>
      </c>
      <c r="D4148" s="97">
        <f t="shared" ref="D4148" si="730">SUM(D4126:D4147)</f>
        <v>567.06667117612119</v>
      </c>
      <c r="E4148" s="97">
        <f t="shared" ref="E4148" si="731">SUM(E4126:E4147)</f>
        <v>806.04539468478492</v>
      </c>
      <c r="F4148" s="168">
        <f t="shared" ref="F4148:G4148" si="732">F4179+F4211+F4242</f>
        <v>565.68599999999992</v>
      </c>
      <c r="G4148" s="168">
        <f t="shared" si="732"/>
        <v>808.93000000000006</v>
      </c>
      <c r="H4148" s="166" t="s">
        <v>841</v>
      </c>
    </row>
    <row r="4149" spans="1:8" ht="16.5" thickBot="1">
      <c r="A4149" s="95" t="s">
        <v>350</v>
      </c>
      <c r="B4149" s="97">
        <f>B4180+B4212+B4243</f>
        <v>3070.4614453721993</v>
      </c>
      <c r="C4149" s="97">
        <f>C4180+C4212+C4243</f>
        <v>4592.576</v>
      </c>
      <c r="D4149" s="97">
        <f>D4180+D4212+D4243</f>
        <v>3399.9319857378978</v>
      </c>
      <c r="E4149" s="97">
        <f>E4180+E4212+E4243</f>
        <v>4996.8429999999998</v>
      </c>
      <c r="F4149" s="168">
        <f t="shared" ref="F4149:G4149" si="733">F4180+F4212+F4243</f>
        <v>3610.5785941760105</v>
      </c>
      <c r="G4149" s="168">
        <f t="shared" si="733"/>
        <v>5269.4859999999999</v>
      </c>
      <c r="H4149" s="156" t="s">
        <v>354</v>
      </c>
    </row>
    <row r="4150" spans="1:8">
      <c r="A4150" s="75"/>
      <c r="B4150" s="75"/>
      <c r="C4150" s="75"/>
      <c r="D4150" s="75"/>
      <c r="E4150" s="75"/>
      <c r="F4150" s="75"/>
      <c r="G4150" s="75"/>
      <c r="H4150" s="75"/>
    </row>
    <row r="4151" spans="1:8">
      <c r="A4151" s="77" t="s">
        <v>666</v>
      </c>
      <c r="B4151" s="75"/>
      <c r="C4151" s="75"/>
      <c r="D4151" s="75"/>
      <c r="E4151" s="75"/>
      <c r="F4151" s="75"/>
      <c r="G4151" s="75"/>
      <c r="H4151" s="79" t="s">
        <v>667</v>
      </c>
    </row>
    <row r="4152" spans="1:8" ht="15.75" customHeight="1">
      <c r="A4152" s="77" t="s">
        <v>693</v>
      </c>
      <c r="B4152" s="75"/>
      <c r="C4152" s="75"/>
      <c r="D4152" s="75"/>
      <c r="E4152" s="46"/>
      <c r="F4152" s="75"/>
      <c r="G4152" s="46"/>
      <c r="H4152" s="46" t="s">
        <v>691</v>
      </c>
    </row>
    <row r="4153" spans="1:8" ht="16.5" customHeight="1" thickBot="1">
      <c r="A4153" s="76" t="s">
        <v>39</v>
      </c>
      <c r="B4153" s="75"/>
      <c r="C4153" s="75"/>
      <c r="D4153" s="75"/>
      <c r="E4153" s="2"/>
      <c r="F4153" s="75"/>
      <c r="G4153" s="2" t="s">
        <v>40</v>
      </c>
      <c r="H4153" s="2" t="s">
        <v>2</v>
      </c>
    </row>
    <row r="4154" spans="1:8" ht="16.5" thickBot="1">
      <c r="A4154" s="66" t="s">
        <v>7</v>
      </c>
      <c r="B4154" s="203">
        <v>2016</v>
      </c>
      <c r="C4154" s="204"/>
      <c r="D4154" s="203">
        <v>2017</v>
      </c>
      <c r="E4154" s="204"/>
      <c r="F4154" s="203">
        <v>2018</v>
      </c>
      <c r="G4154" s="204"/>
      <c r="H4154" s="67" t="s">
        <v>3</v>
      </c>
    </row>
    <row r="4155" spans="1:8">
      <c r="A4155" s="68"/>
      <c r="B4155" s="20" t="s">
        <v>43</v>
      </c>
      <c r="C4155" s="111" t="s">
        <v>44</v>
      </c>
      <c r="D4155" s="111" t="s">
        <v>43</v>
      </c>
      <c r="E4155" s="16" t="s">
        <v>44</v>
      </c>
      <c r="F4155" s="20" t="s">
        <v>43</v>
      </c>
      <c r="G4155" s="9" t="s">
        <v>44</v>
      </c>
      <c r="H4155" s="69"/>
    </row>
    <row r="4156" spans="1:8" ht="16.5" thickBot="1">
      <c r="A4156" s="70"/>
      <c r="B4156" s="34" t="s">
        <v>45</v>
      </c>
      <c r="C4156" s="11" t="s">
        <v>46</v>
      </c>
      <c r="D4156" s="114" t="s">
        <v>45</v>
      </c>
      <c r="E4156" s="36" t="s">
        <v>46</v>
      </c>
      <c r="F4156" s="34" t="s">
        <v>45</v>
      </c>
      <c r="G4156" s="34" t="s">
        <v>46</v>
      </c>
      <c r="H4156" s="71"/>
    </row>
    <row r="4157" spans="1:8" ht="17.25" thickTop="1" thickBot="1">
      <c r="A4157" s="23" t="s">
        <v>12</v>
      </c>
      <c r="B4157" s="30">
        <v>0.45023999999999997</v>
      </c>
      <c r="C4157" s="30">
        <v>2.1920000000000002</v>
      </c>
      <c r="D4157" s="30">
        <v>0.46374720000000003</v>
      </c>
      <c r="E4157" s="37">
        <v>2.2574024399999999</v>
      </c>
      <c r="F4157" s="30">
        <v>9.4E-2</v>
      </c>
      <c r="G4157" s="104">
        <v>0.14899999999999999</v>
      </c>
      <c r="H4157" s="153" t="s">
        <v>809</v>
      </c>
    </row>
    <row r="4158" spans="1:8" ht="16.5" thickBot="1">
      <c r="A4158" s="23" t="s">
        <v>13</v>
      </c>
      <c r="B4158" s="30">
        <v>67.683000000000007</v>
      </c>
      <c r="C4158" s="30">
        <v>69.968000000000004</v>
      </c>
      <c r="D4158" s="30">
        <v>80.873999999999995</v>
      </c>
      <c r="E4158" s="37">
        <v>80.087000000000003</v>
      </c>
      <c r="F4158" s="30">
        <v>83.671999999999997</v>
      </c>
      <c r="G4158" s="104">
        <v>82.206000000000003</v>
      </c>
      <c r="H4158" s="153" t="s">
        <v>810</v>
      </c>
    </row>
    <row r="4159" spans="1:8" ht="16.5" thickBot="1">
      <c r="A4159" s="23" t="s">
        <v>14</v>
      </c>
      <c r="B4159" s="30">
        <v>9.5500000000000007</v>
      </c>
      <c r="C4159" s="30">
        <v>15.643000000000001</v>
      </c>
      <c r="D4159" s="30">
        <v>11.599</v>
      </c>
      <c r="E4159" s="37">
        <v>16.334</v>
      </c>
      <c r="F4159" s="30">
        <v>12.728999999999999</v>
      </c>
      <c r="G4159" s="104">
        <v>17.841000000000001</v>
      </c>
      <c r="H4159" s="153" t="s">
        <v>806</v>
      </c>
    </row>
    <row r="4160" spans="1:8" ht="16.5" thickBot="1">
      <c r="A4160" s="23" t="s">
        <v>15</v>
      </c>
      <c r="B4160" s="30">
        <v>3.2626549999999997E-2</v>
      </c>
      <c r="C4160" s="30">
        <v>2.8041030999999994</v>
      </c>
      <c r="D4160" s="30">
        <v>1.6E-2</v>
      </c>
      <c r="E4160" s="37">
        <v>7.6999999999999999E-2</v>
      </c>
      <c r="F4160" s="30">
        <v>0</v>
      </c>
      <c r="G4160" s="104">
        <v>0</v>
      </c>
      <c r="H4160" s="153" t="s">
        <v>820</v>
      </c>
    </row>
    <row r="4161" spans="1:8" ht="16.5" thickBot="1">
      <c r="A4161" s="23" t="s">
        <v>16</v>
      </c>
      <c r="B4161" s="30">
        <v>4.1528999999999996E-2</v>
      </c>
      <c r="C4161" s="30">
        <v>0.23901262000000001</v>
      </c>
      <c r="D4161" s="30">
        <v>8.9356999999999992E-2</v>
      </c>
      <c r="E4161" s="37">
        <v>0.49813145431000005</v>
      </c>
      <c r="F4161" s="30">
        <v>6.0000000000000001E-3</v>
      </c>
      <c r="G4161" s="104">
        <v>6.0000000000000001E-3</v>
      </c>
      <c r="H4161" s="153" t="s">
        <v>819</v>
      </c>
    </row>
    <row r="4162" spans="1:8" ht="16.5" thickBot="1">
      <c r="A4162" s="23" t="s">
        <v>17</v>
      </c>
      <c r="B4162" s="30">
        <v>0.26200000000000001</v>
      </c>
      <c r="C4162" s="30">
        <v>0.29699999999999999</v>
      </c>
      <c r="D4162" s="30">
        <v>0.25758922558922559</v>
      </c>
      <c r="E4162" s="37">
        <v>0.29199999999999998</v>
      </c>
      <c r="F4162" s="30">
        <v>6.0999999999999999E-2</v>
      </c>
      <c r="G4162" s="104">
        <v>6.5000000000000002E-2</v>
      </c>
      <c r="H4162" s="153" t="s">
        <v>807</v>
      </c>
    </row>
    <row r="4163" spans="1:8" ht="16.5" thickBot="1">
      <c r="A4163" s="23" t="s">
        <v>18</v>
      </c>
      <c r="B4163" s="30">
        <v>1.871</v>
      </c>
      <c r="C4163" s="30">
        <v>1.9630000000000001</v>
      </c>
      <c r="D4163" s="30">
        <v>2.0644859908303617</v>
      </c>
      <c r="E4163" s="37">
        <v>2.1659999999999999</v>
      </c>
      <c r="F4163" s="30">
        <v>2.4249999999999998</v>
      </c>
      <c r="G4163" s="104">
        <v>2.855</v>
      </c>
      <c r="H4163" s="153" t="s">
        <v>19</v>
      </c>
    </row>
    <row r="4164" spans="1:8" ht="16.5" thickBot="1">
      <c r="A4164" s="23" t="s">
        <v>20</v>
      </c>
      <c r="B4164" s="30">
        <v>6.524</v>
      </c>
      <c r="C4164" s="30">
        <v>7.37</v>
      </c>
      <c r="D4164" s="30">
        <v>2.2480000000000002</v>
      </c>
      <c r="E4164" s="37">
        <v>3.7240000000000002</v>
      </c>
      <c r="F4164" s="30">
        <v>21.783000000000001</v>
      </c>
      <c r="G4164" s="104">
        <v>24.911000000000001</v>
      </c>
      <c r="H4164" s="153" t="s">
        <v>808</v>
      </c>
    </row>
    <row r="4165" spans="1:8" ht="16.5" thickBot="1">
      <c r="A4165" s="23" t="s">
        <v>21</v>
      </c>
      <c r="B4165" s="30">
        <v>1.351</v>
      </c>
      <c r="C4165" s="30">
        <v>5.1709999999999994</v>
      </c>
      <c r="D4165" s="30">
        <v>0.10100000000000001</v>
      </c>
      <c r="E4165" s="37">
        <v>6.4000000000000001E-2</v>
      </c>
      <c r="F4165" s="30">
        <v>0</v>
      </c>
      <c r="G4165" s="104">
        <v>0</v>
      </c>
      <c r="H4165" s="153" t="s">
        <v>811</v>
      </c>
    </row>
    <row r="4166" spans="1:8" ht="16.5" thickBot="1">
      <c r="A4166" s="23" t="s">
        <v>22</v>
      </c>
      <c r="B4166" s="30">
        <v>15.119</v>
      </c>
      <c r="C4166" s="30">
        <v>13.888999999999999</v>
      </c>
      <c r="D4166" s="30">
        <v>2.879</v>
      </c>
      <c r="E4166" s="37">
        <v>2.702</v>
      </c>
      <c r="F4166" s="30">
        <v>0.34699999999999998</v>
      </c>
      <c r="G4166" s="104">
        <v>0.32</v>
      </c>
      <c r="H4166" s="153" t="s">
        <v>840</v>
      </c>
    </row>
    <row r="4167" spans="1:8" ht="16.5" thickBot="1">
      <c r="A4167" s="23" t="s">
        <v>23</v>
      </c>
      <c r="B4167" s="30">
        <v>0.85799999999999998</v>
      </c>
      <c r="C4167" s="30">
        <v>1.1919999999999999</v>
      </c>
      <c r="D4167" s="30">
        <v>0.84799999999999998</v>
      </c>
      <c r="E4167" s="37">
        <v>1.028</v>
      </c>
      <c r="F4167" s="30">
        <v>1.288</v>
      </c>
      <c r="G4167" s="104">
        <v>1.488</v>
      </c>
      <c r="H4167" s="153" t="s">
        <v>805</v>
      </c>
    </row>
    <row r="4168" spans="1:8" ht="16.5" thickBot="1">
      <c r="A4168" s="23" t="s">
        <v>24</v>
      </c>
      <c r="B4168" s="30">
        <v>266.226</v>
      </c>
      <c r="C4168" s="30">
        <v>239.37100000000001</v>
      </c>
      <c r="D4168" s="30">
        <v>348.28336818578691</v>
      </c>
      <c r="E4168" s="37">
        <v>313.15100000000001</v>
      </c>
      <c r="F4168" s="30">
        <v>309.46499999999997</v>
      </c>
      <c r="G4168" s="104">
        <v>307.46899999999999</v>
      </c>
      <c r="H4168" s="153" t="s">
        <v>25</v>
      </c>
    </row>
    <row r="4169" spans="1:8" ht="16.5" thickBot="1">
      <c r="A4169" s="23" t="s">
        <v>26</v>
      </c>
      <c r="B4169" s="30">
        <v>13.461</v>
      </c>
      <c r="C4169" s="30">
        <v>16.512</v>
      </c>
      <c r="D4169" s="30">
        <v>15.691000000000001</v>
      </c>
      <c r="E4169" s="37">
        <v>18.535</v>
      </c>
      <c r="F4169" s="30">
        <v>22.971</v>
      </c>
      <c r="G4169" s="104">
        <v>25.001000000000001</v>
      </c>
      <c r="H4169" s="153" t="s">
        <v>812</v>
      </c>
    </row>
    <row r="4170" spans="1:8" ht="16.5" thickBot="1">
      <c r="A4170" s="23" t="s">
        <v>27</v>
      </c>
      <c r="B4170" s="30">
        <v>2.3420000000000001</v>
      </c>
      <c r="C4170" s="30">
        <v>14.34</v>
      </c>
      <c r="D4170" s="30">
        <v>2.3420000000000001</v>
      </c>
      <c r="E4170" s="37">
        <v>14.34</v>
      </c>
      <c r="F4170" s="30">
        <f>D4170/E4170*G4170</f>
        <v>0.31324658298465835</v>
      </c>
      <c r="G4170" s="104">
        <v>1.9179999999999999</v>
      </c>
      <c r="H4170" s="153" t="s">
        <v>836</v>
      </c>
    </row>
    <row r="4171" spans="1:8" ht="16.5" thickBot="1">
      <c r="A4171" s="23" t="s">
        <v>28</v>
      </c>
      <c r="B4171" s="30">
        <v>9.0684000000000022</v>
      </c>
      <c r="C4171" s="30">
        <v>72.087125</v>
      </c>
      <c r="D4171" s="30">
        <v>10.11285</v>
      </c>
      <c r="E4171" s="37">
        <v>65.074900000000014</v>
      </c>
      <c r="F4171" s="30">
        <v>33.28</v>
      </c>
      <c r="G4171" s="104">
        <v>41.625999999999998</v>
      </c>
      <c r="H4171" s="153" t="s">
        <v>813</v>
      </c>
    </row>
    <row r="4172" spans="1:8" ht="16.5" thickBot="1">
      <c r="A4172" s="23" t="s">
        <v>29</v>
      </c>
      <c r="B4172" s="30">
        <v>0.28899999999999998</v>
      </c>
      <c r="C4172" s="30">
        <v>1.8540000000000001</v>
      </c>
      <c r="D4172" s="30">
        <v>0.79800000000000004</v>
      </c>
      <c r="E4172" s="37">
        <v>2.6859999999999999</v>
      </c>
      <c r="F4172" s="30">
        <v>1.415</v>
      </c>
      <c r="G4172" s="104">
        <v>3.331</v>
      </c>
      <c r="H4172" s="153" t="s">
        <v>814</v>
      </c>
    </row>
    <row r="4173" spans="1:8" ht="16.5" thickBot="1">
      <c r="A4173" s="23" t="s">
        <v>30</v>
      </c>
      <c r="B4173" s="30">
        <v>3.5000000000000003E-2</v>
      </c>
      <c r="C4173" s="30">
        <v>0.61499999999999999</v>
      </c>
      <c r="D4173" s="30">
        <v>0.42</v>
      </c>
      <c r="E4173" s="37">
        <v>1.8959999999999999</v>
      </c>
      <c r="F4173" s="30">
        <f>AVERAGE(D4173,B4173)</f>
        <v>0.22749999999999998</v>
      </c>
      <c r="G4173" s="30">
        <f>AVERAGE(E4173,C4173)</f>
        <v>1.2555000000000001</v>
      </c>
      <c r="H4173" s="153" t="s">
        <v>815</v>
      </c>
    </row>
    <row r="4174" spans="1:8" ht="16.5" thickBot="1">
      <c r="A4174" s="23" t="s">
        <v>31</v>
      </c>
      <c r="B4174" s="30">
        <v>5.1660000000000004</v>
      </c>
      <c r="C4174" s="30">
        <v>7.6920000000000002</v>
      </c>
      <c r="D4174" s="30">
        <v>5.6369999999999996</v>
      </c>
      <c r="E4174" s="37">
        <v>4.2750000000000004</v>
      </c>
      <c r="F4174" s="30">
        <v>9.6539999999999999</v>
      </c>
      <c r="G4174" s="104">
        <v>35.543999999999997</v>
      </c>
      <c r="H4174" s="153" t="s">
        <v>838</v>
      </c>
    </row>
    <row r="4175" spans="1:8" ht="16.5" thickBot="1">
      <c r="A4175" s="23" t="s">
        <v>32</v>
      </c>
      <c r="B4175" s="30">
        <v>0.94799999999999995</v>
      </c>
      <c r="C4175" s="30">
        <v>2.6439979909593165</v>
      </c>
      <c r="D4175" s="30">
        <v>0.40200000000000002</v>
      </c>
      <c r="E4175" s="37">
        <v>1.2569661183748067</v>
      </c>
      <c r="F4175" s="30">
        <f>AVERAGE(D4175,B4175)</f>
        <v>0.67500000000000004</v>
      </c>
      <c r="G4175" s="30">
        <f>AVERAGE(E4175,C4175)</f>
        <v>1.9504820546670616</v>
      </c>
      <c r="H4175" s="153" t="s">
        <v>816</v>
      </c>
    </row>
    <row r="4176" spans="1:8" ht="16.5" thickBot="1">
      <c r="A4176" s="23" t="s">
        <v>33</v>
      </c>
      <c r="B4176" s="30">
        <v>0.748</v>
      </c>
      <c r="C4176" s="30">
        <v>0.748</v>
      </c>
      <c r="D4176" s="30">
        <v>0</v>
      </c>
      <c r="E4176" s="37">
        <v>0</v>
      </c>
      <c r="F4176" s="30">
        <v>0</v>
      </c>
      <c r="G4176" s="104">
        <v>2E-3</v>
      </c>
      <c r="H4176" s="153" t="s">
        <v>818</v>
      </c>
    </row>
    <row r="4177" spans="1:8" ht="16.5" thickBot="1">
      <c r="A4177" s="23" t="s">
        <v>34</v>
      </c>
      <c r="B4177" s="30">
        <v>0.88600000000000001</v>
      </c>
      <c r="C4177" s="30">
        <v>0.34</v>
      </c>
      <c r="D4177" s="30">
        <v>0.11</v>
      </c>
      <c r="E4177" s="37">
        <v>0.14499999999999999</v>
      </c>
      <c r="F4177" s="30">
        <v>0.13600000000000001</v>
      </c>
      <c r="G4177" s="104">
        <v>0.191</v>
      </c>
      <c r="H4177" s="153" t="s">
        <v>817</v>
      </c>
    </row>
    <row r="4178" spans="1:8" ht="16.5" thickBot="1">
      <c r="A4178" s="23" t="s">
        <v>35</v>
      </c>
      <c r="B4178" s="30">
        <v>2.8799999999999999E-2</v>
      </c>
      <c r="C4178" s="30">
        <v>6.7000000000000004E-2</v>
      </c>
      <c r="D4178" s="30">
        <v>3.6107462686567157E-2</v>
      </c>
      <c r="E4178" s="37">
        <v>8.4000000000000005E-2</v>
      </c>
      <c r="F4178" s="30">
        <v>1.2270000000000001</v>
      </c>
      <c r="G4178" s="104">
        <v>0.22</v>
      </c>
      <c r="H4178" s="152" t="s">
        <v>36</v>
      </c>
    </row>
    <row r="4179" spans="1:8" ht="16.5" thickBot="1">
      <c r="A4179" s="95" t="s">
        <v>353</v>
      </c>
      <c r="B4179" s="97">
        <f t="shared" ref="B4179" si="734">SUM(B4157:B4178)</f>
        <v>402.94059554999995</v>
      </c>
      <c r="C4179" s="97">
        <f t="shared" ref="C4179" si="735">SUM(C4157:C4178)</f>
        <v>476.99823871095924</v>
      </c>
      <c r="D4179" s="97">
        <f t="shared" ref="D4179" si="736">SUM(D4157:D4178)</f>
        <v>485.27250506489304</v>
      </c>
      <c r="E4179" s="97">
        <f t="shared" ref="E4179" si="737">SUM(E4157:E4178)</f>
        <v>530.67340001268485</v>
      </c>
      <c r="F4179" s="142">
        <v>500.553</v>
      </c>
      <c r="G4179" s="145">
        <v>545.14300000000003</v>
      </c>
      <c r="H4179" s="123" t="s">
        <v>841</v>
      </c>
    </row>
    <row r="4180" spans="1:8" ht="16.5" thickBot="1">
      <c r="A4180" s="95" t="s">
        <v>350</v>
      </c>
      <c r="B4180" s="97">
        <v>2384.786637223755</v>
      </c>
      <c r="C4180" s="97">
        <v>2312.9090000000001</v>
      </c>
      <c r="D4180" s="97">
        <v>2664.3103709325355</v>
      </c>
      <c r="E4180" s="97">
        <v>2517.8490000000002</v>
      </c>
      <c r="F4180" s="142">
        <f>D4180/E4180*G4180</f>
        <v>2894.3447245520938</v>
      </c>
      <c r="G4180" s="145">
        <v>2735.2379999999998</v>
      </c>
      <c r="H4180" s="119" t="s">
        <v>354</v>
      </c>
    </row>
    <row r="4181" spans="1:8">
      <c r="A4181" s="75"/>
      <c r="B4181" s="75"/>
      <c r="C4181" s="75"/>
      <c r="D4181" s="75"/>
      <c r="E4181" s="75"/>
      <c r="F4181" s="75"/>
      <c r="G4181" s="75"/>
      <c r="H4181" s="75"/>
    </row>
    <row r="4182" spans="1:8">
      <c r="A4182" s="75"/>
      <c r="B4182" s="75"/>
      <c r="C4182" s="75"/>
      <c r="D4182" s="75"/>
      <c r="E4182" s="75"/>
      <c r="F4182" s="75"/>
      <c r="G4182" s="75"/>
      <c r="H4182" s="75"/>
    </row>
    <row r="4183" spans="1:8">
      <c r="A4183" s="77" t="s">
        <v>670</v>
      </c>
      <c r="B4183" s="75"/>
      <c r="C4183" s="75"/>
      <c r="D4183" s="75"/>
      <c r="E4183" s="75"/>
      <c r="F4183" s="75"/>
      <c r="G4183" s="75"/>
      <c r="H4183" s="79" t="s">
        <v>672</v>
      </c>
    </row>
    <row r="4184" spans="1:8">
      <c r="A4184" s="77" t="s">
        <v>694</v>
      </c>
      <c r="B4184" s="75"/>
      <c r="C4184" s="75"/>
      <c r="D4184" s="75"/>
      <c r="E4184" s="75"/>
      <c r="F4184" s="75"/>
      <c r="G4184" s="75"/>
      <c r="H4184" s="120" t="s">
        <v>695</v>
      </c>
    </row>
    <row r="4185" spans="1:8" ht="16.5" customHeight="1" thickBot="1">
      <c r="A4185" s="76" t="s">
        <v>39</v>
      </c>
      <c r="B4185" s="75"/>
      <c r="C4185" s="75"/>
      <c r="D4185" s="75"/>
      <c r="E4185" s="2"/>
      <c r="F4185" s="75"/>
      <c r="G4185" s="2" t="s">
        <v>40</v>
      </c>
      <c r="H4185" s="2" t="s">
        <v>2</v>
      </c>
    </row>
    <row r="4186" spans="1:8" ht="16.5" thickBot="1">
      <c r="A4186" s="66" t="s">
        <v>7</v>
      </c>
      <c r="B4186" s="203">
        <v>2016</v>
      </c>
      <c r="C4186" s="204"/>
      <c r="D4186" s="203">
        <v>2017</v>
      </c>
      <c r="E4186" s="204"/>
      <c r="F4186" s="203">
        <v>2018</v>
      </c>
      <c r="G4186" s="204"/>
      <c r="H4186" s="67" t="s">
        <v>3</v>
      </c>
    </row>
    <row r="4187" spans="1:8">
      <c r="A4187" s="68"/>
      <c r="B4187" s="20" t="s">
        <v>43</v>
      </c>
      <c r="C4187" s="111" t="s">
        <v>44</v>
      </c>
      <c r="D4187" s="111" t="s">
        <v>43</v>
      </c>
      <c r="E4187" s="16" t="s">
        <v>44</v>
      </c>
      <c r="F4187" s="20" t="s">
        <v>43</v>
      </c>
      <c r="G4187" s="9" t="s">
        <v>44</v>
      </c>
      <c r="H4187" s="69"/>
    </row>
    <row r="4188" spans="1:8" ht="16.5" thickBot="1">
      <c r="A4188" s="70"/>
      <c r="B4188" s="34" t="s">
        <v>45</v>
      </c>
      <c r="C4188" s="11" t="s">
        <v>46</v>
      </c>
      <c r="D4188" s="114" t="s">
        <v>45</v>
      </c>
      <c r="E4188" s="36" t="s">
        <v>46</v>
      </c>
      <c r="F4188" s="34" t="s">
        <v>45</v>
      </c>
      <c r="G4188" s="34" t="s">
        <v>46</v>
      </c>
      <c r="H4188" s="71"/>
    </row>
    <row r="4189" spans="1:8" ht="17.25" thickTop="1" thickBot="1">
      <c r="A4189" s="23" t="s">
        <v>12</v>
      </c>
      <c r="B4189" s="35">
        <v>7.6772200000000002</v>
      </c>
      <c r="C4189" s="38">
        <v>2.5049999999999999</v>
      </c>
      <c r="D4189" s="30">
        <v>7.9075366000000002</v>
      </c>
      <c r="E4189" s="37">
        <v>2.5800779</v>
      </c>
      <c r="F4189" s="30">
        <v>0</v>
      </c>
      <c r="G4189" s="104">
        <v>0</v>
      </c>
      <c r="H4189" s="153" t="s">
        <v>809</v>
      </c>
    </row>
    <row r="4190" spans="1:8" ht="16.5" thickBot="1">
      <c r="A4190" s="23" t="s">
        <v>13</v>
      </c>
      <c r="B4190" s="37">
        <v>5.1559999999999997</v>
      </c>
      <c r="C4190" s="38">
        <v>25.945</v>
      </c>
      <c r="D4190" s="30">
        <v>5.6379999999999999</v>
      </c>
      <c r="E4190" s="37">
        <v>29.073</v>
      </c>
      <c r="F4190" s="30">
        <v>4.6059999999999999</v>
      </c>
      <c r="G4190" s="104">
        <v>21.745999999999999</v>
      </c>
      <c r="H4190" s="153" t="s">
        <v>810</v>
      </c>
    </row>
    <row r="4191" spans="1:8" ht="16.5" thickBot="1">
      <c r="A4191" s="23" t="s">
        <v>14</v>
      </c>
      <c r="B4191" s="37">
        <v>0.71</v>
      </c>
      <c r="C4191" s="38">
        <v>3.2770000000000001</v>
      </c>
      <c r="D4191" s="30">
        <v>1.254</v>
      </c>
      <c r="E4191" s="37">
        <v>4.3029999999999999</v>
      </c>
      <c r="F4191" s="30">
        <v>0.70699999999999996</v>
      </c>
      <c r="G4191" s="104">
        <v>3.23</v>
      </c>
      <c r="H4191" s="153" t="s">
        <v>806</v>
      </c>
    </row>
    <row r="4192" spans="1:8" ht="16.5" thickBot="1">
      <c r="A4192" s="23" t="s">
        <v>15</v>
      </c>
      <c r="B4192" s="37">
        <v>4.5999999999999999E-2</v>
      </c>
      <c r="C4192" s="38">
        <v>0.121</v>
      </c>
      <c r="D4192" s="30">
        <v>0</v>
      </c>
      <c r="E4192" s="37">
        <v>0</v>
      </c>
      <c r="F4192" s="30">
        <v>4.8000000000000001E-2</v>
      </c>
      <c r="G4192" s="104">
        <v>0.23200000000000001</v>
      </c>
      <c r="H4192" s="153" t="s">
        <v>820</v>
      </c>
    </row>
    <row r="4193" spans="1:8" ht="16.5" thickBot="1">
      <c r="A4193" s="23" t="s">
        <v>16</v>
      </c>
      <c r="B4193" s="37">
        <v>0.27654600000000001</v>
      </c>
      <c r="C4193" s="38">
        <v>2.1189424199999998</v>
      </c>
      <c r="D4193" s="30">
        <v>4.6659999999999993E-2</v>
      </c>
      <c r="E4193" s="37">
        <v>0.62491677209999996</v>
      </c>
      <c r="F4193" s="30">
        <v>9.5000000000000001E-2</v>
      </c>
      <c r="G4193" s="104">
        <v>0.84799999999999998</v>
      </c>
      <c r="H4193" s="153" t="s">
        <v>819</v>
      </c>
    </row>
    <row r="4194" spans="1:8" ht="16.5" thickBot="1">
      <c r="A4194" s="23" t="s">
        <v>17</v>
      </c>
      <c r="B4194" s="37">
        <v>2.5000000000000001E-4</v>
      </c>
      <c r="C4194" s="38">
        <v>1E-3</v>
      </c>
      <c r="D4194" s="30">
        <v>1E-3</v>
      </c>
      <c r="E4194" s="37">
        <v>4.0000000000000001E-3</v>
      </c>
      <c r="F4194" s="30">
        <v>0.123</v>
      </c>
      <c r="G4194" s="104">
        <v>0.14000000000000001</v>
      </c>
      <c r="H4194" s="153" t="s">
        <v>807</v>
      </c>
    </row>
    <row r="4195" spans="1:8" ht="16.5" thickBot="1">
      <c r="A4195" s="23" t="s">
        <v>18</v>
      </c>
      <c r="B4195" s="37">
        <v>0</v>
      </c>
      <c r="C4195" s="38">
        <v>0</v>
      </c>
      <c r="D4195" s="30">
        <v>3.5000000000000003E-2</v>
      </c>
      <c r="E4195" s="37">
        <v>5.0999999999999997E-2</v>
      </c>
      <c r="F4195" s="30">
        <v>0</v>
      </c>
      <c r="G4195" s="104">
        <v>0</v>
      </c>
      <c r="H4195" s="153" t="s">
        <v>19</v>
      </c>
    </row>
    <row r="4196" spans="1:8" ht="16.5" thickBot="1">
      <c r="A4196" s="23" t="s">
        <v>20</v>
      </c>
      <c r="B4196" s="37">
        <v>7.7729999999999997</v>
      </c>
      <c r="C4196" s="38">
        <v>40.558999999999997</v>
      </c>
      <c r="D4196" s="30">
        <v>6.3319999999999999</v>
      </c>
      <c r="E4196" s="37">
        <v>34.225000000000001</v>
      </c>
      <c r="F4196" s="30">
        <v>10.128</v>
      </c>
      <c r="G4196" s="104">
        <v>53.491</v>
      </c>
      <c r="H4196" s="153" t="s">
        <v>808</v>
      </c>
    </row>
    <row r="4197" spans="1:8" ht="16.5" thickBot="1">
      <c r="A4197" s="23" t="s">
        <v>21</v>
      </c>
      <c r="B4197" s="37">
        <v>1.296</v>
      </c>
      <c r="C4197" s="38">
        <v>5.4909999999999997</v>
      </c>
      <c r="D4197" s="30">
        <v>1.456</v>
      </c>
      <c r="E4197" s="37">
        <v>5.774</v>
      </c>
      <c r="F4197" s="30">
        <v>0.41899999999999998</v>
      </c>
      <c r="G4197" s="104">
        <v>5.1710000000000003</v>
      </c>
      <c r="H4197" s="153" t="s">
        <v>811</v>
      </c>
    </row>
    <row r="4198" spans="1:8" ht="16.5" thickBot="1">
      <c r="A4198" s="23" t="s">
        <v>22</v>
      </c>
      <c r="B4198" s="37">
        <v>2.3029999999999999</v>
      </c>
      <c r="C4198" s="38">
        <v>6.8230000000000004</v>
      </c>
      <c r="D4198" s="30">
        <v>1.5349999999999999</v>
      </c>
      <c r="E4198" s="37">
        <v>6.7270000000000003</v>
      </c>
      <c r="F4198" s="30">
        <v>1.0509999999999999</v>
      </c>
      <c r="G4198" s="104">
        <v>5.45</v>
      </c>
      <c r="H4198" s="153" t="s">
        <v>840</v>
      </c>
    </row>
    <row r="4199" spans="1:8" ht="16.5" thickBot="1">
      <c r="A4199" s="23" t="s">
        <v>23</v>
      </c>
      <c r="B4199" s="37">
        <v>2E-3</v>
      </c>
      <c r="C4199" s="38">
        <v>5.0000000000000001E-3</v>
      </c>
      <c r="D4199" s="30">
        <v>2E-3</v>
      </c>
      <c r="E4199" s="37">
        <v>3.0000000000000001E-3</v>
      </c>
      <c r="F4199" s="30">
        <v>2.5000000000000001E-2</v>
      </c>
      <c r="G4199" s="104">
        <v>3.3000000000000002E-2</v>
      </c>
      <c r="H4199" s="153" t="s">
        <v>805</v>
      </c>
    </row>
    <row r="4200" spans="1:8" ht="16.5" thickBot="1">
      <c r="A4200" s="23" t="s">
        <v>24</v>
      </c>
      <c r="B4200" s="37">
        <v>16.882340808080809</v>
      </c>
      <c r="C4200" s="38">
        <v>60.564999999999998</v>
      </c>
      <c r="D4200" s="30">
        <v>24.968247555555553</v>
      </c>
      <c r="E4200" s="37">
        <v>89.572999999999993</v>
      </c>
      <c r="F4200" s="30">
        <v>21.388000000000002</v>
      </c>
      <c r="G4200" s="104">
        <v>83.728999999999999</v>
      </c>
      <c r="H4200" s="153" t="s">
        <v>25</v>
      </c>
    </row>
    <row r="4201" spans="1:8" ht="16.5" thickBot="1">
      <c r="A4201" s="23" t="s">
        <v>26</v>
      </c>
      <c r="B4201" s="30">
        <v>4.7729999999999997</v>
      </c>
      <c r="C4201" s="28">
        <v>26.456</v>
      </c>
      <c r="D4201" s="30">
        <v>3.8839999999999999</v>
      </c>
      <c r="E4201" s="37">
        <v>24.363</v>
      </c>
      <c r="F4201" s="30">
        <v>4.6970000000000001</v>
      </c>
      <c r="G4201" s="104">
        <v>33.277999999999999</v>
      </c>
      <c r="H4201" s="153" t="s">
        <v>812</v>
      </c>
    </row>
    <row r="4202" spans="1:8" ht="16.5" thickBot="1">
      <c r="A4202" s="23" t="s">
        <v>27</v>
      </c>
      <c r="B4202" s="37">
        <v>2.3410000000000002</v>
      </c>
      <c r="C4202" s="38">
        <v>14.336</v>
      </c>
      <c r="D4202" s="30">
        <v>0.85615673828125005</v>
      </c>
      <c r="E4202" s="37">
        <v>5.2430000000000003</v>
      </c>
      <c r="F4202" s="30">
        <f>D4202/E4202*G4202</f>
        <v>0.24935177176339285</v>
      </c>
      <c r="G4202" s="104">
        <v>1.5269999999999999</v>
      </c>
      <c r="H4202" s="153" t="s">
        <v>836</v>
      </c>
    </row>
    <row r="4203" spans="1:8" ht="16.5" thickBot="1">
      <c r="A4203" s="23" t="s">
        <v>28</v>
      </c>
      <c r="B4203" s="37">
        <v>6.2320000000000002</v>
      </c>
      <c r="C4203" s="38">
        <v>21.195</v>
      </c>
      <c r="D4203" s="30">
        <v>2.0619999999999998</v>
      </c>
      <c r="E4203" s="37">
        <v>10.281000000000001</v>
      </c>
      <c r="F4203" s="30">
        <v>2.0190000000000001</v>
      </c>
      <c r="G4203" s="104">
        <v>10.231999999999999</v>
      </c>
      <c r="H4203" s="153" t="s">
        <v>813</v>
      </c>
    </row>
    <row r="4204" spans="1:8" ht="16.5" thickBot="1">
      <c r="A4204" s="23" t="s">
        <v>29</v>
      </c>
      <c r="B4204" s="37">
        <v>0.47799999999999998</v>
      </c>
      <c r="C4204" s="38">
        <v>4.5999999999999996</v>
      </c>
      <c r="D4204" s="30">
        <v>0.34499999999999997</v>
      </c>
      <c r="E4204" s="37">
        <v>2.8889999999999998</v>
      </c>
      <c r="F4204" s="30">
        <v>7.0000000000000007E-2</v>
      </c>
      <c r="G4204" s="104">
        <v>0.52300000000000002</v>
      </c>
      <c r="H4204" s="153" t="s">
        <v>814</v>
      </c>
    </row>
    <row r="4205" spans="1:8" ht="16.5" thickBot="1">
      <c r="A4205" s="23" t="s">
        <v>30</v>
      </c>
      <c r="B4205" s="37">
        <v>0.22700000000000001</v>
      </c>
      <c r="C4205" s="38">
        <v>0.74299999999999999</v>
      </c>
      <c r="D4205" s="30">
        <v>0.30599999999999999</v>
      </c>
      <c r="E4205" s="37">
        <v>0.94499999999999995</v>
      </c>
      <c r="F4205" s="30">
        <v>2E-3</v>
      </c>
      <c r="G4205" s="104">
        <v>1.6E-2</v>
      </c>
      <c r="H4205" s="153" t="s">
        <v>815</v>
      </c>
    </row>
    <row r="4206" spans="1:8" ht="16.5" thickBot="1">
      <c r="A4206" s="23" t="s">
        <v>31</v>
      </c>
      <c r="B4206" s="37">
        <v>4.0887353124721404</v>
      </c>
      <c r="C4206" s="38">
        <v>18.673999999999999</v>
      </c>
      <c r="D4206" s="30">
        <v>4.5529999999999999</v>
      </c>
      <c r="E4206" s="37">
        <v>19.844999999999999</v>
      </c>
      <c r="F4206" s="30">
        <v>0</v>
      </c>
      <c r="G4206" s="104">
        <v>0</v>
      </c>
      <c r="H4206" s="153" t="s">
        <v>838</v>
      </c>
    </row>
    <row r="4207" spans="1:8" ht="16.5" thickBot="1">
      <c r="A4207" s="23" t="s">
        <v>32</v>
      </c>
      <c r="B4207" s="37">
        <v>0</v>
      </c>
      <c r="C4207" s="38">
        <v>0</v>
      </c>
      <c r="D4207" s="30">
        <v>0</v>
      </c>
      <c r="E4207" s="37">
        <v>0</v>
      </c>
      <c r="F4207" s="37">
        <v>0</v>
      </c>
      <c r="G4207" s="37">
        <v>0</v>
      </c>
      <c r="H4207" s="153" t="s">
        <v>816</v>
      </c>
    </row>
    <row r="4208" spans="1:8" ht="16.5" thickBot="1">
      <c r="A4208" s="23" t="s">
        <v>33</v>
      </c>
      <c r="B4208" s="37">
        <v>0.372</v>
      </c>
      <c r="C4208" s="38">
        <v>2.5529999999999999</v>
      </c>
      <c r="D4208" s="30">
        <v>7.4999999999999997E-2</v>
      </c>
      <c r="E4208" s="37">
        <v>1.228</v>
      </c>
      <c r="F4208" s="30">
        <v>0</v>
      </c>
      <c r="G4208" s="104">
        <v>0</v>
      </c>
      <c r="H4208" s="153" t="s">
        <v>818</v>
      </c>
    </row>
    <row r="4209" spans="1:8" ht="16.5" thickBot="1">
      <c r="A4209" s="23" t="s">
        <v>34</v>
      </c>
      <c r="B4209" s="39">
        <v>1E-3</v>
      </c>
      <c r="C4209" s="40">
        <v>2E-3</v>
      </c>
      <c r="D4209" s="30">
        <v>0</v>
      </c>
      <c r="E4209" s="37">
        <v>0</v>
      </c>
      <c r="F4209" s="30">
        <v>0</v>
      </c>
      <c r="G4209" s="104">
        <v>0</v>
      </c>
      <c r="H4209" s="153" t="s">
        <v>817</v>
      </c>
    </row>
    <row r="4210" spans="1:8" ht="16.5" thickBot="1">
      <c r="A4210" s="23" t="s">
        <v>35</v>
      </c>
      <c r="B4210" s="39">
        <v>0.12615217391304348</v>
      </c>
      <c r="C4210" s="40">
        <v>0.82899999999999996</v>
      </c>
      <c r="D4210" s="30">
        <v>3.2565217391304351E-2</v>
      </c>
      <c r="E4210" s="37">
        <v>0.214</v>
      </c>
      <c r="F4210" s="30">
        <v>4.2000000000000003E-2</v>
      </c>
      <c r="G4210" s="104">
        <v>0.54500000000000004</v>
      </c>
      <c r="H4210" s="152" t="s">
        <v>36</v>
      </c>
    </row>
    <row r="4211" spans="1:8" ht="16.5" thickBot="1">
      <c r="A4211" s="95" t="s">
        <v>353</v>
      </c>
      <c r="B4211" s="97">
        <f t="shared" ref="B4211" si="738">SUM(B4189:B4210)</f>
        <v>60.761244294465982</v>
      </c>
      <c r="C4211" s="97">
        <f t="shared" ref="C4211" si="739">SUM(C4189:C4210)</f>
        <v>236.79894241999997</v>
      </c>
      <c r="D4211" s="97">
        <f t="shared" ref="D4211" si="740">SUM(D4189:D4210)</f>
        <v>61.289166111228099</v>
      </c>
      <c r="E4211" s="97">
        <f t="shared" ref="E4211" si="741">SUM(E4189:E4210)</f>
        <v>237.9459946721</v>
      </c>
      <c r="F4211" s="142">
        <v>45.42</v>
      </c>
      <c r="G4211" s="145">
        <v>220.191</v>
      </c>
      <c r="H4211" s="151" t="s">
        <v>841</v>
      </c>
    </row>
    <row r="4212" spans="1:8" ht="16.5" thickBot="1">
      <c r="A4212" s="95" t="s">
        <v>350</v>
      </c>
      <c r="B4212" s="97">
        <v>259.81080814844444</v>
      </c>
      <c r="C4212" s="97">
        <v>1353.393</v>
      </c>
      <c r="D4212" s="97">
        <v>286.75161480536258</v>
      </c>
      <c r="E4212" s="97">
        <v>1427.9849999999999</v>
      </c>
      <c r="F4212" s="142">
        <f>D4212/E4212*G4212</f>
        <v>273.55286962391682</v>
      </c>
      <c r="G4212" s="145">
        <v>1362.2570000000001</v>
      </c>
      <c r="H4212" s="119" t="s">
        <v>354</v>
      </c>
    </row>
    <row r="4213" spans="1:8">
      <c r="A4213" s="75"/>
      <c r="B4213" s="75"/>
      <c r="C4213" s="75"/>
      <c r="D4213" s="75"/>
      <c r="E4213" s="75"/>
      <c r="F4213" s="75"/>
      <c r="G4213" s="75"/>
      <c r="H4213" s="75"/>
    </row>
    <row r="4214" spans="1:8">
      <c r="A4214" s="77" t="s">
        <v>673</v>
      </c>
      <c r="B4214" s="75"/>
      <c r="C4214" s="75"/>
      <c r="D4214" s="75"/>
      <c r="E4214" s="75"/>
      <c r="F4214" s="75"/>
      <c r="G4214" s="75"/>
      <c r="H4214" s="79" t="s">
        <v>674</v>
      </c>
    </row>
    <row r="4215" spans="1:8">
      <c r="A4215" s="77" t="s">
        <v>697</v>
      </c>
      <c r="B4215" s="75"/>
      <c r="C4215" s="75"/>
      <c r="D4215" s="75"/>
      <c r="E4215" s="75"/>
      <c r="F4215" s="75"/>
      <c r="G4215" s="75"/>
      <c r="H4215" s="120" t="s">
        <v>696</v>
      </c>
    </row>
    <row r="4216" spans="1:8" ht="16.5" customHeight="1" thickBot="1">
      <c r="A4216" s="76" t="s">
        <v>39</v>
      </c>
      <c r="B4216" s="75"/>
      <c r="C4216" s="75"/>
      <c r="D4216" s="75"/>
      <c r="E4216" s="2"/>
      <c r="F4216" s="75"/>
      <c r="G4216" s="2" t="s">
        <v>40</v>
      </c>
      <c r="H4216" s="2" t="s">
        <v>2</v>
      </c>
    </row>
    <row r="4217" spans="1:8" ht="16.5" thickBot="1">
      <c r="A4217" s="66" t="s">
        <v>7</v>
      </c>
      <c r="B4217" s="203">
        <v>2016</v>
      </c>
      <c r="C4217" s="204"/>
      <c r="D4217" s="203">
        <v>2017</v>
      </c>
      <c r="E4217" s="204"/>
      <c r="F4217" s="203">
        <v>2018</v>
      </c>
      <c r="G4217" s="204"/>
      <c r="H4217" s="67" t="s">
        <v>3</v>
      </c>
    </row>
    <row r="4218" spans="1:8">
      <c r="A4218" s="68"/>
      <c r="B4218" s="20" t="s">
        <v>43</v>
      </c>
      <c r="C4218" s="111" t="s">
        <v>44</v>
      </c>
      <c r="D4218" s="111" t="s">
        <v>43</v>
      </c>
      <c r="E4218" s="16" t="s">
        <v>44</v>
      </c>
      <c r="F4218" s="20" t="s">
        <v>43</v>
      </c>
      <c r="G4218" s="9" t="s">
        <v>44</v>
      </c>
      <c r="H4218" s="69"/>
    </row>
    <row r="4219" spans="1:8" ht="16.5" thickBot="1">
      <c r="A4219" s="70"/>
      <c r="B4219" s="34" t="s">
        <v>45</v>
      </c>
      <c r="C4219" s="11" t="s">
        <v>46</v>
      </c>
      <c r="D4219" s="114" t="s">
        <v>45</v>
      </c>
      <c r="E4219" s="36" t="s">
        <v>46</v>
      </c>
      <c r="F4219" s="34" t="s">
        <v>45</v>
      </c>
      <c r="G4219" s="34" t="s">
        <v>46</v>
      </c>
      <c r="H4219" s="71"/>
    </row>
    <row r="4220" spans="1:8" ht="17.25" thickTop="1" thickBot="1">
      <c r="A4220" s="23" t="s">
        <v>12</v>
      </c>
      <c r="B4220" s="35">
        <v>0.52300000000000002</v>
      </c>
      <c r="C4220" s="38">
        <v>2.3180000000000001</v>
      </c>
      <c r="D4220" s="30">
        <v>0.42799999999999999</v>
      </c>
      <c r="E4220" s="37">
        <v>1.639</v>
      </c>
      <c r="F4220" s="30">
        <v>1</v>
      </c>
      <c r="G4220" s="104">
        <v>2.1070000000000002</v>
      </c>
      <c r="H4220" s="153" t="s">
        <v>809</v>
      </c>
    </row>
    <row r="4221" spans="1:8" ht="16.5" thickBot="1">
      <c r="A4221" s="23" t="s">
        <v>13</v>
      </c>
      <c r="B4221" s="37">
        <v>6.9459999999999997</v>
      </c>
      <c r="C4221" s="38">
        <v>15.744</v>
      </c>
      <c r="D4221" s="30">
        <v>7.1319999999999997</v>
      </c>
      <c r="E4221" s="37">
        <v>11.38</v>
      </c>
      <c r="F4221" s="30">
        <v>4.0830000000000002</v>
      </c>
      <c r="G4221" s="104">
        <v>8.2360000000000007</v>
      </c>
      <c r="H4221" s="153" t="s">
        <v>810</v>
      </c>
    </row>
    <row r="4222" spans="1:8" ht="16.5" thickBot="1">
      <c r="A4222" s="23" t="s">
        <v>14</v>
      </c>
      <c r="B4222" s="37">
        <v>0.24</v>
      </c>
      <c r="C4222" s="38">
        <v>0.70499999999999996</v>
      </c>
      <c r="D4222" s="30">
        <v>0.317</v>
      </c>
      <c r="E4222" s="37">
        <v>0.63300000000000001</v>
      </c>
      <c r="F4222" s="30">
        <v>0.31900000000000001</v>
      </c>
      <c r="G4222" s="104">
        <v>1.421</v>
      </c>
      <c r="H4222" s="153" t="s">
        <v>806</v>
      </c>
    </row>
    <row r="4223" spans="1:8" ht="16.5" thickBot="1">
      <c r="A4223" s="23" t="s">
        <v>15</v>
      </c>
      <c r="B4223" s="37">
        <v>0.60699999999999998</v>
      </c>
      <c r="C4223" s="38">
        <v>2.9180000000000001</v>
      </c>
      <c r="D4223" s="30">
        <v>0.24399999999999999</v>
      </c>
      <c r="E4223" s="37">
        <v>1.2350000000000001</v>
      </c>
      <c r="F4223" s="30">
        <v>0.47299999999999998</v>
      </c>
      <c r="G4223" s="104">
        <v>3.2130000000000001</v>
      </c>
      <c r="H4223" s="153" t="s">
        <v>820</v>
      </c>
    </row>
    <row r="4224" spans="1:8" ht="16.5" thickBot="1">
      <c r="A4224" s="23" t="s">
        <v>16</v>
      </c>
      <c r="B4224" s="37">
        <v>4.1000000000000002E-2</v>
      </c>
      <c r="C4224" s="38">
        <v>0.23899999999999999</v>
      </c>
      <c r="D4224" s="30">
        <v>0.09</v>
      </c>
      <c r="E4224" s="37">
        <v>0.498</v>
      </c>
      <c r="F4224" s="30">
        <v>0.183</v>
      </c>
      <c r="G4224" s="104">
        <v>1.1599999999999999</v>
      </c>
      <c r="H4224" s="153" t="s">
        <v>819</v>
      </c>
    </row>
    <row r="4225" spans="1:8" ht="16.5" thickBot="1">
      <c r="A4225" s="23" t="s">
        <v>17</v>
      </c>
      <c r="B4225" s="37">
        <v>0.03</v>
      </c>
      <c r="C4225" s="38">
        <v>7.0000000000000007E-2</v>
      </c>
      <c r="D4225" s="30">
        <v>3.0000000000000001E-3</v>
      </c>
      <c r="E4225" s="37">
        <v>1.2999999999999999E-2</v>
      </c>
      <c r="F4225" s="30">
        <v>0</v>
      </c>
      <c r="G4225" s="104">
        <v>0</v>
      </c>
      <c r="H4225" s="153" t="s">
        <v>807</v>
      </c>
    </row>
    <row r="4226" spans="1:8" ht="16.5" thickBot="1">
      <c r="A4226" s="23" t="s">
        <v>18</v>
      </c>
      <c r="B4226" s="37">
        <v>1E-3</v>
      </c>
      <c r="C4226" s="38">
        <v>3.0000000000000001E-3</v>
      </c>
      <c r="D4226" s="30">
        <v>2.1999999999999999E-2</v>
      </c>
      <c r="E4226" s="37">
        <v>7.4999999999999997E-2</v>
      </c>
      <c r="F4226" s="30">
        <v>4.0000000000000001E-3</v>
      </c>
      <c r="G4226" s="104">
        <v>1.0999999999999999E-2</v>
      </c>
      <c r="H4226" s="153" t="s">
        <v>19</v>
      </c>
    </row>
    <row r="4227" spans="1:8" ht="16.5" thickBot="1">
      <c r="A4227" s="23" t="s">
        <v>20</v>
      </c>
      <c r="B4227" s="37">
        <v>5.806</v>
      </c>
      <c r="C4227" s="38">
        <v>16.248999999999999</v>
      </c>
      <c r="D4227" s="30">
        <v>4.141</v>
      </c>
      <c r="E4227" s="37">
        <v>13.047000000000001</v>
      </c>
      <c r="F4227" s="30">
        <v>5.0129999999999999</v>
      </c>
      <c r="G4227" s="104">
        <v>13.118</v>
      </c>
      <c r="H4227" s="153" t="s">
        <v>808</v>
      </c>
    </row>
    <row r="4228" spans="1:8" ht="16.5" thickBot="1">
      <c r="A4228" s="23" t="s">
        <v>21</v>
      </c>
      <c r="B4228" s="37">
        <v>0</v>
      </c>
      <c r="C4228" s="38">
        <v>0</v>
      </c>
      <c r="D4228" s="30">
        <v>6.0000000000000001E-3</v>
      </c>
      <c r="E4228" s="37">
        <v>2.7E-2</v>
      </c>
      <c r="F4228" s="30">
        <v>1.2E-2</v>
      </c>
      <c r="G4228" s="104">
        <v>1.4999999999999999E-2</v>
      </c>
      <c r="H4228" s="153" t="s">
        <v>811</v>
      </c>
    </row>
    <row r="4229" spans="1:8" ht="16.5" thickBot="1">
      <c r="A4229" s="23" t="s">
        <v>22</v>
      </c>
      <c r="B4229" s="37">
        <v>4.8000000000000001E-2</v>
      </c>
      <c r="C4229" s="38">
        <v>0.64600000000000002</v>
      </c>
      <c r="D4229" s="30">
        <v>2.4E-2</v>
      </c>
      <c r="E4229" s="37">
        <v>7.4999999999999997E-2</v>
      </c>
      <c r="F4229" s="30">
        <v>4.8000000000000001E-2</v>
      </c>
      <c r="G4229" s="104">
        <v>0.125</v>
      </c>
      <c r="H4229" s="153" t="s">
        <v>840</v>
      </c>
    </row>
    <row r="4230" spans="1:8" ht="16.5" thickBot="1">
      <c r="A4230" s="23" t="s">
        <v>23</v>
      </c>
      <c r="B4230" s="37">
        <v>0.03</v>
      </c>
      <c r="C4230" s="38">
        <v>3.7999999999999999E-2</v>
      </c>
      <c r="D4230" s="30">
        <v>2E-3</v>
      </c>
      <c r="E4230" s="37">
        <v>4.0000000000000001E-3</v>
      </c>
      <c r="F4230" s="30">
        <v>6.0000000000000001E-3</v>
      </c>
      <c r="G4230" s="104">
        <v>6.0000000000000001E-3</v>
      </c>
      <c r="H4230" s="153" t="s">
        <v>805</v>
      </c>
    </row>
    <row r="4231" spans="1:8" ht="16.5" thickBot="1">
      <c r="A4231" s="23" t="s">
        <v>24</v>
      </c>
      <c r="B4231" s="37">
        <v>1.7000000000000001E-2</v>
      </c>
      <c r="C4231" s="38">
        <v>6.6000000000000003E-2</v>
      </c>
      <c r="D4231" s="30">
        <v>3.1E-2</v>
      </c>
      <c r="E4231" s="37">
        <v>0.13900000000000001</v>
      </c>
      <c r="F4231" s="30">
        <v>2.1000000000000001E-2</v>
      </c>
      <c r="G4231" s="104">
        <v>3.5000000000000003E-2</v>
      </c>
      <c r="H4231" s="153" t="s">
        <v>25</v>
      </c>
    </row>
    <row r="4232" spans="1:8" ht="16.5" thickBot="1">
      <c r="A4232" s="23" t="s">
        <v>26</v>
      </c>
      <c r="B4232" s="30">
        <v>2.4889999999999999</v>
      </c>
      <c r="C4232" s="28">
        <v>4.1989999999999998</v>
      </c>
      <c r="D4232" s="30">
        <v>1.286</v>
      </c>
      <c r="E4232" s="37">
        <v>2.4039999999999999</v>
      </c>
      <c r="F4232" s="30">
        <v>1.5409999999999999</v>
      </c>
      <c r="G4232" s="104">
        <v>4.5830000000000002</v>
      </c>
      <c r="H4232" s="153" t="s">
        <v>812</v>
      </c>
    </row>
    <row r="4233" spans="1:8" ht="16.5" thickBot="1">
      <c r="A4233" s="23" t="s">
        <v>27</v>
      </c>
      <c r="B4233" s="37">
        <v>1E-3</v>
      </c>
      <c r="C4233" s="38">
        <v>4.0000000000000001E-3</v>
      </c>
      <c r="D4233" s="30">
        <v>0</v>
      </c>
      <c r="E4233" s="37">
        <v>0</v>
      </c>
      <c r="F4233" s="30">
        <v>0</v>
      </c>
      <c r="G4233" s="104">
        <v>0</v>
      </c>
      <c r="H4233" s="153" t="s">
        <v>836</v>
      </c>
    </row>
    <row r="4234" spans="1:8" ht="16.5" thickBot="1">
      <c r="A4234" s="23" t="s">
        <v>28</v>
      </c>
      <c r="B4234" s="37">
        <v>0</v>
      </c>
      <c r="C4234" s="38">
        <v>0</v>
      </c>
      <c r="D4234" s="30">
        <v>0</v>
      </c>
      <c r="E4234" s="37">
        <v>0</v>
      </c>
      <c r="F4234" s="30">
        <v>0.66300000000000003</v>
      </c>
      <c r="G4234" s="104">
        <v>1.3089999999999999</v>
      </c>
      <c r="H4234" s="153" t="s">
        <v>813</v>
      </c>
    </row>
    <row r="4235" spans="1:8" ht="16.5" thickBot="1">
      <c r="A4235" s="23" t="s">
        <v>29</v>
      </c>
      <c r="B4235" s="37">
        <v>0.32900000000000001</v>
      </c>
      <c r="C4235" s="38">
        <v>1.0169999999999999</v>
      </c>
      <c r="D4235" s="30">
        <v>0.47399999999999998</v>
      </c>
      <c r="E4235" s="37">
        <v>1.492</v>
      </c>
      <c r="F4235" s="30">
        <v>0.42799999999999999</v>
      </c>
      <c r="G4235" s="104">
        <v>1.3939999999999999</v>
      </c>
      <c r="H4235" s="153" t="s">
        <v>814</v>
      </c>
    </row>
    <row r="4236" spans="1:8" ht="16.5" thickBot="1">
      <c r="A4236" s="23" t="s">
        <v>30</v>
      </c>
      <c r="B4236" s="37">
        <v>0.22600000000000001</v>
      </c>
      <c r="C4236" s="38">
        <v>0.74199999999999999</v>
      </c>
      <c r="D4236" s="30">
        <v>0.26</v>
      </c>
      <c r="E4236" s="37">
        <v>0.81599999999999995</v>
      </c>
      <c r="F4236" s="30">
        <v>0.21299999999999999</v>
      </c>
      <c r="G4236" s="104">
        <v>1.1859999999999999</v>
      </c>
      <c r="H4236" s="153" t="s">
        <v>815</v>
      </c>
    </row>
    <row r="4237" spans="1:8" ht="16.5" thickBot="1">
      <c r="A4237" s="23" t="s">
        <v>31</v>
      </c>
      <c r="B4237" s="37">
        <v>0</v>
      </c>
      <c r="C4237" s="38">
        <v>0</v>
      </c>
      <c r="D4237" s="30">
        <v>0</v>
      </c>
      <c r="E4237" s="37">
        <v>1E-3</v>
      </c>
      <c r="F4237" s="30">
        <v>2.8000000000000001E-2</v>
      </c>
      <c r="G4237" s="104">
        <v>5.8000000000000003E-2</v>
      </c>
      <c r="H4237" s="153" t="s">
        <v>838</v>
      </c>
    </row>
    <row r="4238" spans="1:8" ht="16.5" thickBot="1">
      <c r="A4238" s="23" t="s">
        <v>32</v>
      </c>
      <c r="B4238" s="37">
        <v>0.53900000000000003</v>
      </c>
      <c r="C4238" s="38">
        <v>2.0259999999999998</v>
      </c>
      <c r="D4238" s="30">
        <v>0.38600000000000001</v>
      </c>
      <c r="E4238" s="37">
        <v>1.2569999999999999</v>
      </c>
      <c r="F4238" s="30">
        <v>0.73299999999999998</v>
      </c>
      <c r="G4238" s="104">
        <v>2.3660000000000001</v>
      </c>
      <c r="H4238" s="153" t="s">
        <v>816</v>
      </c>
    </row>
    <row r="4239" spans="1:8" ht="16.5" thickBot="1">
      <c r="A4239" s="23" t="s">
        <v>33</v>
      </c>
      <c r="B4239" s="37">
        <v>0.20300000000000001</v>
      </c>
      <c r="C4239" s="38">
        <v>0.96199999999999997</v>
      </c>
      <c r="D4239" s="30">
        <v>0.26600000000000001</v>
      </c>
      <c r="E4239" s="37">
        <v>1.353</v>
      </c>
      <c r="F4239" s="30">
        <v>0.33100000000000002</v>
      </c>
      <c r="G4239" s="104">
        <v>1.7709999999999999</v>
      </c>
      <c r="H4239" s="153" t="s">
        <v>818</v>
      </c>
    </row>
    <row r="4240" spans="1:8" ht="16.5" thickBot="1">
      <c r="A4240" s="23" t="s">
        <v>34</v>
      </c>
      <c r="B4240" s="39">
        <v>5.4969999999999999</v>
      </c>
      <c r="C4240" s="40">
        <v>1.198</v>
      </c>
      <c r="D4240" s="30">
        <v>5.3570000000000002</v>
      </c>
      <c r="E4240" s="37">
        <v>1.2150000000000001</v>
      </c>
      <c r="F4240" s="30">
        <v>5.0170000000000003</v>
      </c>
      <c r="G4240" s="104">
        <v>1.268</v>
      </c>
      <c r="H4240" s="153" t="s">
        <v>817</v>
      </c>
    </row>
    <row r="4241" spans="1:8" ht="16.5" thickBot="1">
      <c r="A4241" s="23" t="s">
        <v>35</v>
      </c>
      <c r="B4241" s="39">
        <v>5.8000000000000003E-2</v>
      </c>
      <c r="C4241" s="40">
        <v>0.32500000000000001</v>
      </c>
      <c r="D4241" s="30">
        <v>3.5999999999999997E-2</v>
      </c>
      <c r="E4241" s="37">
        <v>0.123</v>
      </c>
      <c r="F4241" s="30">
        <v>7.0999999999999994E-2</v>
      </c>
      <c r="G4241" s="104">
        <v>0.214</v>
      </c>
      <c r="H4241" s="152" t="s">
        <v>36</v>
      </c>
    </row>
    <row r="4242" spans="1:8" ht="16.5" thickBot="1">
      <c r="A4242" s="95" t="s">
        <v>353</v>
      </c>
      <c r="B4242" s="97">
        <f t="shared" ref="B4242" si="742">SUM(B4220:B4241)</f>
        <v>23.631</v>
      </c>
      <c r="C4242" s="97">
        <f t="shared" ref="C4242" si="743">SUM(C4220:C4241)</f>
        <v>49.469000000000001</v>
      </c>
      <c r="D4242" s="97">
        <f t="shared" ref="D4242" si="744">SUM(D4220:D4241)</f>
        <v>20.505000000000003</v>
      </c>
      <c r="E4242" s="97">
        <f t="shared" ref="E4242" si="745">SUM(E4220:E4241)</f>
        <v>37.426000000000002</v>
      </c>
      <c r="F4242" s="142">
        <v>19.713000000000001</v>
      </c>
      <c r="G4242" s="145">
        <v>43.595999999999997</v>
      </c>
      <c r="H4242" s="151" t="s">
        <v>841</v>
      </c>
    </row>
    <row r="4243" spans="1:8" ht="16.5" thickBot="1">
      <c r="A4243" s="95" t="s">
        <v>350</v>
      </c>
      <c r="B4243" s="97">
        <v>425.86399999999998</v>
      </c>
      <c r="C4243" s="97">
        <v>926.274</v>
      </c>
      <c r="D4243" s="97">
        <v>448.87</v>
      </c>
      <c r="E4243" s="97">
        <v>1051.009</v>
      </c>
      <c r="F4243" s="142">
        <v>442.68099999999998</v>
      </c>
      <c r="G4243" s="145">
        <v>1171.991</v>
      </c>
      <c r="H4243" s="119" t="s">
        <v>354</v>
      </c>
    </row>
    <row r="4244" spans="1:8">
      <c r="A4244" s="75"/>
      <c r="B4244" s="75"/>
      <c r="C4244" s="75"/>
      <c r="D4244" s="75"/>
      <c r="E4244" s="75"/>
      <c r="F4244" s="75"/>
      <c r="G4244" s="75"/>
      <c r="H4244" s="75"/>
    </row>
    <row r="4245" spans="1:8">
      <c r="A4245" s="75"/>
      <c r="B4245" s="75"/>
      <c r="C4245" s="75"/>
      <c r="D4245" s="75"/>
      <c r="E4245" s="75"/>
      <c r="F4245" s="75"/>
      <c r="G4245" s="75"/>
      <c r="H4245" s="75"/>
    </row>
    <row r="4246" spans="1:8">
      <c r="A4246" s="77" t="s">
        <v>678</v>
      </c>
      <c r="B4246" s="75"/>
      <c r="C4246" s="75"/>
      <c r="D4246" s="75"/>
      <c r="E4246" s="75"/>
      <c r="F4246" s="75"/>
      <c r="G4246" s="75"/>
      <c r="H4246" s="79" t="s">
        <v>680</v>
      </c>
    </row>
    <row r="4247" spans="1:8">
      <c r="A4247" s="77" t="s">
        <v>698</v>
      </c>
      <c r="B4247" s="75"/>
      <c r="C4247" s="75"/>
      <c r="D4247" s="75"/>
      <c r="E4247" s="75"/>
      <c r="F4247" s="75"/>
      <c r="G4247" s="75"/>
      <c r="H4247" s="48" t="s">
        <v>699</v>
      </c>
    </row>
    <row r="4248" spans="1:8" ht="16.5" customHeight="1" thickBot="1">
      <c r="A4248" s="76" t="s">
        <v>39</v>
      </c>
      <c r="B4248" s="75"/>
      <c r="C4248" s="75"/>
      <c r="D4248" s="75"/>
      <c r="E4248" s="2" t="s">
        <v>40</v>
      </c>
      <c r="F4248" s="75"/>
      <c r="G4248" s="2" t="s">
        <v>40</v>
      </c>
      <c r="H4248" s="2" t="s">
        <v>2</v>
      </c>
    </row>
    <row r="4249" spans="1:8" ht="16.5" thickBot="1">
      <c r="A4249" s="66" t="s">
        <v>7</v>
      </c>
      <c r="B4249" s="203">
        <v>2016</v>
      </c>
      <c r="C4249" s="204"/>
      <c r="D4249" s="203">
        <v>2017</v>
      </c>
      <c r="E4249" s="204"/>
      <c r="F4249" s="208">
        <v>2018</v>
      </c>
      <c r="G4249" s="209"/>
      <c r="H4249" s="157" t="s">
        <v>3</v>
      </c>
    </row>
    <row r="4250" spans="1:8">
      <c r="A4250" s="68"/>
      <c r="B4250" s="20" t="s">
        <v>43</v>
      </c>
      <c r="C4250" s="111" t="s">
        <v>44</v>
      </c>
      <c r="D4250" s="111" t="s">
        <v>43</v>
      </c>
      <c r="E4250" s="16" t="s">
        <v>44</v>
      </c>
      <c r="F4250" s="158" t="s">
        <v>43</v>
      </c>
      <c r="G4250" s="159" t="s">
        <v>44</v>
      </c>
      <c r="H4250" s="160"/>
    </row>
    <row r="4251" spans="1:8" ht="16.5" thickBot="1">
      <c r="A4251" s="70"/>
      <c r="B4251" s="34" t="s">
        <v>45</v>
      </c>
      <c r="C4251" s="11" t="s">
        <v>46</v>
      </c>
      <c r="D4251" s="114" t="s">
        <v>45</v>
      </c>
      <c r="E4251" s="36" t="s">
        <v>46</v>
      </c>
      <c r="F4251" s="161" t="s">
        <v>45</v>
      </c>
      <c r="G4251" s="161" t="s">
        <v>46</v>
      </c>
      <c r="H4251" s="162"/>
    </row>
    <row r="4252" spans="1:8" ht="17.25" thickTop="1" thickBot="1">
      <c r="A4252" s="23" t="s">
        <v>12</v>
      </c>
      <c r="B4252" s="30">
        <f t="shared" ref="B4252:G4273" si="746">B4284+B4316+B4348+B4379+B4411+B4443+B4476</f>
        <v>28.655000000000005</v>
      </c>
      <c r="C4252" s="30">
        <f t="shared" si="746"/>
        <v>64.194999999999993</v>
      </c>
      <c r="D4252" s="30">
        <f t="shared" si="746"/>
        <v>28.702999999999999</v>
      </c>
      <c r="E4252" s="30">
        <f t="shared" si="746"/>
        <v>65.95</v>
      </c>
      <c r="F4252" s="169">
        <f>F4284+F4316+F4348+F4379+F4411+F4443+F4476</f>
        <v>19.870999999999999</v>
      </c>
      <c r="G4252" s="169">
        <f t="shared" si="746"/>
        <v>60.41899999999999</v>
      </c>
      <c r="H4252" s="164" t="s">
        <v>809</v>
      </c>
    </row>
    <row r="4253" spans="1:8" ht="16.5" thickBot="1">
      <c r="A4253" s="23" t="s">
        <v>13</v>
      </c>
      <c r="B4253" s="30">
        <f t="shared" si="746"/>
        <v>213.70699999999999</v>
      </c>
      <c r="C4253" s="30">
        <f t="shared" si="746"/>
        <v>552.25100000000009</v>
      </c>
      <c r="D4253" s="30">
        <f t="shared" si="746"/>
        <v>208.16899999999998</v>
      </c>
      <c r="E4253" s="30">
        <f t="shared" si="746"/>
        <v>617.42000000000007</v>
      </c>
      <c r="F4253" s="169">
        <f t="shared" ref="F4253" si="747">F4285+F4317+F4349+F4380+F4412+F4444+F4477</f>
        <v>221.077</v>
      </c>
      <c r="G4253" s="169">
        <f>G4285+G4317+G4349+G4380+G4412+G4444+G4477</f>
        <v>649.05999999999995</v>
      </c>
      <c r="H4253" s="164" t="s">
        <v>810</v>
      </c>
    </row>
    <row r="4254" spans="1:8" ht="16.5" thickBot="1">
      <c r="A4254" s="23" t="s">
        <v>14</v>
      </c>
      <c r="B4254" s="30">
        <f t="shared" si="746"/>
        <v>13.380999999999998</v>
      </c>
      <c r="C4254" s="30">
        <f t="shared" si="746"/>
        <v>37.725000000000001</v>
      </c>
      <c r="D4254" s="30">
        <f t="shared" si="746"/>
        <v>17.806000000000001</v>
      </c>
      <c r="E4254" s="30">
        <f t="shared" si="746"/>
        <v>38.968000000000004</v>
      </c>
      <c r="F4254" s="169">
        <f t="shared" ref="F4254:G4254" si="748">F4286+F4318+F4350+F4381+F4413+F4445+F4478</f>
        <v>29.841000000000005</v>
      </c>
      <c r="G4254" s="169">
        <f t="shared" si="748"/>
        <v>64.798000000000002</v>
      </c>
      <c r="H4254" s="164" t="s">
        <v>806</v>
      </c>
    </row>
    <row r="4255" spans="1:8" ht="16.5" thickBot="1">
      <c r="A4255" s="23" t="s">
        <v>15</v>
      </c>
      <c r="B4255" s="30">
        <f t="shared" si="746"/>
        <v>24.251151999999998</v>
      </c>
      <c r="C4255" s="30">
        <f t="shared" si="746"/>
        <v>55.701704050000011</v>
      </c>
      <c r="D4255" s="30">
        <f t="shared" si="746"/>
        <v>28.276472576855873</v>
      </c>
      <c r="E4255" s="30">
        <f t="shared" si="746"/>
        <v>59.75200000000001</v>
      </c>
      <c r="F4255" s="169">
        <f t="shared" ref="F4255:G4255" si="749">F4287+F4319+F4351+F4382+F4414+F4446+F4479</f>
        <v>44.208000000000006</v>
      </c>
      <c r="G4255" s="169">
        <f t="shared" si="749"/>
        <v>91.960999999999999</v>
      </c>
      <c r="H4255" s="164" t="s">
        <v>820</v>
      </c>
    </row>
    <row r="4256" spans="1:8" ht="16.5" thickBot="1">
      <c r="A4256" s="23" t="s">
        <v>16</v>
      </c>
      <c r="B4256" s="30">
        <f t="shared" si="746"/>
        <v>41.962649999999996</v>
      </c>
      <c r="C4256" s="30">
        <f t="shared" si="746"/>
        <v>7758.4263426900006</v>
      </c>
      <c r="D4256" s="30">
        <f t="shared" si="746"/>
        <v>42.184114000000001</v>
      </c>
      <c r="E4256" s="30">
        <f t="shared" si="746"/>
        <v>128.72442754222001</v>
      </c>
      <c r="F4256" s="169">
        <f>F4288+F4320+F4352+F4383+F4415+F4447+F4480</f>
        <v>19.088792025019544</v>
      </c>
      <c r="G4256" s="169">
        <f t="shared" ref="G4256" si="750">G4288+G4320+G4352+G4383+G4415+G4447+G4480</f>
        <v>53.585999999999991</v>
      </c>
      <c r="H4256" s="164" t="s">
        <v>819</v>
      </c>
    </row>
    <row r="4257" spans="1:8" ht="16.5" thickBot="1">
      <c r="A4257" s="23" t="s">
        <v>17</v>
      </c>
      <c r="B4257" s="30">
        <f t="shared" si="746"/>
        <v>0.497</v>
      </c>
      <c r="C4257" s="30">
        <f t="shared" si="746"/>
        <v>1.02</v>
      </c>
      <c r="D4257" s="30">
        <f t="shared" si="746"/>
        <v>0.61</v>
      </c>
      <c r="E4257" s="30">
        <f t="shared" si="746"/>
        <v>1.06</v>
      </c>
      <c r="F4257" s="169">
        <f t="shared" ref="F4257:G4257" si="751">F4289+F4321+F4353+F4384+F4416+F4448+F4481</f>
        <v>29.133528000000002</v>
      </c>
      <c r="G4257" s="169">
        <f t="shared" si="751"/>
        <v>0.91500000000000004</v>
      </c>
      <c r="H4257" s="164" t="s">
        <v>807</v>
      </c>
    </row>
    <row r="4258" spans="1:8" ht="16.5" thickBot="1">
      <c r="A4258" s="23" t="s">
        <v>18</v>
      </c>
      <c r="B4258" s="30">
        <f t="shared" si="746"/>
        <v>6.2E-2</v>
      </c>
      <c r="C4258" s="30">
        <f t="shared" si="746"/>
        <v>0.55000000000000004</v>
      </c>
      <c r="D4258" s="30">
        <f t="shared" si="746"/>
        <v>6.7000000000000004E-2</v>
      </c>
      <c r="E4258" s="30">
        <f t="shared" si="746"/>
        <v>0.4830000000000001</v>
      </c>
      <c r="F4258" s="169">
        <f t="shared" ref="F4258:G4258" si="752">F4290+F4322+F4354+F4385+F4417+F4449+F4482</f>
        <v>1.1879999999999999</v>
      </c>
      <c r="G4258" s="169">
        <f t="shared" si="752"/>
        <v>1.23</v>
      </c>
      <c r="H4258" s="164" t="s">
        <v>19</v>
      </c>
    </row>
    <row r="4259" spans="1:8" ht="16.5" thickBot="1">
      <c r="A4259" s="23" t="s">
        <v>20</v>
      </c>
      <c r="B4259" s="30">
        <f t="shared" si="746"/>
        <v>171.36599999999999</v>
      </c>
      <c r="C4259" s="30">
        <f t="shared" si="746"/>
        <v>378.72399999999988</v>
      </c>
      <c r="D4259" s="30">
        <f t="shared" si="746"/>
        <v>176.50899999999999</v>
      </c>
      <c r="E4259" s="30">
        <f t="shared" si="746"/>
        <v>378.65200000000004</v>
      </c>
      <c r="F4259" s="169">
        <f t="shared" ref="F4259:G4259" si="753">F4291+F4323+F4355+F4386+F4418+F4450+F4483</f>
        <v>159.06900000000002</v>
      </c>
      <c r="G4259" s="169">
        <f t="shared" si="753"/>
        <v>407.03200000000004</v>
      </c>
      <c r="H4259" s="164" t="s">
        <v>808</v>
      </c>
    </row>
    <row r="4260" spans="1:8" ht="16.5" thickBot="1">
      <c r="A4260" s="23" t="s">
        <v>21</v>
      </c>
      <c r="B4260" s="30">
        <f t="shared" si="746"/>
        <v>1.0589999999999999</v>
      </c>
      <c r="C4260" s="30">
        <f t="shared" si="746"/>
        <v>1.9610000000000001</v>
      </c>
      <c r="D4260" s="30">
        <f t="shared" si="746"/>
        <v>0.29289655172413798</v>
      </c>
      <c r="E4260" s="30">
        <f t="shared" si="746"/>
        <v>1.3239999999999998</v>
      </c>
      <c r="F4260" s="169">
        <f t="shared" ref="F4260:G4260" si="754">F4292+F4324+F4356+F4387+F4419+F4451+F4484</f>
        <v>0.46600000000000008</v>
      </c>
      <c r="G4260" s="169">
        <f t="shared" si="754"/>
        <v>0.97800000000000009</v>
      </c>
      <c r="H4260" s="164" t="s">
        <v>811</v>
      </c>
    </row>
    <row r="4261" spans="1:8" ht="16.5" thickBot="1">
      <c r="A4261" s="23" t="s">
        <v>22</v>
      </c>
      <c r="B4261" s="30">
        <f t="shared" si="746"/>
        <v>2.1080000000000001</v>
      </c>
      <c r="C4261" s="30">
        <f t="shared" si="746"/>
        <v>3.407</v>
      </c>
      <c r="D4261" s="30">
        <f t="shared" si="746"/>
        <v>3.32</v>
      </c>
      <c r="E4261" s="30">
        <f t="shared" si="746"/>
        <v>3.6980000000000004</v>
      </c>
      <c r="F4261" s="169">
        <f t="shared" ref="F4261:G4261" si="755">F4293+F4325+F4357+F4388+F4420+F4452+F4485</f>
        <v>4.628000000000001</v>
      </c>
      <c r="G4261" s="169">
        <f t="shared" si="755"/>
        <v>5.492</v>
      </c>
      <c r="H4261" s="164" t="s">
        <v>840</v>
      </c>
    </row>
    <row r="4262" spans="1:8" ht="16.5" thickBot="1">
      <c r="A4262" s="23" t="s">
        <v>23</v>
      </c>
      <c r="B4262" s="30">
        <f t="shared" si="746"/>
        <v>0.41300000000000003</v>
      </c>
      <c r="C4262" s="30">
        <f t="shared" si="746"/>
        <v>0.92</v>
      </c>
      <c r="D4262" s="30">
        <f t="shared" si="746"/>
        <v>0.49700000000000005</v>
      </c>
      <c r="E4262" s="30">
        <f t="shared" si="746"/>
        <v>1.1869999999999998</v>
      </c>
      <c r="F4262" s="169">
        <f t="shared" ref="F4262:G4262" si="756">F4294+F4326+F4358+F4389+F4421+F4453+F4486</f>
        <v>0.57600000000000007</v>
      </c>
      <c r="G4262" s="169">
        <f t="shared" si="756"/>
        <v>1.667</v>
      </c>
      <c r="H4262" s="164" t="s">
        <v>805</v>
      </c>
    </row>
    <row r="4263" spans="1:8" ht="16.5" thickBot="1">
      <c r="A4263" s="23" t="s">
        <v>24</v>
      </c>
      <c r="B4263" s="30">
        <f t="shared" si="746"/>
        <v>57.039749999999998</v>
      </c>
      <c r="C4263" s="30">
        <f t="shared" si="746"/>
        <v>158.678</v>
      </c>
      <c r="D4263" s="30">
        <f t="shared" si="746"/>
        <v>49.238</v>
      </c>
      <c r="E4263" s="30">
        <f t="shared" si="746"/>
        <v>124.21299999999998</v>
      </c>
      <c r="F4263" s="169">
        <f t="shared" ref="F4263:G4263" si="757">F4295+F4327+F4359+F4390+F4422+F4454+F4487</f>
        <v>43.229813698630139</v>
      </c>
      <c r="G4263" s="169">
        <f t="shared" si="757"/>
        <v>98.765000000000015</v>
      </c>
      <c r="H4263" s="164" t="s">
        <v>25</v>
      </c>
    </row>
    <row r="4264" spans="1:8" ht="16.5" thickBot="1">
      <c r="A4264" s="23" t="s">
        <v>26</v>
      </c>
      <c r="B4264" s="30">
        <f t="shared" si="746"/>
        <v>33.786352999999991</v>
      </c>
      <c r="C4264" s="30">
        <f t="shared" si="746"/>
        <v>64.674435800000012</v>
      </c>
      <c r="D4264" s="30">
        <f t="shared" si="746"/>
        <v>29.264040999999999</v>
      </c>
      <c r="E4264" s="30">
        <f t="shared" si="746"/>
        <v>47.195600800000001</v>
      </c>
      <c r="F4264" s="169">
        <f t="shared" ref="F4264:G4264" si="758">F4296+F4328+F4360+F4391+F4423+F4455+F4488</f>
        <v>28.311</v>
      </c>
      <c r="G4264" s="169">
        <f t="shared" si="758"/>
        <v>50.318000000000012</v>
      </c>
      <c r="H4264" s="164" t="s">
        <v>812</v>
      </c>
    </row>
    <row r="4265" spans="1:8" ht="16.5" thickBot="1">
      <c r="A4265" s="23" t="s">
        <v>27</v>
      </c>
      <c r="B4265" s="30">
        <f t="shared" si="746"/>
        <v>3.9128268011527374</v>
      </c>
      <c r="C4265" s="30">
        <f t="shared" si="746"/>
        <v>9.48</v>
      </c>
      <c r="D4265" s="30">
        <f t="shared" si="746"/>
        <v>3.9670000000000001</v>
      </c>
      <c r="E4265" s="30">
        <f t="shared" si="746"/>
        <v>8.74</v>
      </c>
      <c r="F4265" s="169">
        <f t="shared" ref="F4265:G4265" si="759">F4297+F4329+F4361+F4392+F4424+F4456+F4489</f>
        <v>1.9559144092089271</v>
      </c>
      <c r="G4265" s="169">
        <f t="shared" si="759"/>
        <v>13.263000000000002</v>
      </c>
      <c r="H4265" s="164" t="s">
        <v>836</v>
      </c>
    </row>
    <row r="4266" spans="1:8" ht="16.5" thickBot="1">
      <c r="A4266" s="23" t="s">
        <v>28</v>
      </c>
      <c r="B4266" s="30">
        <f t="shared" si="746"/>
        <v>38.112000000000002</v>
      </c>
      <c r="C4266" s="30">
        <f t="shared" si="746"/>
        <v>80.779999999999987</v>
      </c>
      <c r="D4266" s="30">
        <f t="shared" si="746"/>
        <v>38.029000000000003</v>
      </c>
      <c r="E4266" s="30">
        <f t="shared" si="746"/>
        <v>79.885999999999981</v>
      </c>
      <c r="F4266" s="169">
        <f t="shared" ref="F4266:G4266" si="760">F4298+F4330+F4362+F4393+F4425+F4457+F4490</f>
        <v>26.859999999999996</v>
      </c>
      <c r="G4266" s="169">
        <f t="shared" si="760"/>
        <v>85.018999999999991</v>
      </c>
      <c r="H4266" s="164" t="s">
        <v>813</v>
      </c>
    </row>
    <row r="4267" spans="1:8" ht="16.5" thickBot="1">
      <c r="A4267" s="23" t="s">
        <v>29</v>
      </c>
      <c r="B4267" s="30">
        <f t="shared" si="746"/>
        <v>29.524000000000001</v>
      </c>
      <c r="C4267" s="30">
        <f t="shared" si="746"/>
        <v>174.84899999999999</v>
      </c>
      <c r="D4267" s="30">
        <f t="shared" si="746"/>
        <v>34.46</v>
      </c>
      <c r="E4267" s="30">
        <f t="shared" si="746"/>
        <v>183.03900000000002</v>
      </c>
      <c r="F4267" s="169">
        <f t="shared" ref="F4267:G4267" si="761">F4299+F4331+F4363+F4394+F4426+F4458+F4491</f>
        <v>40.181999999999988</v>
      </c>
      <c r="G4267" s="169">
        <f t="shared" si="761"/>
        <v>193.90799999999999</v>
      </c>
      <c r="H4267" s="164" t="s">
        <v>814</v>
      </c>
    </row>
    <row r="4268" spans="1:8" ht="16.5" thickBot="1">
      <c r="A4268" s="23" t="s">
        <v>30</v>
      </c>
      <c r="B4268" s="30">
        <f t="shared" si="746"/>
        <v>10.263</v>
      </c>
      <c r="C4268" s="30">
        <f t="shared" si="746"/>
        <v>39.872999999999998</v>
      </c>
      <c r="D4268" s="30">
        <f t="shared" si="746"/>
        <v>13.352</v>
      </c>
      <c r="E4268" s="30">
        <f t="shared" si="746"/>
        <v>44.524999999999999</v>
      </c>
      <c r="F4268" s="169">
        <f t="shared" ref="F4268:G4268" si="762">F4300+F4332+F4364+F4395+F4427+F4459+F4492</f>
        <v>25.183000000000007</v>
      </c>
      <c r="G4268" s="169">
        <f t="shared" si="762"/>
        <v>103.27799999999998</v>
      </c>
      <c r="H4268" s="164" t="s">
        <v>815</v>
      </c>
    </row>
    <row r="4269" spans="1:8" ht="16.5" thickBot="1">
      <c r="A4269" s="23" t="s">
        <v>31</v>
      </c>
      <c r="B4269" s="30">
        <f t="shared" si="746"/>
        <v>3.8972500000000005</v>
      </c>
      <c r="C4269" s="30">
        <f t="shared" si="746"/>
        <v>11.233000000000001</v>
      </c>
      <c r="D4269" s="30">
        <f t="shared" si="746"/>
        <v>4.4130000000000003</v>
      </c>
      <c r="E4269" s="30">
        <f t="shared" si="746"/>
        <v>15.323</v>
      </c>
      <c r="F4269" s="169">
        <f t="shared" ref="F4269:G4269" si="763">F4301+F4333+F4365+F4396+F4428+F4460+F4493</f>
        <v>5.6580000000000004</v>
      </c>
      <c r="G4269" s="169">
        <f t="shared" si="763"/>
        <v>19.726000000000003</v>
      </c>
      <c r="H4269" s="164" t="s">
        <v>838</v>
      </c>
    </row>
    <row r="4270" spans="1:8" ht="16.5" thickBot="1">
      <c r="A4270" s="23" t="s">
        <v>32</v>
      </c>
      <c r="B4270" s="30">
        <f t="shared" si="746"/>
        <v>35.033976358350088</v>
      </c>
      <c r="C4270" s="30">
        <f t="shared" si="746"/>
        <v>235.30031240582622</v>
      </c>
      <c r="D4270" s="30">
        <f t="shared" si="746"/>
        <v>453.54699999999991</v>
      </c>
      <c r="E4270" s="30">
        <f t="shared" si="746"/>
        <v>671.33957612821598</v>
      </c>
      <c r="F4270" s="169">
        <f>F4302+F4334+F4366+F4397+F4429+F4461+F4494</f>
        <v>409.70261188011176</v>
      </c>
      <c r="G4270" s="169">
        <f t="shared" ref="G4270" si="764">G4302+G4334+G4366+G4397+G4429+G4461+G4494</f>
        <v>727.40600000000006</v>
      </c>
      <c r="H4270" s="164" t="s">
        <v>816</v>
      </c>
    </row>
    <row r="4271" spans="1:8" ht="16.5" thickBot="1">
      <c r="A4271" s="23" t="s">
        <v>33</v>
      </c>
      <c r="B4271" s="30">
        <f t="shared" si="746"/>
        <v>62.420999999999999</v>
      </c>
      <c r="C4271" s="30">
        <f t="shared" si="746"/>
        <v>157.20100000000002</v>
      </c>
      <c r="D4271" s="30">
        <f t="shared" si="746"/>
        <v>67.751999999999995</v>
      </c>
      <c r="E4271" s="30">
        <f t="shared" si="746"/>
        <v>164.62600000000003</v>
      </c>
      <c r="F4271" s="169">
        <f t="shared" ref="F4271:G4271" si="765">F4303+F4335+F4367+F4398+F4430+F4462+F4495</f>
        <v>92.343000000000004</v>
      </c>
      <c r="G4271" s="169">
        <f t="shared" si="765"/>
        <v>217.93699999999998</v>
      </c>
      <c r="H4271" s="164" t="s">
        <v>818</v>
      </c>
    </row>
    <row r="4272" spans="1:8" ht="16.5" thickBot="1">
      <c r="A4272" s="23" t="s">
        <v>34</v>
      </c>
      <c r="B4272" s="30">
        <f t="shared" si="746"/>
        <v>0.17400000000000002</v>
      </c>
      <c r="C4272" s="30">
        <f t="shared" si="746"/>
        <v>7.1000000000000008E-2</v>
      </c>
      <c r="D4272" s="30">
        <f t="shared" si="746"/>
        <v>0.20400000000000001</v>
      </c>
      <c r="E4272" s="30">
        <f t="shared" si="746"/>
        <v>5.5E-2</v>
      </c>
      <c r="F4272" s="169">
        <f>F4304+F4336+F4368+F4399+F4431+F4463+F4496</f>
        <v>0.109</v>
      </c>
      <c r="G4272" s="169">
        <f t="shared" ref="G4272" si="766">G4304+G4336+G4368+G4399+G4431+G4463+G4496</f>
        <v>3.6000000000000004E-2</v>
      </c>
      <c r="H4272" s="164" t="s">
        <v>817</v>
      </c>
    </row>
    <row r="4273" spans="1:8" ht="16.5" thickBot="1">
      <c r="A4273" s="23" t="s">
        <v>35</v>
      </c>
      <c r="B4273" s="30">
        <f t="shared" si="746"/>
        <v>1.6779999999999995</v>
      </c>
      <c r="C4273" s="30">
        <f t="shared" si="746"/>
        <v>3.9569999999999999</v>
      </c>
      <c r="D4273" s="30">
        <f t="shared" si="746"/>
        <v>0.26300000000000001</v>
      </c>
      <c r="E4273" s="30">
        <f t="shared" si="746"/>
        <v>0.32900000000000001</v>
      </c>
      <c r="F4273" s="169">
        <f t="shared" si="746"/>
        <v>0.875</v>
      </c>
      <c r="G4273" s="169">
        <f t="shared" si="746"/>
        <v>2.1219999999999999</v>
      </c>
      <c r="H4273" s="165" t="s">
        <v>36</v>
      </c>
    </row>
    <row r="4274" spans="1:8" ht="16.5" thickBot="1">
      <c r="A4274" s="95" t="s">
        <v>353</v>
      </c>
      <c r="B4274" s="97">
        <f t="shared" ref="B4274" si="767">SUM(B4252:B4273)</f>
        <v>773.30395815950283</v>
      </c>
      <c r="C4274" s="97">
        <f t="shared" ref="C4274" si="768">SUM(C4252:C4273)</f>
        <v>9790.9777949458276</v>
      </c>
      <c r="D4274" s="97">
        <f t="shared" ref="D4274" si="769">SUM(D4252:D4273)</f>
        <v>1200.9235241285799</v>
      </c>
      <c r="E4274" s="97">
        <f t="shared" ref="E4274:G4274" si="770">SUM(E4252:E4273)</f>
        <v>2636.4896044704365</v>
      </c>
      <c r="F4274" s="155">
        <f t="shared" si="770"/>
        <v>1203.5556600129705</v>
      </c>
      <c r="G4274" s="155">
        <f t="shared" si="770"/>
        <v>2848.9159999999997</v>
      </c>
      <c r="H4274" s="202" t="s">
        <v>841</v>
      </c>
    </row>
    <row r="4275" spans="1:8" ht="16.5" thickBot="1">
      <c r="A4275" s="95" t="s">
        <v>350</v>
      </c>
      <c r="B4275" s="97">
        <f>B4307+B4339+B4371+B4402+B4434+B4466+B4499</f>
        <v>22065.122790144236</v>
      </c>
      <c r="C4275" s="97">
        <f>C4307+C4339+C4371+C4402+C4434+C4466+C4499</f>
        <v>105504.36</v>
      </c>
      <c r="D4275" s="97">
        <f>D4307+D4339+D4371+D4402+D4434+D4466+D4499</f>
        <v>30822.461285144065</v>
      </c>
      <c r="E4275" s="97">
        <f>E4307+E4339+E4371+E4402+E4434+E4466+E4499</f>
        <v>114509.501</v>
      </c>
      <c r="F4275" s="168">
        <f t="shared" ref="F4275:G4275" si="771">F4307+F4339+F4371+F4402+F4434+F4466+F4499</f>
        <v>33328.504377698373</v>
      </c>
      <c r="G4275" s="168">
        <f t="shared" si="771"/>
        <v>123755.83099999999</v>
      </c>
      <c r="H4275" s="156" t="s">
        <v>354</v>
      </c>
    </row>
    <row r="4276" spans="1:8" ht="16.5" thickTop="1">
      <c r="A4276" s="75"/>
      <c r="B4276" s="75"/>
      <c r="C4276" s="75"/>
      <c r="D4276" s="75"/>
      <c r="E4276" s="15"/>
      <c r="F4276" s="116"/>
      <c r="G4276" s="116"/>
      <c r="H4276" s="94" t="s">
        <v>293</v>
      </c>
    </row>
    <row r="4277" spans="1:8">
      <c r="A4277" s="75"/>
      <c r="B4277" s="75"/>
      <c r="C4277" s="75"/>
      <c r="D4277" s="75"/>
      <c r="E4277" s="75"/>
      <c r="F4277" s="172"/>
      <c r="G4277" s="172"/>
      <c r="H4277" s="75"/>
    </row>
    <row r="4278" spans="1:8">
      <c r="A4278" s="77" t="s">
        <v>684</v>
      </c>
      <c r="B4278" s="75"/>
      <c r="C4278" s="75"/>
      <c r="D4278" s="75"/>
      <c r="E4278" s="75"/>
      <c r="F4278" s="75"/>
      <c r="G4278" s="75"/>
      <c r="H4278" s="79" t="s">
        <v>682</v>
      </c>
    </row>
    <row r="4279" spans="1:8">
      <c r="A4279" s="77" t="s">
        <v>701</v>
      </c>
      <c r="B4279" s="75"/>
      <c r="C4279" s="75"/>
      <c r="D4279" s="75"/>
      <c r="E4279" s="75"/>
      <c r="F4279" s="75"/>
      <c r="G4279" s="75"/>
      <c r="H4279" s="48" t="s">
        <v>700</v>
      </c>
    </row>
    <row r="4280" spans="1:8" ht="16.5" customHeight="1" thickBot="1">
      <c r="A4280" s="76" t="s">
        <v>39</v>
      </c>
      <c r="B4280" s="75"/>
      <c r="C4280" s="75"/>
      <c r="D4280" s="75"/>
      <c r="E4280" s="2"/>
      <c r="F4280" s="75"/>
      <c r="G4280" s="2" t="s">
        <v>40</v>
      </c>
      <c r="H4280" s="2" t="s">
        <v>2</v>
      </c>
    </row>
    <row r="4281" spans="1:8" ht="16.5" thickBot="1">
      <c r="A4281" s="66" t="s">
        <v>7</v>
      </c>
      <c r="B4281" s="203">
        <v>2016</v>
      </c>
      <c r="C4281" s="204"/>
      <c r="D4281" s="203">
        <v>2017</v>
      </c>
      <c r="E4281" s="204"/>
      <c r="F4281" s="203">
        <v>2018</v>
      </c>
      <c r="G4281" s="204"/>
      <c r="H4281" s="67" t="s">
        <v>3</v>
      </c>
    </row>
    <row r="4282" spans="1:8">
      <c r="A4282" s="68"/>
      <c r="B4282" s="20" t="s">
        <v>43</v>
      </c>
      <c r="C4282" s="111" t="s">
        <v>44</v>
      </c>
      <c r="D4282" s="111" t="s">
        <v>43</v>
      </c>
      <c r="E4282" s="16" t="s">
        <v>44</v>
      </c>
      <c r="F4282" s="20" t="s">
        <v>43</v>
      </c>
      <c r="G4282" s="9" t="s">
        <v>44</v>
      </c>
      <c r="H4282" s="69"/>
    </row>
    <row r="4283" spans="1:8" ht="16.5" thickBot="1">
      <c r="A4283" s="70"/>
      <c r="B4283" s="34" t="s">
        <v>45</v>
      </c>
      <c r="C4283" s="11" t="s">
        <v>46</v>
      </c>
      <c r="D4283" s="114" t="s">
        <v>45</v>
      </c>
      <c r="E4283" s="36" t="s">
        <v>46</v>
      </c>
      <c r="F4283" s="34" t="s">
        <v>45</v>
      </c>
      <c r="G4283" s="34" t="s">
        <v>46</v>
      </c>
      <c r="H4283" s="71"/>
    </row>
    <row r="4284" spans="1:8" ht="17.25" thickTop="1" thickBot="1">
      <c r="A4284" s="23" t="s">
        <v>12</v>
      </c>
      <c r="B4284" s="35">
        <v>4.3999999999999997E-2</v>
      </c>
      <c r="C4284" s="38">
        <v>0.25800000000000001</v>
      </c>
      <c r="D4284" s="30">
        <v>4.2000000000000003E-2</v>
      </c>
      <c r="E4284" s="37">
        <v>0.21</v>
      </c>
      <c r="F4284" s="30">
        <v>2.7E-2</v>
      </c>
      <c r="G4284" s="30">
        <v>0.19500000000000001</v>
      </c>
      <c r="H4284" s="114" t="s">
        <v>809</v>
      </c>
    </row>
    <row r="4285" spans="1:8" ht="16.5" thickBot="1">
      <c r="A4285" s="23" t="s">
        <v>13</v>
      </c>
      <c r="B4285" s="37">
        <v>0.501</v>
      </c>
      <c r="C4285" s="38">
        <v>4.1900000000000004</v>
      </c>
      <c r="D4285" s="30">
        <v>0.52700000000000002</v>
      </c>
      <c r="E4285" s="37">
        <v>3.31</v>
      </c>
      <c r="F4285" s="30">
        <v>0.95399999999999996</v>
      </c>
      <c r="G4285" s="30">
        <v>3.5190000000000001</v>
      </c>
      <c r="H4285" s="114" t="s">
        <v>810</v>
      </c>
    </row>
    <row r="4286" spans="1:8" ht="16.5" thickBot="1">
      <c r="A4286" s="23" t="s">
        <v>14</v>
      </c>
      <c r="B4286" s="37">
        <v>6.8000000000000005E-2</v>
      </c>
      <c r="C4286" s="38">
        <v>0.88300000000000001</v>
      </c>
      <c r="D4286" s="30">
        <v>0.185</v>
      </c>
      <c r="E4286" s="37">
        <v>1.03</v>
      </c>
      <c r="F4286" s="30">
        <v>4.4999999999999998E-2</v>
      </c>
      <c r="G4286" s="30">
        <v>0.96299999999999997</v>
      </c>
      <c r="H4286" s="114" t="s">
        <v>806</v>
      </c>
    </row>
    <row r="4287" spans="1:8" ht="16.5" thickBot="1">
      <c r="A4287" s="23" t="s">
        <v>15</v>
      </c>
      <c r="B4287" s="37">
        <v>0.37111300000000003</v>
      </c>
      <c r="C4287" s="38">
        <v>18.122526730000001</v>
      </c>
      <c r="D4287" s="30">
        <v>0.371</v>
      </c>
      <c r="E4287" s="37">
        <v>17.727</v>
      </c>
      <c r="F4287" s="30">
        <v>0.96199999999999997</v>
      </c>
      <c r="G4287" s="30">
        <v>23.649000000000001</v>
      </c>
      <c r="H4287" s="114" t="s">
        <v>820</v>
      </c>
    </row>
    <row r="4288" spans="1:8" ht="16.5" thickBot="1">
      <c r="A4288" s="23" t="s">
        <v>16</v>
      </c>
      <c r="B4288" s="37">
        <v>0.497</v>
      </c>
      <c r="C4288" s="38">
        <v>2.972</v>
      </c>
      <c r="D4288" s="30">
        <v>0.34799999999999998</v>
      </c>
      <c r="E4288" s="37">
        <v>2.5579999999999998</v>
      </c>
      <c r="F4288" s="30">
        <f>D4288/E4288*G4288</f>
        <v>0.57179202501954651</v>
      </c>
      <c r="G4288" s="30">
        <v>4.2030000000000003</v>
      </c>
      <c r="H4288" s="114" t="s">
        <v>819</v>
      </c>
    </row>
    <row r="4289" spans="1:8" ht="16.5" thickBot="1">
      <c r="A4289" s="23" t="s">
        <v>17</v>
      </c>
      <c r="B4289" s="37">
        <v>0</v>
      </c>
      <c r="C4289" s="38">
        <v>0</v>
      </c>
      <c r="D4289" s="30">
        <v>0</v>
      </c>
      <c r="E4289" s="37">
        <v>0</v>
      </c>
      <c r="F4289" s="30">
        <v>7.11E-3</v>
      </c>
      <c r="G4289" s="30">
        <v>4.0000000000000001E-3</v>
      </c>
      <c r="H4289" s="114" t="s">
        <v>807</v>
      </c>
    </row>
    <row r="4290" spans="1:8" ht="16.5" thickBot="1">
      <c r="A4290" s="23" t="s">
        <v>18</v>
      </c>
      <c r="B4290" s="37">
        <v>0</v>
      </c>
      <c r="C4290" s="38">
        <v>0</v>
      </c>
      <c r="D4290" s="30">
        <v>0</v>
      </c>
      <c r="E4290" s="37">
        <v>0</v>
      </c>
      <c r="F4290" s="30">
        <v>0</v>
      </c>
      <c r="G4290" s="30">
        <v>0</v>
      </c>
      <c r="H4290" s="114" t="s">
        <v>19</v>
      </c>
    </row>
    <row r="4291" spans="1:8" ht="16.5" thickBot="1">
      <c r="A4291" s="23" t="s">
        <v>20</v>
      </c>
      <c r="B4291" s="37">
        <v>0.224</v>
      </c>
      <c r="C4291" s="38">
        <v>3.4260000000000002</v>
      </c>
      <c r="D4291" s="30">
        <v>0.19400000000000001</v>
      </c>
      <c r="E4291" s="37">
        <v>1.127</v>
      </c>
      <c r="F4291" s="30">
        <v>0.91800000000000004</v>
      </c>
      <c r="G4291" s="30">
        <v>4.1120000000000001</v>
      </c>
      <c r="H4291" s="114" t="s">
        <v>808</v>
      </c>
    </row>
    <row r="4292" spans="1:8" ht="16.5" thickBot="1">
      <c r="A4292" s="23" t="s">
        <v>21</v>
      </c>
      <c r="B4292" s="37">
        <v>0</v>
      </c>
      <c r="C4292" s="38">
        <v>0</v>
      </c>
      <c r="D4292" s="30">
        <v>0</v>
      </c>
      <c r="E4292" s="37">
        <v>0</v>
      </c>
      <c r="F4292" s="30">
        <v>0</v>
      </c>
      <c r="G4292" s="30">
        <v>0</v>
      </c>
      <c r="H4292" s="114" t="s">
        <v>811</v>
      </c>
    </row>
    <row r="4293" spans="1:8" ht="16.5" thickBot="1">
      <c r="A4293" s="23" t="s">
        <v>22</v>
      </c>
      <c r="B4293" s="37">
        <v>0</v>
      </c>
      <c r="C4293" s="38">
        <v>0</v>
      </c>
      <c r="D4293" s="30">
        <v>0</v>
      </c>
      <c r="E4293" s="37">
        <v>0</v>
      </c>
      <c r="F4293" s="30">
        <v>0</v>
      </c>
      <c r="G4293" s="30">
        <v>0</v>
      </c>
      <c r="H4293" s="114" t="s">
        <v>840</v>
      </c>
    </row>
    <row r="4294" spans="1:8" ht="16.5" thickBot="1">
      <c r="A4294" s="23" t="s">
        <v>23</v>
      </c>
      <c r="B4294" s="37">
        <v>0</v>
      </c>
      <c r="C4294" s="38">
        <v>0</v>
      </c>
      <c r="D4294" s="30">
        <v>0</v>
      </c>
      <c r="E4294" s="37">
        <v>0</v>
      </c>
      <c r="F4294" s="30">
        <v>0</v>
      </c>
      <c r="G4294" s="30">
        <v>0</v>
      </c>
      <c r="H4294" s="114" t="s">
        <v>805</v>
      </c>
    </row>
    <row r="4295" spans="1:8" ht="16.5" thickBot="1">
      <c r="A4295" s="23" t="s">
        <v>24</v>
      </c>
      <c r="B4295" s="37">
        <v>1.81175</v>
      </c>
      <c r="C4295" s="38">
        <v>7.2469999999999999</v>
      </c>
      <c r="D4295" s="30">
        <v>0.191</v>
      </c>
      <c r="E4295" s="37">
        <v>1.46</v>
      </c>
      <c r="F4295" s="30">
        <f>D4295/E4295*G4295</f>
        <v>0.186813698630137</v>
      </c>
      <c r="G4295" s="30">
        <v>1.4279999999999999</v>
      </c>
      <c r="H4295" s="114" t="s">
        <v>25</v>
      </c>
    </row>
    <row r="4296" spans="1:8" ht="16.5" thickBot="1">
      <c r="A4296" s="23" t="s">
        <v>26</v>
      </c>
      <c r="B4296" s="30">
        <v>4.4999999999999998E-2</v>
      </c>
      <c r="C4296" s="28">
        <v>0.23</v>
      </c>
      <c r="D4296" s="30">
        <v>0.1</v>
      </c>
      <c r="E4296" s="37">
        <v>0.28100000000000003</v>
      </c>
      <c r="F4296" s="30">
        <v>3.5999999999999997E-2</v>
      </c>
      <c r="G4296" s="30">
        <v>0.30599999999999999</v>
      </c>
      <c r="H4296" s="114" t="s">
        <v>812</v>
      </c>
    </row>
    <row r="4297" spans="1:8" ht="16.5" thickBot="1">
      <c r="A4297" s="23" t="s">
        <v>27</v>
      </c>
      <c r="B4297" s="37">
        <v>6.4999999999999997E-3</v>
      </c>
      <c r="C4297" s="38">
        <v>2.5999999999999999E-2</v>
      </c>
      <c r="D4297" s="30">
        <v>0</v>
      </c>
      <c r="E4297" s="37">
        <v>0</v>
      </c>
      <c r="F4297" s="30">
        <v>0</v>
      </c>
      <c r="G4297" s="30">
        <v>3.4000000000000002E-2</v>
      </c>
      <c r="H4297" s="114" t="s">
        <v>836</v>
      </c>
    </row>
    <row r="4298" spans="1:8" ht="16.5" thickBot="1">
      <c r="A4298" s="23" t="s">
        <v>28</v>
      </c>
      <c r="B4298" s="37">
        <v>6.2E-2</v>
      </c>
      <c r="C4298" s="38">
        <v>0.73</v>
      </c>
      <c r="D4298" s="30">
        <v>0</v>
      </c>
      <c r="E4298" s="37">
        <v>0</v>
      </c>
      <c r="F4298" s="30">
        <v>2.3E-2</v>
      </c>
      <c r="G4298" s="30">
        <v>0.24199999999999999</v>
      </c>
      <c r="H4298" s="114" t="s">
        <v>813</v>
      </c>
    </row>
    <row r="4299" spans="1:8" ht="16.5" thickBot="1">
      <c r="A4299" s="23" t="s">
        <v>29</v>
      </c>
      <c r="B4299" s="37">
        <v>0.13400000000000001</v>
      </c>
      <c r="C4299" s="38">
        <v>2.52</v>
      </c>
      <c r="D4299" s="30">
        <v>0.14299999999999999</v>
      </c>
      <c r="E4299" s="37">
        <v>3.077</v>
      </c>
      <c r="F4299" s="30">
        <v>0.112</v>
      </c>
      <c r="G4299" s="30">
        <v>2.0019999999999998</v>
      </c>
      <c r="H4299" s="114" t="s">
        <v>814</v>
      </c>
    </row>
    <row r="4300" spans="1:8" ht="16.5" thickBot="1">
      <c r="A4300" s="23" t="s">
        <v>30</v>
      </c>
      <c r="B4300" s="37">
        <v>7.0000000000000001E-3</v>
      </c>
      <c r="C4300" s="38">
        <v>0.185</v>
      </c>
      <c r="D4300" s="30">
        <v>6.0000000000000001E-3</v>
      </c>
      <c r="E4300" s="37">
        <v>0.20100000000000001</v>
      </c>
      <c r="F4300" s="30">
        <v>8.9999999999999993E-3</v>
      </c>
      <c r="G4300" s="30">
        <v>0.249</v>
      </c>
      <c r="H4300" s="114" t="s">
        <v>815</v>
      </c>
    </row>
    <row r="4301" spans="1:8" ht="16.5" thickBot="1">
      <c r="A4301" s="23" t="s">
        <v>31</v>
      </c>
      <c r="B4301" s="37">
        <v>3.2499999999999999E-3</v>
      </c>
      <c r="C4301" s="38">
        <v>1.2999999999999999E-2</v>
      </c>
      <c r="D4301" s="30">
        <v>0</v>
      </c>
      <c r="E4301" s="37">
        <v>2.3E-2</v>
      </c>
      <c r="F4301" s="30">
        <v>3.0000000000000001E-3</v>
      </c>
      <c r="G4301" s="30">
        <v>2.1999999999999999E-2</v>
      </c>
      <c r="H4301" s="114" t="s">
        <v>838</v>
      </c>
    </row>
    <row r="4302" spans="1:8" ht="16.5" thickBot="1">
      <c r="A4302" s="23" t="s">
        <v>32</v>
      </c>
      <c r="B4302" s="37">
        <v>0</v>
      </c>
      <c r="C4302" s="38">
        <v>2E-3</v>
      </c>
      <c r="D4302" s="30">
        <v>0.27200000000000002</v>
      </c>
      <c r="E4302" s="37">
        <v>2.5289999999999999</v>
      </c>
      <c r="F4302" s="30">
        <f>D4302/E4302*G4302</f>
        <v>8.0664294187425857E-3</v>
      </c>
      <c r="G4302" s="30">
        <v>7.4999999999999997E-2</v>
      </c>
      <c r="H4302" s="114" t="s">
        <v>816</v>
      </c>
    </row>
    <row r="4303" spans="1:8" ht="16.5" thickBot="1">
      <c r="A4303" s="23" t="s">
        <v>33</v>
      </c>
      <c r="B4303" s="37">
        <v>1.7000000000000001E-2</v>
      </c>
      <c r="C4303" s="38">
        <v>0.42599999999999999</v>
      </c>
      <c r="D4303" s="30">
        <v>1.4999999999999999E-2</v>
      </c>
      <c r="E4303" s="37">
        <v>0.44500000000000001</v>
      </c>
      <c r="F4303" s="30">
        <v>1.7000000000000001E-2</v>
      </c>
      <c r="G4303" s="30">
        <v>0.66</v>
      </c>
      <c r="H4303" s="114" t="s">
        <v>818</v>
      </c>
    </row>
    <row r="4304" spans="1:8" ht="16.5" thickBot="1">
      <c r="A4304" s="23" t="s">
        <v>34</v>
      </c>
      <c r="B4304" s="39">
        <v>0</v>
      </c>
      <c r="C4304" s="40">
        <v>0</v>
      </c>
      <c r="D4304" s="30">
        <v>0</v>
      </c>
      <c r="E4304" s="37">
        <v>0</v>
      </c>
      <c r="F4304" s="30">
        <v>0</v>
      </c>
      <c r="G4304" s="30">
        <v>0</v>
      </c>
      <c r="H4304" s="114" t="s">
        <v>817</v>
      </c>
    </row>
    <row r="4305" spans="1:8" ht="16.5" thickBot="1">
      <c r="A4305" s="23" t="s">
        <v>35</v>
      </c>
      <c r="B4305" s="39">
        <v>0</v>
      </c>
      <c r="C4305" s="40">
        <v>0</v>
      </c>
      <c r="D4305" s="30">
        <v>0</v>
      </c>
      <c r="E4305" s="37">
        <v>1E-3</v>
      </c>
      <c r="F4305" s="30">
        <v>2.5000000000000001E-2</v>
      </c>
      <c r="G4305" s="30">
        <v>2.7E-2</v>
      </c>
      <c r="H4305" s="113" t="s">
        <v>36</v>
      </c>
    </row>
    <row r="4306" spans="1:8" ht="16.5" thickBot="1">
      <c r="A4306" s="95" t="s">
        <v>353</v>
      </c>
      <c r="B4306" s="97">
        <f t="shared" ref="B4306" si="772">SUM(B4284:B4305)</f>
        <v>3.7916129999999995</v>
      </c>
      <c r="C4306" s="97">
        <f t="shared" ref="C4306" si="773">SUM(C4284:C4305)</f>
        <v>41.230526730000008</v>
      </c>
      <c r="D4306" s="97">
        <f t="shared" ref="D4306" si="774">SUM(D4284:D4305)</f>
        <v>2.3939999999999997</v>
      </c>
      <c r="E4306" s="97">
        <f t="shared" ref="E4306:G4306" si="775">SUM(E4284:E4305)</f>
        <v>33.978999999999999</v>
      </c>
      <c r="F4306" s="97">
        <f t="shared" si="775"/>
        <v>3.9047821530684264</v>
      </c>
      <c r="G4306" s="97">
        <f t="shared" si="775"/>
        <v>41.69</v>
      </c>
      <c r="H4306" s="112" t="s">
        <v>841</v>
      </c>
    </row>
    <row r="4307" spans="1:8" ht="16.5" thickBot="1">
      <c r="A4307" s="95" t="s">
        <v>350</v>
      </c>
      <c r="B4307" s="97">
        <v>173.7355796463336</v>
      </c>
      <c r="C4307" s="97">
        <v>1898.53</v>
      </c>
      <c r="D4307" s="97">
        <v>127.79052085111394</v>
      </c>
      <c r="E4307" s="97">
        <v>1813.7819999999999</v>
      </c>
      <c r="F4307" s="142">
        <f>D4307/E4307*G4307</f>
        <v>159.39196903970102</v>
      </c>
      <c r="G4307" s="142">
        <v>2262.3139999999999</v>
      </c>
      <c r="H4307" s="119" t="s">
        <v>354</v>
      </c>
    </row>
    <row r="4308" spans="1:8">
      <c r="A4308" s="98"/>
      <c r="B4308" s="99"/>
      <c r="C4308" s="99"/>
      <c r="D4308" s="99"/>
      <c r="E4308" s="99"/>
      <c r="F4308" s="99"/>
      <c r="G4308" s="99"/>
      <c r="H4308" s="121"/>
    </row>
    <row r="4309" spans="1:8">
      <c r="A4309" s="77" t="s">
        <v>686</v>
      </c>
      <c r="B4309" s="75"/>
      <c r="C4309" s="75"/>
      <c r="D4309" s="75"/>
      <c r="E4309" s="75"/>
      <c r="F4309" s="75"/>
      <c r="G4309" s="75"/>
      <c r="H4309" s="79" t="s">
        <v>687</v>
      </c>
    </row>
    <row r="4310" spans="1:8" ht="20.25" customHeight="1">
      <c r="A4310" s="74" t="s">
        <v>702</v>
      </c>
      <c r="B4310" s="75"/>
      <c r="C4310" s="75"/>
      <c r="D4310" s="75"/>
      <c r="E4310" s="75"/>
      <c r="F4310" s="75"/>
      <c r="G4310" s="75"/>
      <c r="H4310" s="75"/>
    </row>
    <row r="4311" spans="1:8" ht="21.75" customHeight="1">
      <c r="A4311" s="78"/>
      <c r="B4311" s="75"/>
      <c r="C4311" s="75"/>
      <c r="D4311" s="75"/>
      <c r="E4311" s="75"/>
      <c r="F4311" s="75"/>
      <c r="G4311" s="75"/>
      <c r="H4311" s="48" t="s">
        <v>703</v>
      </c>
    </row>
    <row r="4312" spans="1:8" ht="16.5" customHeight="1" thickBot="1">
      <c r="A4312" s="76" t="s">
        <v>39</v>
      </c>
      <c r="B4312" s="81"/>
      <c r="C4312" s="81"/>
      <c r="D4312" s="81"/>
      <c r="E4312" s="2"/>
      <c r="F4312" s="81"/>
      <c r="G4312" s="2" t="s">
        <v>40</v>
      </c>
      <c r="H4312" s="2" t="s">
        <v>2</v>
      </c>
    </row>
    <row r="4313" spans="1:8" ht="16.5" thickBot="1">
      <c r="A4313" s="66" t="s">
        <v>7</v>
      </c>
      <c r="B4313" s="203">
        <v>2016</v>
      </c>
      <c r="C4313" s="204"/>
      <c r="D4313" s="203">
        <v>2017</v>
      </c>
      <c r="E4313" s="204"/>
      <c r="F4313" s="203">
        <v>2018</v>
      </c>
      <c r="G4313" s="204"/>
      <c r="H4313" s="67" t="s">
        <v>3</v>
      </c>
    </row>
    <row r="4314" spans="1:8">
      <c r="A4314" s="68"/>
      <c r="B4314" s="20" t="s">
        <v>43</v>
      </c>
      <c r="C4314" s="111" t="s">
        <v>44</v>
      </c>
      <c r="D4314" s="111" t="s">
        <v>43</v>
      </c>
      <c r="E4314" s="16" t="s">
        <v>44</v>
      </c>
      <c r="F4314" s="20" t="s">
        <v>43</v>
      </c>
      <c r="G4314" s="9" t="s">
        <v>44</v>
      </c>
      <c r="H4314" s="69"/>
    </row>
    <row r="4315" spans="1:8" ht="16.5" thickBot="1">
      <c r="A4315" s="70"/>
      <c r="B4315" s="34" t="s">
        <v>45</v>
      </c>
      <c r="C4315" s="11" t="s">
        <v>46</v>
      </c>
      <c r="D4315" s="114" t="s">
        <v>45</v>
      </c>
      <c r="E4315" s="36" t="s">
        <v>46</v>
      </c>
      <c r="F4315" s="34" t="s">
        <v>45</v>
      </c>
      <c r="G4315" s="34" t="s">
        <v>46</v>
      </c>
      <c r="H4315" s="71"/>
    </row>
    <row r="4316" spans="1:8" ht="17.25" thickTop="1" thickBot="1">
      <c r="A4316" s="23" t="s">
        <v>12</v>
      </c>
      <c r="B4316" s="35">
        <v>23.94</v>
      </c>
      <c r="C4316" s="38">
        <v>45.378</v>
      </c>
      <c r="D4316" s="30">
        <v>24.15</v>
      </c>
      <c r="E4316" s="37">
        <v>46.738999999999997</v>
      </c>
      <c r="F4316" s="30">
        <v>14.859</v>
      </c>
      <c r="G4316" s="30">
        <v>39.933999999999997</v>
      </c>
      <c r="H4316" s="114" t="s">
        <v>809</v>
      </c>
    </row>
    <row r="4317" spans="1:8" ht="16.5" thickBot="1">
      <c r="A4317" s="23" t="s">
        <v>13</v>
      </c>
      <c r="B4317" s="37">
        <v>138.131</v>
      </c>
      <c r="C4317" s="38">
        <v>220.738</v>
      </c>
      <c r="D4317" s="30">
        <v>126.8</v>
      </c>
      <c r="E4317" s="37">
        <v>226.64700000000002</v>
      </c>
      <c r="F4317" s="30">
        <v>123.96599999999999</v>
      </c>
      <c r="G4317" s="30">
        <v>224.16</v>
      </c>
      <c r="H4317" s="114" t="s">
        <v>810</v>
      </c>
    </row>
    <row r="4318" spans="1:8" ht="16.5" thickBot="1">
      <c r="A4318" s="23" t="s">
        <v>14</v>
      </c>
      <c r="B4318" s="37">
        <v>7.5250000000000004</v>
      </c>
      <c r="C4318" s="38">
        <v>21.364000000000001</v>
      </c>
      <c r="D4318" s="30">
        <v>8.8369999999999997</v>
      </c>
      <c r="E4318" s="37">
        <v>19.322000000000003</v>
      </c>
      <c r="F4318" s="30">
        <v>16.911000000000001</v>
      </c>
      <c r="G4318" s="30">
        <v>31.218</v>
      </c>
      <c r="H4318" s="114" t="s">
        <v>806</v>
      </c>
    </row>
    <row r="4319" spans="1:8" ht="16.5" thickBot="1">
      <c r="A4319" s="23" t="s">
        <v>15</v>
      </c>
      <c r="B4319" s="37">
        <v>20.387999999999998</v>
      </c>
      <c r="C4319" s="38">
        <v>27.328000000000003</v>
      </c>
      <c r="D4319" s="30">
        <v>24.560646516393437</v>
      </c>
      <c r="E4319" s="37">
        <v>32.920999999999999</v>
      </c>
      <c r="F4319" s="30">
        <v>39.497999999999998</v>
      </c>
      <c r="G4319" s="30">
        <v>56.548000000000002</v>
      </c>
      <c r="H4319" s="114" t="s">
        <v>820</v>
      </c>
    </row>
    <row r="4320" spans="1:8" ht="16.5" thickBot="1">
      <c r="A4320" s="23" t="s">
        <v>16</v>
      </c>
      <c r="B4320" s="37">
        <v>29.034099000000001</v>
      </c>
      <c r="C4320" s="38">
        <v>7710.3917019999999</v>
      </c>
      <c r="D4320" s="30">
        <v>31.010819999999999</v>
      </c>
      <c r="E4320" s="37">
        <v>85.972421259650005</v>
      </c>
      <c r="F4320" s="30">
        <v>13.340999999999999</v>
      </c>
      <c r="G4320" s="30">
        <v>26.207000000000001</v>
      </c>
      <c r="H4320" s="114" t="s">
        <v>819</v>
      </c>
    </row>
    <row r="4321" spans="1:8" ht="16.5" thickBot="1">
      <c r="A4321" s="23" t="s">
        <v>17</v>
      </c>
      <c r="B4321" s="37">
        <v>0.378</v>
      </c>
      <c r="C4321" s="38">
        <v>0.72199999999999998</v>
      </c>
      <c r="D4321" s="30">
        <v>0.42699999999999999</v>
      </c>
      <c r="E4321" s="37">
        <v>0.65800000000000003</v>
      </c>
      <c r="F4321" s="30">
        <v>0.69817899999999999</v>
      </c>
      <c r="G4321" s="30">
        <v>0.85099999999999998</v>
      </c>
      <c r="H4321" s="114" t="s">
        <v>807</v>
      </c>
    </row>
    <row r="4322" spans="1:8" ht="16.5" thickBot="1">
      <c r="A4322" s="23" t="s">
        <v>18</v>
      </c>
      <c r="B4322" s="37">
        <v>4.0000000000000001E-3</v>
      </c>
      <c r="C4322" s="38">
        <v>4.2999999999999997E-2</v>
      </c>
      <c r="D4322" s="30">
        <v>6.0000000000000001E-3</v>
      </c>
      <c r="E4322" s="37">
        <v>3.3000000000000002E-2</v>
      </c>
      <c r="F4322" s="30">
        <v>1.1080000000000001</v>
      </c>
      <c r="G4322" s="30">
        <v>0.751</v>
      </c>
      <c r="H4322" s="114" t="s">
        <v>19</v>
      </c>
    </row>
    <row r="4323" spans="1:8" ht="16.5" thickBot="1">
      <c r="A4323" s="23" t="s">
        <v>20</v>
      </c>
      <c r="B4323" s="37">
        <v>111.124</v>
      </c>
      <c r="C4323" s="38">
        <v>215.22699999999998</v>
      </c>
      <c r="D4323" s="30">
        <v>118.52600000000001</v>
      </c>
      <c r="E4323" s="37">
        <v>211.75900000000001</v>
      </c>
      <c r="F4323" s="30">
        <v>105.021</v>
      </c>
      <c r="G4323" s="30">
        <v>211.517</v>
      </c>
      <c r="H4323" s="114" t="s">
        <v>808</v>
      </c>
    </row>
    <row r="4324" spans="1:8" ht="16.5" thickBot="1">
      <c r="A4324" s="23" t="s">
        <v>21</v>
      </c>
      <c r="B4324" s="37">
        <v>0.24199999999999999</v>
      </c>
      <c r="C4324" s="38">
        <v>0.45800000000000002</v>
      </c>
      <c r="D4324" s="30">
        <v>0.20489655172413795</v>
      </c>
      <c r="E4324" s="37">
        <v>0.70099999999999996</v>
      </c>
      <c r="F4324" s="30">
        <v>0.27500000000000002</v>
      </c>
      <c r="G4324" s="30">
        <v>0.56200000000000006</v>
      </c>
      <c r="H4324" s="114" t="s">
        <v>811</v>
      </c>
    </row>
    <row r="4325" spans="1:8" ht="16.5" thickBot="1">
      <c r="A4325" s="23" t="s">
        <v>22</v>
      </c>
      <c r="B4325" s="37">
        <v>2.1080000000000001</v>
      </c>
      <c r="C4325" s="38">
        <v>3.407</v>
      </c>
      <c r="D4325" s="30">
        <v>3.3119999999999998</v>
      </c>
      <c r="E4325" s="37">
        <v>3.6070000000000002</v>
      </c>
      <c r="F4325" s="30">
        <v>4.3600000000000003</v>
      </c>
      <c r="G4325" s="30">
        <v>5.1120000000000001</v>
      </c>
      <c r="H4325" s="114" t="s">
        <v>840</v>
      </c>
    </row>
    <row r="4326" spans="1:8" ht="16.5" thickBot="1">
      <c r="A4326" s="23" t="s">
        <v>23</v>
      </c>
      <c r="B4326" s="37">
        <v>0.38600000000000001</v>
      </c>
      <c r="C4326" s="38">
        <v>0.77300000000000002</v>
      </c>
      <c r="D4326" s="30">
        <v>0.45100000000000001</v>
      </c>
      <c r="E4326" s="37">
        <v>0.88</v>
      </c>
      <c r="F4326" s="30">
        <v>0.55500000000000005</v>
      </c>
      <c r="G4326" s="30">
        <v>1.4970000000000001</v>
      </c>
      <c r="H4326" s="114" t="s">
        <v>805</v>
      </c>
    </row>
    <row r="4327" spans="1:8" ht="16.5" thickBot="1">
      <c r="A4327" s="23" t="s">
        <v>24</v>
      </c>
      <c r="B4327" s="37">
        <v>54.591000000000001</v>
      </c>
      <c r="C4327" s="38">
        <v>147.52000000000001</v>
      </c>
      <c r="D4327" s="30">
        <v>47.742000000000004</v>
      </c>
      <c r="E4327" s="37">
        <v>117.39099999999999</v>
      </c>
      <c r="F4327" s="30">
        <v>40.624000000000002</v>
      </c>
      <c r="G4327" s="30">
        <v>88.254000000000005</v>
      </c>
      <c r="H4327" s="114" t="s">
        <v>25</v>
      </c>
    </row>
    <row r="4328" spans="1:8" ht="16.5" thickBot="1">
      <c r="A4328" s="23" t="s">
        <v>26</v>
      </c>
      <c r="B4328" s="30">
        <v>29.520773999999996</v>
      </c>
      <c r="C4328" s="28">
        <v>49.495661800000008</v>
      </c>
      <c r="D4328" s="30">
        <v>25.302213999999999</v>
      </c>
      <c r="E4328" s="37">
        <v>34.031545600000001</v>
      </c>
      <c r="F4328" s="30">
        <v>21.190999999999999</v>
      </c>
      <c r="G4328" s="30">
        <v>24.722000000000001</v>
      </c>
      <c r="H4328" s="114" t="s">
        <v>812</v>
      </c>
    </row>
    <row r="4329" spans="1:8" ht="16.5" thickBot="1">
      <c r="A4329" s="23" t="s">
        <v>27</v>
      </c>
      <c r="B4329" s="37">
        <v>1.8673268011527375</v>
      </c>
      <c r="C4329" s="38">
        <v>3.3479999999999999</v>
      </c>
      <c r="D4329" s="30">
        <v>1.9550000000000001</v>
      </c>
      <c r="E4329" s="37">
        <v>2.8530000000000002</v>
      </c>
      <c r="F4329" s="30">
        <v>0</v>
      </c>
      <c r="G4329" s="30">
        <v>6.4009999999999998</v>
      </c>
      <c r="H4329" s="114" t="s">
        <v>836</v>
      </c>
    </row>
    <row r="4330" spans="1:8" ht="16.5" thickBot="1">
      <c r="A4330" s="23" t="s">
        <v>28</v>
      </c>
      <c r="B4330" s="37">
        <v>27.811</v>
      </c>
      <c r="C4330" s="38">
        <v>37.723999999999997</v>
      </c>
      <c r="D4330" s="30">
        <v>27.811</v>
      </c>
      <c r="E4330" s="37">
        <v>37.723999999999997</v>
      </c>
      <c r="F4330" s="30">
        <v>16.225999999999999</v>
      </c>
      <c r="G4330" s="30">
        <v>40.973999999999997</v>
      </c>
      <c r="H4330" s="114" t="s">
        <v>813</v>
      </c>
    </row>
    <row r="4331" spans="1:8" ht="16.5" thickBot="1">
      <c r="A4331" s="23" t="s">
        <v>29</v>
      </c>
      <c r="B4331" s="37">
        <v>21.706</v>
      </c>
      <c r="C4331" s="38">
        <v>116.24299999999999</v>
      </c>
      <c r="D4331" s="30">
        <v>25.292999999999999</v>
      </c>
      <c r="E4331" s="37">
        <v>115.64100000000001</v>
      </c>
      <c r="F4331" s="30">
        <v>28.805</v>
      </c>
      <c r="G4331" s="30">
        <v>126.343</v>
      </c>
      <c r="H4331" s="114" t="s">
        <v>814</v>
      </c>
    </row>
    <row r="4332" spans="1:8" ht="16.5" thickBot="1">
      <c r="A4332" s="23" t="s">
        <v>30</v>
      </c>
      <c r="B4332" s="37">
        <v>3.3</v>
      </c>
      <c r="C4332" s="38">
        <v>5.3159999999999998</v>
      </c>
      <c r="D4332" s="30">
        <v>4.6260000000000003</v>
      </c>
      <c r="E4332" s="37">
        <v>7.9020000000000001</v>
      </c>
      <c r="F4332" s="30">
        <v>17.734000000000002</v>
      </c>
      <c r="G4332" s="30">
        <v>65.111999999999995</v>
      </c>
      <c r="H4332" s="114" t="s">
        <v>815</v>
      </c>
    </row>
    <row r="4333" spans="1:8" ht="16.5" thickBot="1">
      <c r="A4333" s="23" t="s">
        <v>31</v>
      </c>
      <c r="B4333" s="37">
        <v>2.9010000000000002</v>
      </c>
      <c r="C4333" s="38">
        <v>6.9190000000000005</v>
      </c>
      <c r="D4333" s="30">
        <v>3.395</v>
      </c>
      <c r="E4333" s="37">
        <v>9.9860000000000007</v>
      </c>
      <c r="F4333" s="30">
        <v>4.8010000000000002</v>
      </c>
      <c r="G4333" s="30">
        <v>15.432</v>
      </c>
      <c r="H4333" s="114" t="s">
        <v>838</v>
      </c>
    </row>
    <row r="4334" spans="1:8" ht="16.5" thickBot="1">
      <c r="A4334" s="23" t="s">
        <v>32</v>
      </c>
      <c r="B4334" s="37">
        <v>9.26</v>
      </c>
      <c r="C4334" s="38">
        <v>96.925565042692114</v>
      </c>
      <c r="D4334" s="30">
        <v>433.61399999999998</v>
      </c>
      <c r="E4334" s="37">
        <v>546.71542246590752</v>
      </c>
      <c r="F4334" s="30">
        <v>375.39800000000002</v>
      </c>
      <c r="G4334" s="30">
        <v>520.77099999999996</v>
      </c>
      <c r="H4334" s="114" t="s">
        <v>816</v>
      </c>
    </row>
    <row r="4335" spans="1:8" ht="16.5" thickBot="1">
      <c r="A4335" s="23" t="s">
        <v>33</v>
      </c>
      <c r="B4335" s="37">
        <v>20.369999999999997</v>
      </c>
      <c r="C4335" s="38">
        <v>36.24</v>
      </c>
      <c r="D4335" s="30">
        <v>28.895000000000003</v>
      </c>
      <c r="E4335" s="37">
        <v>47.664999999999999</v>
      </c>
      <c r="F4335" s="30">
        <v>43.94</v>
      </c>
      <c r="G4335" s="30">
        <v>77.524000000000001</v>
      </c>
      <c r="H4335" s="114" t="s">
        <v>818</v>
      </c>
    </row>
    <row r="4336" spans="1:8" ht="16.5" thickBot="1">
      <c r="A4336" s="23" t="s">
        <v>34</v>
      </c>
      <c r="B4336" s="39">
        <v>0.13500000000000001</v>
      </c>
      <c r="C4336" s="40">
        <v>0.04</v>
      </c>
      <c r="D4336" s="30">
        <v>7.9000000000000001E-2</v>
      </c>
      <c r="E4336" s="37">
        <v>0.03</v>
      </c>
      <c r="F4336" s="30">
        <v>0.105</v>
      </c>
      <c r="G4336" s="30">
        <v>1.9E-2</v>
      </c>
      <c r="H4336" s="114" t="s">
        <v>817</v>
      </c>
    </row>
    <row r="4337" spans="1:8" ht="16.5" thickBot="1">
      <c r="A4337" s="23" t="s">
        <v>35</v>
      </c>
      <c r="B4337" s="39">
        <v>1.5379999999999998</v>
      </c>
      <c r="C4337" s="40">
        <v>3.4290000000000003</v>
      </c>
      <c r="D4337" s="30">
        <v>0.25</v>
      </c>
      <c r="E4337" s="37">
        <v>0.32400000000000001</v>
      </c>
      <c r="F4337" s="30">
        <v>0.76800000000000002</v>
      </c>
      <c r="G4337" s="30">
        <v>1.9239999999999999</v>
      </c>
      <c r="H4337" s="113" t="s">
        <v>36</v>
      </c>
    </row>
    <row r="4338" spans="1:8" ht="16.5" thickBot="1">
      <c r="A4338" s="95" t="s">
        <v>353</v>
      </c>
      <c r="B4338" s="97">
        <f t="shared" ref="B4338" si="776">SUM(B4316:B4337)</f>
        <v>506.26019980115279</v>
      </c>
      <c r="C4338" s="97">
        <f t="shared" ref="C4338" si="777">SUM(C4316:C4337)</f>
        <v>8749.0299288426922</v>
      </c>
      <c r="D4338" s="97">
        <f t="shared" ref="D4338" si="778">SUM(D4316:D4337)</f>
        <v>937.24757706811738</v>
      </c>
      <c r="E4338" s="97">
        <f t="shared" ref="E4338:G4338" si="779">SUM(E4316:E4337)</f>
        <v>1549.5023893255575</v>
      </c>
      <c r="F4338" s="97">
        <f t="shared" si="779"/>
        <v>870.18417900000009</v>
      </c>
      <c r="G4338" s="97">
        <f t="shared" si="779"/>
        <v>1565.8329999999999</v>
      </c>
      <c r="H4338" s="112" t="s">
        <v>841</v>
      </c>
    </row>
    <row r="4339" spans="1:8" ht="16.5" thickBot="1">
      <c r="A4339" s="95" t="s">
        <v>350</v>
      </c>
      <c r="B4339" s="97">
        <v>10805.977709599592</v>
      </c>
      <c r="C4339" s="97">
        <v>40688.919000000002</v>
      </c>
      <c r="D4339" s="97">
        <v>19343.162432500267</v>
      </c>
      <c r="E4339" s="97">
        <v>43969.588000000003</v>
      </c>
      <c r="F4339" s="142">
        <f>D4339/E4339*G4339</f>
        <v>20852.07565588869</v>
      </c>
      <c r="G4339" s="142">
        <v>47399.548999999999</v>
      </c>
      <c r="H4339" s="119" t="s">
        <v>354</v>
      </c>
    </row>
    <row r="4340" spans="1:8">
      <c r="A4340" s="75"/>
      <c r="B4340" s="75"/>
      <c r="C4340" s="75"/>
      <c r="D4340" s="75"/>
      <c r="E4340" s="75"/>
      <c r="F4340" s="75"/>
      <c r="G4340" s="75"/>
      <c r="H4340" s="75"/>
    </row>
    <row r="4341" spans="1:8">
      <c r="A4341" s="77" t="s">
        <v>692</v>
      </c>
      <c r="B4341" s="75"/>
      <c r="C4341" s="75"/>
      <c r="D4341" s="75"/>
      <c r="E4341" s="75"/>
      <c r="F4341" s="75"/>
      <c r="G4341" s="75"/>
      <c r="H4341" s="79" t="s">
        <v>690</v>
      </c>
    </row>
    <row r="4342" spans="1:8" ht="23.25" customHeight="1">
      <c r="A4342" s="74" t="s">
        <v>705</v>
      </c>
      <c r="B4342" s="75"/>
      <c r="C4342" s="75"/>
      <c r="D4342" s="75"/>
      <c r="E4342" s="75"/>
      <c r="F4342" s="75"/>
      <c r="G4342" s="75"/>
      <c r="H4342" s="75"/>
    </row>
    <row r="4343" spans="1:8">
      <c r="A4343" s="77"/>
      <c r="B4343" s="75"/>
      <c r="C4343" s="75"/>
      <c r="D4343" s="75"/>
      <c r="E4343" s="75"/>
      <c r="F4343" s="75"/>
      <c r="G4343" s="75"/>
      <c r="H4343" s="46" t="s">
        <v>704</v>
      </c>
    </row>
    <row r="4344" spans="1:8" ht="16.5" customHeight="1" thickBot="1">
      <c r="A4344" s="76" t="s">
        <v>39</v>
      </c>
      <c r="B4344" s="75"/>
      <c r="C4344" s="75"/>
      <c r="D4344" s="75"/>
      <c r="E4344" s="2"/>
      <c r="F4344" s="75"/>
      <c r="G4344" s="2" t="s">
        <v>40</v>
      </c>
      <c r="H4344" s="2" t="s">
        <v>2</v>
      </c>
    </row>
    <row r="4345" spans="1:8" ht="16.5" thickBot="1">
      <c r="A4345" s="66" t="s">
        <v>7</v>
      </c>
      <c r="B4345" s="203">
        <v>2016</v>
      </c>
      <c r="C4345" s="204"/>
      <c r="D4345" s="203">
        <v>2017</v>
      </c>
      <c r="E4345" s="204"/>
      <c r="F4345" s="203">
        <v>2018</v>
      </c>
      <c r="G4345" s="204"/>
      <c r="H4345" s="67" t="s">
        <v>3</v>
      </c>
    </row>
    <row r="4346" spans="1:8">
      <c r="A4346" s="68"/>
      <c r="B4346" s="20" t="s">
        <v>43</v>
      </c>
      <c r="C4346" s="111" t="s">
        <v>44</v>
      </c>
      <c r="D4346" s="111" t="s">
        <v>43</v>
      </c>
      <c r="E4346" s="16" t="s">
        <v>44</v>
      </c>
      <c r="F4346" s="20" t="s">
        <v>43</v>
      </c>
      <c r="G4346" s="9" t="s">
        <v>44</v>
      </c>
      <c r="H4346" s="69"/>
    </row>
    <row r="4347" spans="1:8" ht="16.5" thickBot="1">
      <c r="A4347" s="70"/>
      <c r="B4347" s="34" t="s">
        <v>45</v>
      </c>
      <c r="C4347" s="11" t="s">
        <v>46</v>
      </c>
      <c r="D4347" s="114" t="s">
        <v>45</v>
      </c>
      <c r="E4347" s="36" t="s">
        <v>46</v>
      </c>
      <c r="F4347" s="30" t="s">
        <v>45</v>
      </c>
      <c r="G4347" s="104" t="s">
        <v>46</v>
      </c>
      <c r="H4347" s="71"/>
    </row>
    <row r="4348" spans="1:8" ht="17.25" thickTop="1" thickBot="1">
      <c r="A4348" s="23" t="s">
        <v>12</v>
      </c>
      <c r="B4348" s="35">
        <v>3.5289999999999999</v>
      </c>
      <c r="C4348" s="38">
        <v>9.7899999999999991</v>
      </c>
      <c r="D4348" s="30">
        <v>3.355</v>
      </c>
      <c r="E4348" s="37">
        <v>10.355</v>
      </c>
      <c r="F4348" s="30">
        <v>4.1189999999999998</v>
      </c>
      <c r="G4348" s="30">
        <v>12.821</v>
      </c>
      <c r="H4348" s="114" t="s">
        <v>809</v>
      </c>
    </row>
    <row r="4349" spans="1:8" ht="16.5" thickBot="1">
      <c r="A4349" s="23" t="s">
        <v>13</v>
      </c>
      <c r="B4349" s="37">
        <v>23.039000000000001</v>
      </c>
      <c r="C4349" s="38">
        <v>44.841000000000001</v>
      </c>
      <c r="D4349" s="30">
        <v>21.228999999999999</v>
      </c>
      <c r="E4349" s="37">
        <v>46.183</v>
      </c>
      <c r="F4349" s="30">
        <v>32.49</v>
      </c>
      <c r="G4349" s="30">
        <v>82.093999999999994</v>
      </c>
      <c r="H4349" s="114" t="s">
        <v>810</v>
      </c>
    </row>
    <row r="4350" spans="1:8" ht="16.5" thickBot="1">
      <c r="A4350" s="23" t="s">
        <v>14</v>
      </c>
      <c r="B4350" s="37">
        <v>3.6</v>
      </c>
      <c r="C4350" s="38">
        <v>4.8289999999999997</v>
      </c>
      <c r="D4350" s="30">
        <v>6.5549999999999997</v>
      </c>
      <c r="E4350" s="37">
        <v>7.5529999999999999</v>
      </c>
      <c r="F4350" s="30">
        <v>8.0630000000000006</v>
      </c>
      <c r="G4350" s="30">
        <v>16.32</v>
      </c>
      <c r="H4350" s="114" t="s">
        <v>806</v>
      </c>
    </row>
    <row r="4351" spans="1:8" ht="16.5" thickBot="1">
      <c r="A4351" s="23" t="s">
        <v>15</v>
      </c>
      <c r="B4351" s="37">
        <v>0.66800000000000004</v>
      </c>
      <c r="C4351" s="38">
        <v>1.054</v>
      </c>
      <c r="D4351" s="30">
        <v>0.79</v>
      </c>
      <c r="E4351" s="37">
        <v>1.4019999999999999</v>
      </c>
      <c r="F4351" s="30">
        <v>0.749</v>
      </c>
      <c r="G4351" s="30">
        <v>1.1850000000000001</v>
      </c>
      <c r="H4351" s="114" t="s">
        <v>820</v>
      </c>
    </row>
    <row r="4352" spans="1:8" ht="16.5" thickBot="1">
      <c r="A4352" s="23" t="s">
        <v>16</v>
      </c>
      <c r="B4352" s="37">
        <v>9.3093590000000006</v>
      </c>
      <c r="C4352" s="38">
        <v>31.890856159999998</v>
      </c>
      <c r="D4352" s="30">
        <v>7.1167809999999996</v>
      </c>
      <c r="E4352" s="37">
        <v>25.597844986630008</v>
      </c>
      <c r="F4352" s="30">
        <v>3.03</v>
      </c>
      <c r="G4352" s="30">
        <v>14.347</v>
      </c>
      <c r="H4352" s="114" t="s">
        <v>819</v>
      </c>
    </row>
    <row r="4353" spans="1:8" ht="16.5" thickBot="1">
      <c r="A4353" s="23" t="s">
        <v>17</v>
      </c>
      <c r="B4353" s="37">
        <v>0</v>
      </c>
      <c r="C4353" s="38">
        <v>0</v>
      </c>
      <c r="D4353" s="30">
        <v>0</v>
      </c>
      <c r="E4353" s="37">
        <v>0</v>
      </c>
      <c r="F4353" s="30">
        <v>28.38</v>
      </c>
      <c r="G4353" s="30">
        <v>2.9000000000000001E-2</v>
      </c>
      <c r="H4353" s="114" t="s">
        <v>807</v>
      </c>
    </row>
    <row r="4354" spans="1:8" ht="16.5" thickBot="1">
      <c r="A4354" s="23" t="s">
        <v>18</v>
      </c>
      <c r="B4354" s="37">
        <v>1E-3</v>
      </c>
      <c r="C4354" s="38">
        <v>1.7000000000000001E-2</v>
      </c>
      <c r="D4354" s="30">
        <v>3.2000000000000001E-2</v>
      </c>
      <c r="E4354" s="37">
        <v>0.13900000000000001</v>
      </c>
      <c r="F4354" s="30">
        <v>2E-3</v>
      </c>
      <c r="G4354" s="30">
        <v>2.9000000000000001E-2</v>
      </c>
      <c r="H4354" s="114" t="s">
        <v>19</v>
      </c>
    </row>
    <row r="4355" spans="1:8" ht="16.5" thickBot="1">
      <c r="A4355" s="23" t="s">
        <v>20</v>
      </c>
      <c r="B4355" s="37">
        <v>44.744999999999997</v>
      </c>
      <c r="C4355" s="38">
        <v>72.495999999999995</v>
      </c>
      <c r="D4355" s="30">
        <v>42.737000000000002</v>
      </c>
      <c r="E4355" s="37">
        <v>72.054000000000002</v>
      </c>
      <c r="F4355" s="30">
        <v>38.600999999999999</v>
      </c>
      <c r="G4355" s="30">
        <v>83.566000000000003</v>
      </c>
      <c r="H4355" s="114" t="s">
        <v>808</v>
      </c>
    </row>
    <row r="4356" spans="1:8" ht="16.5" thickBot="1">
      <c r="A4356" s="23" t="s">
        <v>21</v>
      </c>
      <c r="B4356" s="37">
        <v>9.1999999999999998E-2</v>
      </c>
      <c r="C4356" s="38">
        <v>0.57799999999999996</v>
      </c>
      <c r="D4356" s="30">
        <v>6.0999999999999999E-2</v>
      </c>
      <c r="E4356" s="37">
        <v>0.36</v>
      </c>
      <c r="F4356" s="30">
        <v>7.8E-2</v>
      </c>
      <c r="G4356" s="30">
        <v>0.20499999999999999</v>
      </c>
      <c r="H4356" s="114" t="s">
        <v>811</v>
      </c>
    </row>
    <row r="4357" spans="1:8" ht="16.5" thickBot="1">
      <c r="A4357" s="23" t="s">
        <v>22</v>
      </c>
      <c r="B4357" s="37">
        <v>0</v>
      </c>
      <c r="C4357" s="38">
        <v>0</v>
      </c>
      <c r="D4357" s="30">
        <v>8.0000000000000002E-3</v>
      </c>
      <c r="E4357" s="37">
        <v>9.0999999999999998E-2</v>
      </c>
      <c r="F4357" s="30">
        <v>0.17799999999999999</v>
      </c>
      <c r="G4357" s="30">
        <v>0.25</v>
      </c>
      <c r="H4357" s="114" t="s">
        <v>840</v>
      </c>
    </row>
    <row r="4358" spans="1:8" ht="16.5" thickBot="1">
      <c r="A4358" s="23" t="s">
        <v>23</v>
      </c>
      <c r="B4358" s="37">
        <v>1.7000000000000001E-2</v>
      </c>
      <c r="C4358" s="38">
        <v>8.2000000000000003E-2</v>
      </c>
      <c r="D4358" s="30">
        <v>2.9000000000000001E-2</v>
      </c>
      <c r="E4358" s="37">
        <v>0.14099999999999999</v>
      </c>
      <c r="F4358" s="30">
        <v>1.7999999999999999E-2</v>
      </c>
      <c r="G4358" s="30">
        <v>0.13400000000000001</v>
      </c>
      <c r="H4358" s="114" t="s">
        <v>805</v>
      </c>
    </row>
    <row r="4359" spans="1:8" ht="16.5" thickBot="1">
      <c r="A4359" s="23" t="s">
        <v>24</v>
      </c>
      <c r="B4359" s="37">
        <v>0.3</v>
      </c>
      <c r="C4359" s="38">
        <v>1.758</v>
      </c>
      <c r="D4359" s="30">
        <v>1.0009999999999999</v>
      </c>
      <c r="E4359" s="37">
        <v>3.0089999999999999</v>
      </c>
      <c r="F4359" s="30">
        <v>2.1619999999999999</v>
      </c>
      <c r="G4359" s="30">
        <v>7.0339999999999998</v>
      </c>
      <c r="H4359" s="114" t="s">
        <v>25</v>
      </c>
    </row>
    <row r="4360" spans="1:8" ht="16.5" thickBot="1">
      <c r="A4360" s="23" t="s">
        <v>26</v>
      </c>
      <c r="B4360" s="30">
        <v>1.4219999999999999</v>
      </c>
      <c r="C4360" s="28">
        <v>4.51</v>
      </c>
      <c r="D4360" s="30">
        <v>1.1579999999999999</v>
      </c>
      <c r="E4360" s="37">
        <v>2.8929999999999998</v>
      </c>
      <c r="F4360" s="30">
        <v>1.9870000000000001</v>
      </c>
      <c r="G4360" s="30">
        <v>6.9980000000000002</v>
      </c>
      <c r="H4360" s="114" t="s">
        <v>812</v>
      </c>
    </row>
    <row r="4361" spans="1:8" ht="16.5" thickBot="1">
      <c r="A4361" s="23" t="s">
        <v>27</v>
      </c>
      <c r="B4361" s="37">
        <v>1.984</v>
      </c>
      <c r="C4361" s="38">
        <v>5.7939999999999996</v>
      </c>
      <c r="D4361" s="30">
        <v>1.984</v>
      </c>
      <c r="E4361" s="37">
        <v>5.7939999999999996</v>
      </c>
      <c r="F4361" s="30">
        <f>D4361/E4361*G4361</f>
        <v>1.8819578874697966</v>
      </c>
      <c r="G4361" s="30">
        <v>5.4960000000000004</v>
      </c>
      <c r="H4361" s="114" t="s">
        <v>836</v>
      </c>
    </row>
    <row r="4362" spans="1:8" ht="16.5" thickBot="1">
      <c r="A4362" s="23" t="s">
        <v>28</v>
      </c>
      <c r="B4362" s="37">
        <v>4.4450000000000003</v>
      </c>
      <c r="C4362" s="38">
        <v>9.6340000000000003</v>
      </c>
      <c r="D4362" s="30">
        <v>4.4450000000000003</v>
      </c>
      <c r="E4362" s="37">
        <v>9.6340000000000003</v>
      </c>
      <c r="F4362" s="30">
        <v>4.0979999999999999</v>
      </c>
      <c r="G4362" s="30">
        <v>10.401999999999999</v>
      </c>
      <c r="H4362" s="114" t="s">
        <v>813</v>
      </c>
    </row>
    <row r="4363" spans="1:8" ht="16.5" thickBot="1">
      <c r="A4363" s="23" t="s">
        <v>29</v>
      </c>
      <c r="B4363" s="37">
        <v>2.2589999999999999</v>
      </c>
      <c r="C4363" s="38">
        <v>5.907</v>
      </c>
      <c r="D4363" s="30">
        <v>2.5720000000000001</v>
      </c>
      <c r="E4363" s="37">
        <v>6.665</v>
      </c>
      <c r="F4363" s="30">
        <v>2.2130000000000001</v>
      </c>
      <c r="G4363" s="30">
        <v>6.56</v>
      </c>
      <c r="H4363" s="114" t="s">
        <v>814</v>
      </c>
    </row>
    <row r="4364" spans="1:8" ht="16.5" thickBot="1">
      <c r="A4364" s="23" t="s">
        <v>30</v>
      </c>
      <c r="B4364" s="37">
        <v>4.28</v>
      </c>
      <c r="C4364" s="38">
        <v>14.154999999999999</v>
      </c>
      <c r="D4364" s="30">
        <v>6.68</v>
      </c>
      <c r="E4364" s="37">
        <v>19.43</v>
      </c>
      <c r="F4364" s="30">
        <v>3.9849999999999999</v>
      </c>
      <c r="G4364" s="30">
        <v>12.951000000000001</v>
      </c>
      <c r="H4364" s="114" t="s">
        <v>815</v>
      </c>
    </row>
    <row r="4365" spans="1:8" ht="16.5" thickBot="1">
      <c r="A4365" s="23" t="s">
        <v>31</v>
      </c>
      <c r="B4365" s="37">
        <v>0.14399999999999999</v>
      </c>
      <c r="C4365" s="38">
        <v>0.23400000000000001</v>
      </c>
      <c r="D4365" s="30">
        <v>0.13800000000000001</v>
      </c>
      <c r="E4365" s="37">
        <v>0.76100000000000001</v>
      </c>
      <c r="F4365" s="30">
        <v>0.48</v>
      </c>
      <c r="G4365" s="30">
        <v>2.2400000000000002</v>
      </c>
      <c r="H4365" s="114" t="s">
        <v>838</v>
      </c>
    </row>
    <row r="4366" spans="1:8" ht="16.5" thickBot="1">
      <c r="A4366" s="23" t="s">
        <v>32</v>
      </c>
      <c r="B4366" s="37">
        <v>4.5806060833646258</v>
      </c>
      <c r="C4366" s="38">
        <v>25.111999999999998</v>
      </c>
      <c r="D4366" s="30">
        <v>5.2889999999999997</v>
      </c>
      <c r="E4366" s="37">
        <v>28.686</v>
      </c>
      <c r="F4366" s="30">
        <v>11.419</v>
      </c>
      <c r="G4366" s="30">
        <v>32.734999999999999</v>
      </c>
      <c r="H4366" s="114" t="s">
        <v>816</v>
      </c>
    </row>
    <row r="4367" spans="1:8" ht="16.5" thickBot="1">
      <c r="A4367" s="23" t="s">
        <v>33</v>
      </c>
      <c r="B4367" s="37">
        <v>2.4500000000000002</v>
      </c>
      <c r="C4367" s="38">
        <v>5.8579999999999997</v>
      </c>
      <c r="D4367" s="30">
        <v>2.0590000000000002</v>
      </c>
      <c r="E4367" s="37">
        <v>5.0720000000000001</v>
      </c>
      <c r="F4367" s="30">
        <v>1.9039999999999999</v>
      </c>
      <c r="G4367" s="30">
        <v>5.5709999999999997</v>
      </c>
      <c r="H4367" s="114" t="s">
        <v>818</v>
      </c>
    </row>
    <row r="4368" spans="1:8" ht="16.5" thickBot="1">
      <c r="A4368" s="23" t="s">
        <v>34</v>
      </c>
      <c r="B4368" s="39">
        <v>0</v>
      </c>
      <c r="C4368" s="40">
        <v>0</v>
      </c>
      <c r="D4368" s="30">
        <v>0</v>
      </c>
      <c r="E4368" s="37">
        <v>0</v>
      </c>
      <c r="F4368" s="30">
        <v>0</v>
      </c>
      <c r="G4368" s="30">
        <v>0</v>
      </c>
      <c r="H4368" s="114" t="s">
        <v>817</v>
      </c>
    </row>
    <row r="4369" spans="1:8" ht="16.5" thickBot="1">
      <c r="A4369" s="23" t="s">
        <v>35</v>
      </c>
      <c r="B4369" s="39">
        <v>0.13</v>
      </c>
      <c r="C4369" s="40">
        <v>0.51800000000000002</v>
      </c>
      <c r="D4369" s="30">
        <v>1E-3</v>
      </c>
      <c r="E4369" s="37">
        <v>2E-3</v>
      </c>
      <c r="F4369" s="30">
        <v>8.2000000000000003E-2</v>
      </c>
      <c r="G4369" s="30">
        <v>0.17100000000000001</v>
      </c>
      <c r="H4369" s="113" t="s">
        <v>36</v>
      </c>
    </row>
    <row r="4370" spans="1:8" ht="16.5" thickBot="1">
      <c r="A4370" s="95" t="s">
        <v>353</v>
      </c>
      <c r="B4370" s="97">
        <f t="shared" ref="B4370" si="780">SUM(B4348:B4369)</f>
        <v>106.99496508336462</v>
      </c>
      <c r="C4370" s="97">
        <f t="shared" ref="C4370" si="781">SUM(C4348:C4369)</f>
        <v>239.05785616</v>
      </c>
      <c r="D4370" s="97">
        <f t="shared" ref="D4370" si="782">SUM(D4348:D4369)</f>
        <v>107.23978100000001</v>
      </c>
      <c r="E4370" s="97">
        <f t="shared" ref="E4370:G4370" si="783">SUM(E4348:E4369)</f>
        <v>245.82184498663005</v>
      </c>
      <c r="F4370" s="97">
        <f t="shared" si="783"/>
        <v>145.91995788746979</v>
      </c>
      <c r="G4370" s="97">
        <f t="shared" si="783"/>
        <v>301.13799999999998</v>
      </c>
      <c r="H4370" s="112" t="s">
        <v>841</v>
      </c>
    </row>
    <row r="4371" spans="1:8" ht="16.5" thickBot="1">
      <c r="A4371" s="95" t="s">
        <v>350</v>
      </c>
      <c r="B4371" s="97">
        <v>4345.3770000000004</v>
      </c>
      <c r="C4371" s="97">
        <v>22370.042000000001</v>
      </c>
      <c r="D4371" s="97">
        <v>4604.5020000000004</v>
      </c>
      <c r="E4371" s="97">
        <v>24234.113000000001</v>
      </c>
      <c r="F4371" s="142">
        <f>D4371/E4371*G4371</f>
        <v>4958.6848591879552</v>
      </c>
      <c r="G4371" s="142">
        <v>26098.224999999999</v>
      </c>
      <c r="H4371" s="119" t="s">
        <v>354</v>
      </c>
    </row>
    <row r="4372" spans="1:8">
      <c r="A4372" s="98"/>
      <c r="B4372" s="99"/>
      <c r="C4372" s="99"/>
      <c r="D4372" s="99"/>
      <c r="E4372" s="99"/>
      <c r="F4372" s="99"/>
      <c r="G4372" s="99"/>
      <c r="H4372" s="121"/>
    </row>
    <row r="4373" spans="1:8">
      <c r="A4373" s="77" t="s">
        <v>273</v>
      </c>
      <c r="B4373" s="75"/>
      <c r="C4373" s="75"/>
      <c r="D4373" s="75"/>
      <c r="E4373" s="75"/>
      <c r="F4373" s="75"/>
      <c r="G4373" s="75"/>
      <c r="H4373" s="79" t="s">
        <v>274</v>
      </c>
    </row>
    <row r="4374" spans="1:8" ht="17.25" customHeight="1">
      <c r="A4374" s="74" t="s">
        <v>706</v>
      </c>
      <c r="B4374" s="75"/>
      <c r="C4374" s="75"/>
      <c r="D4374" s="75"/>
      <c r="E4374" s="75"/>
      <c r="F4374" s="75"/>
      <c r="G4374" s="75"/>
      <c r="H4374" s="46" t="s">
        <v>707</v>
      </c>
    </row>
    <row r="4375" spans="1:8" ht="16.5" customHeight="1" thickBot="1">
      <c r="A4375" s="76" t="s">
        <v>39</v>
      </c>
      <c r="B4375" s="75"/>
      <c r="C4375" s="75"/>
      <c r="D4375" s="75"/>
      <c r="E4375" s="2"/>
      <c r="F4375" s="75"/>
      <c r="G4375" s="2" t="s">
        <v>40</v>
      </c>
      <c r="H4375" s="2" t="s">
        <v>2</v>
      </c>
    </row>
    <row r="4376" spans="1:8" ht="16.5" thickBot="1">
      <c r="A4376" s="66" t="s">
        <v>7</v>
      </c>
      <c r="B4376" s="203">
        <v>2016</v>
      </c>
      <c r="C4376" s="204"/>
      <c r="D4376" s="203">
        <v>2017</v>
      </c>
      <c r="E4376" s="204"/>
      <c r="F4376" s="203">
        <v>2018</v>
      </c>
      <c r="G4376" s="204"/>
      <c r="H4376" s="67" t="s">
        <v>3</v>
      </c>
    </row>
    <row r="4377" spans="1:8">
      <c r="A4377" s="68"/>
      <c r="B4377" s="20" t="s">
        <v>43</v>
      </c>
      <c r="C4377" s="111" t="s">
        <v>44</v>
      </c>
      <c r="D4377" s="111" t="s">
        <v>43</v>
      </c>
      <c r="E4377" s="16" t="s">
        <v>44</v>
      </c>
      <c r="F4377" s="20" t="s">
        <v>43</v>
      </c>
      <c r="G4377" s="9" t="s">
        <v>44</v>
      </c>
      <c r="H4377" s="69"/>
    </row>
    <row r="4378" spans="1:8" ht="16.5" thickBot="1">
      <c r="A4378" s="70"/>
      <c r="B4378" s="34" t="s">
        <v>45</v>
      </c>
      <c r="C4378" s="11" t="s">
        <v>46</v>
      </c>
      <c r="D4378" s="114" t="s">
        <v>45</v>
      </c>
      <c r="E4378" s="36" t="s">
        <v>46</v>
      </c>
      <c r="F4378" s="34" t="s">
        <v>45</v>
      </c>
      <c r="G4378" s="34" t="s">
        <v>46</v>
      </c>
      <c r="H4378" s="71"/>
    </row>
    <row r="4379" spans="1:8" ht="17.25" thickTop="1" thickBot="1">
      <c r="A4379" s="23" t="s">
        <v>12</v>
      </c>
      <c r="B4379" s="35">
        <v>0.35</v>
      </c>
      <c r="C4379" s="38">
        <v>1.355</v>
      </c>
      <c r="D4379" s="30">
        <v>0.35</v>
      </c>
      <c r="E4379" s="37">
        <v>1.3959999999999999</v>
      </c>
      <c r="F4379" s="30">
        <v>0.14799999999999999</v>
      </c>
      <c r="G4379" s="30">
        <v>1.105</v>
      </c>
      <c r="H4379" s="114" t="s">
        <v>809</v>
      </c>
    </row>
    <row r="4380" spans="1:8" ht="16.5" thickBot="1">
      <c r="A4380" s="23" t="s">
        <v>13</v>
      </c>
      <c r="B4380" s="37">
        <v>2.2959999999999998</v>
      </c>
      <c r="C4380" s="38">
        <v>5.6150000000000002</v>
      </c>
      <c r="D4380" s="30">
        <v>2.1800000000000002</v>
      </c>
      <c r="E4380" s="37">
        <v>5.5</v>
      </c>
      <c r="F4380" s="30">
        <v>2.54</v>
      </c>
      <c r="G4380" s="30">
        <v>5.4480000000000004</v>
      </c>
      <c r="H4380" s="114" t="s">
        <v>810</v>
      </c>
    </row>
    <row r="4381" spans="1:8" ht="16.5" thickBot="1">
      <c r="A4381" s="23" t="s">
        <v>14</v>
      </c>
      <c r="B4381" s="37">
        <v>8.1000000000000003E-2</v>
      </c>
      <c r="C4381" s="38">
        <v>0.47299999999999998</v>
      </c>
      <c r="D4381" s="30">
        <v>8.1000000000000003E-2</v>
      </c>
      <c r="E4381" s="37">
        <v>0.49299999999999999</v>
      </c>
      <c r="F4381" s="30">
        <v>8.2000000000000003E-2</v>
      </c>
      <c r="G4381" s="30">
        <v>0.61099999999999999</v>
      </c>
      <c r="H4381" s="114" t="s">
        <v>806</v>
      </c>
    </row>
    <row r="4382" spans="1:8" ht="16.5" thickBot="1">
      <c r="A4382" s="23" t="s">
        <v>15</v>
      </c>
      <c r="B4382" s="37">
        <v>1.7026199999999998</v>
      </c>
      <c r="C4382" s="38">
        <v>6.2036340799999996</v>
      </c>
      <c r="D4382" s="30">
        <v>1.365</v>
      </c>
      <c r="E4382" s="37">
        <v>4.468</v>
      </c>
      <c r="F4382" s="30">
        <v>1.39</v>
      </c>
      <c r="G4382" s="30">
        <v>5.6390000000000002</v>
      </c>
      <c r="H4382" s="114" t="s">
        <v>820</v>
      </c>
    </row>
    <row r="4383" spans="1:8" ht="16.5" thickBot="1">
      <c r="A4383" s="23" t="s">
        <v>16</v>
      </c>
      <c r="B4383" s="37">
        <v>2.8809000000000001E-2</v>
      </c>
      <c r="C4383" s="38">
        <v>0.20426378999999997</v>
      </c>
      <c r="D4383" s="30">
        <v>8.8450000000000004E-3</v>
      </c>
      <c r="E4383" s="37">
        <v>0.17645735333999998</v>
      </c>
      <c r="F4383" s="30">
        <v>5.0000000000000001E-3</v>
      </c>
      <c r="G4383" s="30">
        <v>0.16500000000000001</v>
      </c>
      <c r="H4383" s="114" t="s">
        <v>819</v>
      </c>
    </row>
    <row r="4384" spans="1:8" ht="16.5" thickBot="1">
      <c r="A4384" s="23" t="s">
        <v>17</v>
      </c>
      <c r="B4384" s="37">
        <v>0.10199999999999999</v>
      </c>
      <c r="C4384" s="38">
        <v>5.6000000000000001E-2</v>
      </c>
      <c r="D4384" s="30">
        <v>0.16200000000000001</v>
      </c>
      <c r="E4384" s="37">
        <v>9.1999999999999998E-2</v>
      </c>
      <c r="F4384" s="30">
        <v>3.7054000000000004E-2</v>
      </c>
      <c r="G4384" s="30">
        <v>2.5999999999999999E-2</v>
      </c>
      <c r="H4384" s="114" t="s">
        <v>807</v>
      </c>
    </row>
    <row r="4385" spans="1:8" ht="16.5" thickBot="1">
      <c r="A4385" s="23" t="s">
        <v>18</v>
      </c>
      <c r="B4385" s="37">
        <v>1.0999999999999999E-2</v>
      </c>
      <c r="C4385" s="38">
        <v>0.161</v>
      </c>
      <c r="D4385" s="30">
        <v>6.0000000000000001E-3</v>
      </c>
      <c r="E4385" s="37">
        <v>0.13200000000000001</v>
      </c>
      <c r="F4385" s="30">
        <v>3.0000000000000001E-3</v>
      </c>
      <c r="G4385" s="30">
        <v>8.3000000000000004E-2</v>
      </c>
      <c r="H4385" s="114" t="s">
        <v>19</v>
      </c>
    </row>
    <row r="4386" spans="1:8" ht="16.5" thickBot="1">
      <c r="A4386" s="23" t="s">
        <v>20</v>
      </c>
      <c r="B4386" s="37">
        <v>1.018</v>
      </c>
      <c r="C4386" s="38">
        <v>6.4119999999999999</v>
      </c>
      <c r="D4386" s="30">
        <v>0.92600000000000005</v>
      </c>
      <c r="E4386" s="37">
        <v>7.1159999999999997</v>
      </c>
      <c r="F4386" s="30">
        <v>0.6</v>
      </c>
      <c r="G4386" s="30">
        <v>4.2640000000000002</v>
      </c>
      <c r="H4386" s="114" t="s">
        <v>808</v>
      </c>
    </row>
    <row r="4387" spans="1:8" ht="16.5" thickBot="1">
      <c r="A4387" s="23" t="s">
        <v>21</v>
      </c>
      <c r="B4387" s="37">
        <v>0.47799999999999998</v>
      </c>
      <c r="C4387" s="38">
        <v>0.253</v>
      </c>
      <c r="D4387" s="30">
        <v>0</v>
      </c>
      <c r="E4387" s="37">
        <v>0</v>
      </c>
      <c r="F4387" s="30">
        <v>6.4000000000000001E-2</v>
      </c>
      <c r="G4387" s="30">
        <v>4.9000000000000002E-2</v>
      </c>
      <c r="H4387" s="114" t="s">
        <v>811</v>
      </c>
    </row>
    <row r="4388" spans="1:8" ht="16.5" thickBot="1">
      <c r="A4388" s="23" t="s">
        <v>22</v>
      </c>
      <c r="B4388" s="37">
        <v>0</v>
      </c>
      <c r="C4388" s="38">
        <v>0</v>
      </c>
      <c r="D4388" s="30">
        <v>0</v>
      </c>
      <c r="E4388" s="37">
        <v>0</v>
      </c>
      <c r="F4388" s="30">
        <v>8.8999999999999996E-2</v>
      </c>
      <c r="G4388" s="30">
        <v>0.125</v>
      </c>
      <c r="H4388" s="114" t="s">
        <v>840</v>
      </c>
    </row>
    <row r="4389" spans="1:8" ht="16.5" thickBot="1">
      <c r="A4389" s="23" t="s">
        <v>23</v>
      </c>
      <c r="B4389" s="37">
        <v>5.0000000000000001E-3</v>
      </c>
      <c r="C4389" s="38">
        <v>1.4999999999999999E-2</v>
      </c>
      <c r="D4389" s="30">
        <v>1.2999999999999999E-2</v>
      </c>
      <c r="E4389" s="37">
        <v>0.123</v>
      </c>
      <c r="F4389" s="30">
        <v>0</v>
      </c>
      <c r="G4389" s="30">
        <v>3.0000000000000001E-3</v>
      </c>
      <c r="H4389" s="114" t="s">
        <v>805</v>
      </c>
    </row>
    <row r="4390" spans="1:8" ht="16.5" thickBot="1">
      <c r="A4390" s="23" t="s">
        <v>24</v>
      </c>
      <c r="B4390" s="37">
        <v>0.106</v>
      </c>
      <c r="C4390" s="38">
        <v>0.54300000000000004</v>
      </c>
      <c r="D4390" s="30">
        <v>1.2E-2</v>
      </c>
      <c r="E4390" s="37">
        <v>0.24299999999999999</v>
      </c>
      <c r="F4390" s="30">
        <v>4.4999999999999998E-2</v>
      </c>
      <c r="G4390" s="30">
        <v>0.41099999999999998</v>
      </c>
      <c r="H4390" s="114" t="s">
        <v>25</v>
      </c>
    </row>
    <row r="4391" spans="1:8" ht="16.5" thickBot="1">
      <c r="A4391" s="23" t="s">
        <v>26</v>
      </c>
      <c r="B4391" s="30">
        <v>0.73057899999999998</v>
      </c>
      <c r="C4391" s="28">
        <v>0.98277400000000004</v>
      </c>
      <c r="D4391" s="30">
        <v>0.77482700000000004</v>
      </c>
      <c r="E4391" s="37">
        <v>0.81705520000000009</v>
      </c>
      <c r="F4391" s="30">
        <v>0.98399999999999999</v>
      </c>
      <c r="G4391" s="30">
        <v>0.96499999999999997</v>
      </c>
      <c r="H4391" s="114" t="s">
        <v>812</v>
      </c>
    </row>
    <row r="4392" spans="1:8" ht="16.5" thickBot="1">
      <c r="A4392" s="23" t="s">
        <v>27</v>
      </c>
      <c r="B4392" s="37">
        <v>2.8000000000000001E-2</v>
      </c>
      <c r="C4392" s="38">
        <v>9.1999999999999998E-2</v>
      </c>
      <c r="D4392" s="30">
        <v>2.8000000000000001E-2</v>
      </c>
      <c r="E4392" s="37">
        <v>9.1999999999999998E-2</v>
      </c>
      <c r="F4392" s="30">
        <f>D4392/E4392*G4392</f>
        <v>7.3956521739130435E-2</v>
      </c>
      <c r="G4392" s="30">
        <v>0.24299999999999999</v>
      </c>
      <c r="H4392" s="114" t="s">
        <v>836</v>
      </c>
    </row>
    <row r="4393" spans="1:8" ht="16.5" thickBot="1">
      <c r="A4393" s="23" t="s">
        <v>28</v>
      </c>
      <c r="B4393" s="37">
        <v>0.61199999999999999</v>
      </c>
      <c r="C4393" s="38">
        <v>3.415</v>
      </c>
      <c r="D4393" s="30">
        <v>0.61199999999999999</v>
      </c>
      <c r="E4393" s="37">
        <v>3.415</v>
      </c>
      <c r="F4393" s="30">
        <v>0.39400000000000002</v>
      </c>
      <c r="G4393" s="30">
        <v>1.3080000000000001</v>
      </c>
      <c r="H4393" s="114" t="s">
        <v>813</v>
      </c>
    </row>
    <row r="4394" spans="1:8" ht="16.5" thickBot="1">
      <c r="A4394" s="23" t="s">
        <v>29</v>
      </c>
      <c r="B4394" s="37">
        <v>0.317</v>
      </c>
      <c r="C4394" s="38">
        <v>1.355</v>
      </c>
      <c r="D4394" s="30">
        <v>0.34</v>
      </c>
      <c r="E4394" s="37">
        <v>2.129</v>
      </c>
      <c r="F4394" s="30">
        <v>0.33</v>
      </c>
      <c r="G4394" s="30">
        <v>1.929</v>
      </c>
      <c r="H4394" s="114" t="s">
        <v>814</v>
      </c>
    </row>
    <row r="4395" spans="1:8" ht="16.5" thickBot="1">
      <c r="A4395" s="23" t="s">
        <v>30</v>
      </c>
      <c r="B4395" s="37">
        <v>1.7000000000000001E-2</v>
      </c>
      <c r="C4395" s="38">
        <v>0.157</v>
      </c>
      <c r="D4395" s="30">
        <v>1.2E-2</v>
      </c>
      <c r="E4395" s="37">
        <v>0.311</v>
      </c>
      <c r="F4395" s="30">
        <v>1.2999999999999999E-2</v>
      </c>
      <c r="G4395" s="30">
        <v>0.125</v>
      </c>
      <c r="H4395" s="114" t="s">
        <v>815</v>
      </c>
    </row>
    <row r="4396" spans="1:8" ht="16.5" thickBot="1">
      <c r="A4396" s="23" t="s">
        <v>31</v>
      </c>
      <c r="B4396" s="37">
        <v>0</v>
      </c>
      <c r="C4396" s="38">
        <v>6.0000000000000001E-3</v>
      </c>
      <c r="D4396" s="30">
        <v>1E-3</v>
      </c>
      <c r="E4396" s="37">
        <v>1.2E-2</v>
      </c>
      <c r="F4396" s="30">
        <v>0</v>
      </c>
      <c r="G4396" s="30">
        <v>1E-3</v>
      </c>
      <c r="H4396" s="114" t="s">
        <v>838</v>
      </c>
    </row>
    <row r="4397" spans="1:8" ht="16.5" thickBot="1">
      <c r="A4397" s="23" t="s">
        <v>32</v>
      </c>
      <c r="B4397" s="37">
        <v>3.5999999999999997E-2</v>
      </c>
      <c r="C4397" s="38">
        <v>0.312</v>
      </c>
      <c r="D4397" s="30">
        <v>0.13800000000000001</v>
      </c>
      <c r="E4397" s="37">
        <v>1.4730000000000001</v>
      </c>
      <c r="F4397" s="30">
        <f>D4397/E4397*G4397</f>
        <v>8.5535641547861516E-2</v>
      </c>
      <c r="G4397" s="30">
        <v>0.91300000000000003</v>
      </c>
      <c r="H4397" s="114" t="s">
        <v>816</v>
      </c>
    </row>
    <row r="4398" spans="1:8" ht="16.5" thickBot="1">
      <c r="A4398" s="23" t="s">
        <v>33</v>
      </c>
      <c r="B4398" s="37">
        <v>4.2329999999999997</v>
      </c>
      <c r="C4398" s="38">
        <v>14.481999999999999</v>
      </c>
      <c r="D4398" s="30">
        <v>4.8419999999999996</v>
      </c>
      <c r="E4398" s="37">
        <v>16.279</v>
      </c>
      <c r="F4398" s="30">
        <v>4.3209999999999997</v>
      </c>
      <c r="G4398" s="30">
        <v>11.510999999999999</v>
      </c>
      <c r="H4398" s="114" t="s">
        <v>818</v>
      </c>
    </row>
    <row r="4399" spans="1:8" ht="16.5" thickBot="1">
      <c r="A4399" s="23" t="s">
        <v>34</v>
      </c>
      <c r="B4399" s="39">
        <v>0</v>
      </c>
      <c r="C4399" s="40">
        <v>0</v>
      </c>
      <c r="D4399" s="30">
        <v>0</v>
      </c>
      <c r="E4399" s="37">
        <v>0</v>
      </c>
      <c r="F4399" s="30">
        <v>0</v>
      </c>
      <c r="G4399" s="30">
        <v>0</v>
      </c>
      <c r="H4399" s="114" t="s">
        <v>817</v>
      </c>
    </row>
    <row r="4400" spans="1:8" ht="16.5" thickBot="1">
      <c r="A4400" s="23" t="s">
        <v>35</v>
      </c>
      <c r="B4400" s="39">
        <v>8.9999999999999993E-3</v>
      </c>
      <c r="C4400" s="40">
        <v>8.0000000000000002E-3</v>
      </c>
      <c r="D4400" s="30">
        <v>1.2E-2</v>
      </c>
      <c r="E4400" s="37">
        <v>2E-3</v>
      </c>
      <c r="F4400" s="30">
        <v>0</v>
      </c>
      <c r="G4400" s="30">
        <v>0</v>
      </c>
      <c r="H4400" s="113" t="s">
        <v>36</v>
      </c>
    </row>
    <row r="4401" spans="1:8" ht="16.5" thickBot="1">
      <c r="A4401" s="95" t="s">
        <v>353</v>
      </c>
      <c r="B4401" s="97">
        <f t="shared" ref="B4401" si="784">SUM(B4379:B4400)</f>
        <v>12.161007999999999</v>
      </c>
      <c r="C4401" s="97">
        <f t="shared" ref="C4401" si="785">SUM(C4379:C4400)</f>
        <v>42.100671869999999</v>
      </c>
      <c r="D4401" s="97">
        <f t="shared" ref="D4401" si="786">SUM(D4379:D4400)</f>
        <v>11.863671999999999</v>
      </c>
      <c r="E4401" s="97">
        <f t="shared" ref="E4401:G4401" si="787">SUM(E4379:E4400)</f>
        <v>44.26951255334</v>
      </c>
      <c r="F4401" s="97">
        <f t="shared" si="787"/>
        <v>11.204546163286992</v>
      </c>
      <c r="G4401" s="97">
        <f t="shared" si="787"/>
        <v>34.923999999999999</v>
      </c>
      <c r="H4401" s="112" t="s">
        <v>841</v>
      </c>
    </row>
    <row r="4402" spans="1:8" ht="16.5" thickBot="1">
      <c r="A4402" s="95" t="s">
        <v>350</v>
      </c>
      <c r="B4402" s="97">
        <v>1608.5395008983114</v>
      </c>
      <c r="C4402" s="97">
        <v>5698.4830000000002</v>
      </c>
      <c r="D4402" s="97">
        <v>1593.5203317926791</v>
      </c>
      <c r="E4402" s="97">
        <v>6032.2079999999996</v>
      </c>
      <c r="F4402" s="142">
        <f>D4402/E4402*G4402</f>
        <v>1691.8552679997035</v>
      </c>
      <c r="G4402" s="142">
        <v>6404.451</v>
      </c>
      <c r="H4402" s="119" t="s">
        <v>354</v>
      </c>
    </row>
    <row r="4403" spans="1:8">
      <c r="A4403" s="98"/>
      <c r="B4403" s="99"/>
      <c r="C4403" s="99"/>
      <c r="D4403" s="99"/>
      <c r="E4403" s="99"/>
      <c r="F4403" s="99"/>
      <c r="G4403" s="99"/>
      <c r="H4403" s="121"/>
    </row>
    <row r="4404" spans="1:8">
      <c r="A4404" s="77" t="s">
        <v>275</v>
      </c>
      <c r="B4404" s="75"/>
      <c r="C4404" s="75"/>
      <c r="D4404" s="75"/>
      <c r="E4404" s="75"/>
      <c r="F4404" s="75"/>
      <c r="G4404" s="75"/>
      <c r="H4404" s="79" t="s">
        <v>276</v>
      </c>
    </row>
    <row r="4405" spans="1:8" ht="18.75" customHeight="1">
      <c r="A4405" s="74" t="s">
        <v>709</v>
      </c>
      <c r="B4405" s="75"/>
      <c r="C4405" s="75"/>
      <c r="D4405" s="75"/>
      <c r="E4405" s="75"/>
      <c r="F4405" s="75"/>
      <c r="G4405" s="75"/>
      <c r="H4405" s="75"/>
    </row>
    <row r="4406" spans="1:8" ht="18.75" customHeight="1">
      <c r="A4406" s="77"/>
      <c r="B4406" s="75"/>
      <c r="C4406" s="75"/>
      <c r="D4406" s="75"/>
      <c r="E4406" s="75"/>
      <c r="F4406" s="75"/>
      <c r="G4406" s="75"/>
      <c r="H4406" s="46" t="s">
        <v>708</v>
      </c>
    </row>
    <row r="4407" spans="1:8" ht="16.5" customHeight="1" thickBot="1">
      <c r="A4407" s="76" t="s">
        <v>39</v>
      </c>
      <c r="B4407" s="75"/>
      <c r="C4407" s="75"/>
      <c r="D4407" s="75"/>
      <c r="E4407" s="2"/>
      <c r="F4407" s="75"/>
      <c r="G4407" s="2" t="s">
        <v>40</v>
      </c>
      <c r="H4407" s="2" t="s">
        <v>2</v>
      </c>
    </row>
    <row r="4408" spans="1:8" ht="16.5" thickBot="1">
      <c r="A4408" s="66" t="s">
        <v>7</v>
      </c>
      <c r="B4408" s="203">
        <v>2016</v>
      </c>
      <c r="C4408" s="204"/>
      <c r="D4408" s="203">
        <v>2017</v>
      </c>
      <c r="E4408" s="204"/>
      <c r="F4408" s="203">
        <v>2018</v>
      </c>
      <c r="G4408" s="204"/>
      <c r="H4408" s="67" t="s">
        <v>3</v>
      </c>
    </row>
    <row r="4409" spans="1:8">
      <c r="A4409" s="68"/>
      <c r="B4409" s="20" t="s">
        <v>43</v>
      </c>
      <c r="C4409" s="111" t="s">
        <v>44</v>
      </c>
      <c r="D4409" s="111" t="s">
        <v>43</v>
      </c>
      <c r="E4409" s="16" t="s">
        <v>44</v>
      </c>
      <c r="F4409" s="20" t="s">
        <v>43</v>
      </c>
      <c r="G4409" s="9" t="s">
        <v>44</v>
      </c>
      <c r="H4409" s="69"/>
    </row>
    <row r="4410" spans="1:8" ht="16.5" thickBot="1">
      <c r="A4410" s="70"/>
      <c r="B4410" s="34" t="s">
        <v>45</v>
      </c>
      <c r="C4410" s="11" t="s">
        <v>46</v>
      </c>
      <c r="D4410" s="114" t="s">
        <v>45</v>
      </c>
      <c r="E4410" s="36" t="s">
        <v>46</v>
      </c>
      <c r="F4410" s="34" t="s">
        <v>45</v>
      </c>
      <c r="G4410" s="34" t="s">
        <v>46</v>
      </c>
      <c r="H4410" s="71"/>
    </row>
    <row r="4411" spans="1:8" ht="17.25" thickTop="1" thickBot="1">
      <c r="A4411" s="23" t="s">
        <v>12</v>
      </c>
      <c r="B4411" s="35">
        <v>0.70399999999999996</v>
      </c>
      <c r="C4411" s="38">
        <v>7.0270000000000001</v>
      </c>
      <c r="D4411" s="30">
        <v>0.65600000000000003</v>
      </c>
      <c r="E4411" s="37">
        <v>6.46</v>
      </c>
      <c r="F4411" s="30">
        <v>0.57899999999999996</v>
      </c>
      <c r="G4411" s="30">
        <v>5.7229999999999999</v>
      </c>
      <c r="H4411" s="114" t="s">
        <v>809</v>
      </c>
    </row>
    <row r="4412" spans="1:8" ht="16.5" thickBot="1">
      <c r="A4412" s="23" t="s">
        <v>13</v>
      </c>
      <c r="B4412" s="37">
        <v>40.414999999999999</v>
      </c>
      <c r="C4412" s="38">
        <v>248.62200000000001</v>
      </c>
      <c r="D4412" s="30">
        <v>47.945</v>
      </c>
      <c r="E4412" s="37">
        <v>302.25099999999998</v>
      </c>
      <c r="F4412" s="30">
        <v>51.923000000000002</v>
      </c>
      <c r="G4412" s="30">
        <v>298.976</v>
      </c>
      <c r="H4412" s="114" t="s">
        <v>810</v>
      </c>
    </row>
    <row r="4413" spans="1:8" ht="16.5" thickBot="1">
      <c r="A4413" s="23" t="s">
        <v>14</v>
      </c>
      <c r="B4413" s="37">
        <v>1.7669999999999999</v>
      </c>
      <c r="C4413" s="38">
        <v>9.0269999999999992</v>
      </c>
      <c r="D4413" s="30">
        <v>1.79</v>
      </c>
      <c r="E4413" s="37">
        <v>9.1859999999999999</v>
      </c>
      <c r="F4413" s="30">
        <v>4.2670000000000003</v>
      </c>
      <c r="G4413" s="30">
        <v>14.05</v>
      </c>
      <c r="H4413" s="114" t="s">
        <v>806</v>
      </c>
    </row>
    <row r="4414" spans="1:8" ht="16.5" thickBot="1">
      <c r="A4414" s="23" t="s">
        <v>15</v>
      </c>
      <c r="B4414" s="37">
        <v>0.12176999999999996</v>
      </c>
      <c r="C4414" s="38">
        <v>0.70380164000000012</v>
      </c>
      <c r="D4414" s="30">
        <v>0.10409174311926606</v>
      </c>
      <c r="E4414" s="37">
        <v>0.65100000000000002</v>
      </c>
      <c r="F4414" s="30">
        <v>0.27700000000000002</v>
      </c>
      <c r="G4414" s="30">
        <v>1.4339999999999999</v>
      </c>
      <c r="H4414" s="114" t="s">
        <v>820</v>
      </c>
    </row>
    <row r="4415" spans="1:8" ht="16.5" thickBot="1">
      <c r="A4415" s="23" t="s">
        <v>16</v>
      </c>
      <c r="B4415" s="37">
        <v>2.357383</v>
      </c>
      <c r="C4415" s="38">
        <v>10.358520739999999</v>
      </c>
      <c r="D4415" s="30">
        <v>2.5656679999999996</v>
      </c>
      <c r="E4415" s="37">
        <v>10.257703942600003</v>
      </c>
      <c r="F4415" s="30">
        <v>1.056</v>
      </c>
      <c r="G4415" s="30">
        <v>5.1929999999999996</v>
      </c>
      <c r="H4415" s="114" t="s">
        <v>819</v>
      </c>
    </row>
    <row r="4416" spans="1:8" ht="16.5" thickBot="1">
      <c r="A4416" s="23" t="s">
        <v>17</v>
      </c>
      <c r="B4416" s="37">
        <v>1E-3</v>
      </c>
      <c r="C4416" s="38">
        <v>3.0000000000000001E-3</v>
      </c>
      <c r="D4416" s="30">
        <v>0</v>
      </c>
      <c r="E4416" s="37">
        <v>2E-3</v>
      </c>
      <c r="F4416" s="30">
        <v>0</v>
      </c>
      <c r="G4416" s="30">
        <v>0</v>
      </c>
      <c r="H4416" s="114" t="s">
        <v>807</v>
      </c>
    </row>
    <row r="4417" spans="1:8" ht="16.5" thickBot="1">
      <c r="A4417" s="23" t="s">
        <v>18</v>
      </c>
      <c r="B4417" s="37">
        <v>3.7999999999999999E-2</v>
      </c>
      <c r="C4417" s="38">
        <v>0.28599999999999998</v>
      </c>
      <c r="D4417" s="30">
        <v>1.9E-2</v>
      </c>
      <c r="E4417" s="37">
        <v>0.14699999999999999</v>
      </c>
      <c r="F4417" s="30">
        <v>5.2999999999999999E-2</v>
      </c>
      <c r="G4417" s="30">
        <v>0.25900000000000001</v>
      </c>
      <c r="H4417" s="114" t="s">
        <v>19</v>
      </c>
    </row>
    <row r="4418" spans="1:8" ht="16.5" thickBot="1">
      <c r="A4418" s="23" t="s">
        <v>20</v>
      </c>
      <c r="B4418" s="37">
        <v>12.249000000000001</v>
      </c>
      <c r="C4418" s="38">
        <v>75.659000000000006</v>
      </c>
      <c r="D4418" s="30">
        <v>12.54</v>
      </c>
      <c r="E4418" s="37">
        <v>81.950999999999993</v>
      </c>
      <c r="F4418" s="30">
        <v>12.644</v>
      </c>
      <c r="G4418" s="30">
        <v>99.212999999999994</v>
      </c>
      <c r="H4418" s="114" t="s">
        <v>808</v>
      </c>
    </row>
    <row r="4419" spans="1:8" ht="16.5" thickBot="1">
      <c r="A4419" s="23" t="s">
        <v>21</v>
      </c>
      <c r="B4419" s="37">
        <v>6.5000000000000002E-2</v>
      </c>
      <c r="C4419" s="38">
        <v>0.19600000000000001</v>
      </c>
      <c r="D4419" s="30">
        <v>2.7E-2</v>
      </c>
      <c r="E4419" s="37">
        <v>0.26300000000000001</v>
      </c>
      <c r="F4419" s="30">
        <v>1.6E-2</v>
      </c>
      <c r="G4419" s="30">
        <v>6.2E-2</v>
      </c>
      <c r="H4419" s="114" t="s">
        <v>811</v>
      </c>
    </row>
    <row r="4420" spans="1:8" ht="16.5" thickBot="1">
      <c r="A4420" s="23" t="s">
        <v>22</v>
      </c>
      <c r="B4420" s="37">
        <v>0</v>
      </c>
      <c r="C4420" s="38">
        <v>0</v>
      </c>
      <c r="D4420" s="30">
        <v>0</v>
      </c>
      <c r="E4420" s="37">
        <v>0</v>
      </c>
      <c r="F4420" s="30">
        <v>1E-3</v>
      </c>
      <c r="G4420" s="30">
        <v>5.0000000000000001E-3</v>
      </c>
      <c r="H4420" s="114" t="s">
        <v>840</v>
      </c>
    </row>
    <row r="4421" spans="1:8" ht="16.5" thickBot="1">
      <c r="A4421" s="23" t="s">
        <v>23</v>
      </c>
      <c r="B4421" s="37">
        <v>3.0000000000000001E-3</v>
      </c>
      <c r="C4421" s="38">
        <v>3.5000000000000003E-2</v>
      </c>
      <c r="D4421" s="30">
        <v>3.0000000000000001E-3</v>
      </c>
      <c r="E4421" s="37">
        <v>3.4000000000000002E-2</v>
      </c>
      <c r="F4421" s="30">
        <v>1E-3</v>
      </c>
      <c r="G4421" s="30">
        <v>2.3E-2</v>
      </c>
      <c r="H4421" s="114" t="s">
        <v>805</v>
      </c>
    </row>
    <row r="4422" spans="1:8" ht="16.5" thickBot="1">
      <c r="A4422" s="23" t="s">
        <v>24</v>
      </c>
      <c r="B4422" s="37">
        <v>0.21099999999999999</v>
      </c>
      <c r="C4422" s="38">
        <v>1.492</v>
      </c>
      <c r="D4422" s="30">
        <v>0.18099999999999999</v>
      </c>
      <c r="E4422" s="37">
        <v>1.6910000000000001</v>
      </c>
      <c r="F4422" s="30">
        <v>0.16</v>
      </c>
      <c r="G4422" s="30">
        <v>1.325</v>
      </c>
      <c r="H4422" s="114" t="s">
        <v>25</v>
      </c>
    </row>
    <row r="4423" spans="1:8" ht="16.5" thickBot="1">
      <c r="A4423" s="23" t="s">
        <v>26</v>
      </c>
      <c r="B4423" s="30">
        <v>1.6279999999999999</v>
      </c>
      <c r="C4423" s="28">
        <v>8.35</v>
      </c>
      <c r="D4423" s="30">
        <v>1.679</v>
      </c>
      <c r="E4423" s="37">
        <v>8.2799999999999994</v>
      </c>
      <c r="F4423" s="30">
        <v>3.2909999999999999</v>
      </c>
      <c r="G4423" s="30">
        <v>15.148</v>
      </c>
      <c r="H4423" s="114" t="s">
        <v>812</v>
      </c>
    </row>
    <row r="4424" spans="1:8" ht="16.5" thickBot="1">
      <c r="A4424" s="23" t="s">
        <v>27</v>
      </c>
      <c r="B4424" s="37">
        <v>2.7E-2</v>
      </c>
      <c r="C4424" s="38">
        <v>0.22</v>
      </c>
      <c r="D4424" s="30">
        <v>0</v>
      </c>
      <c r="E4424" s="37">
        <v>1E-3</v>
      </c>
      <c r="F4424" s="30">
        <v>0</v>
      </c>
      <c r="G4424" s="30">
        <v>0.48799999999999999</v>
      </c>
      <c r="H4424" s="114" t="s">
        <v>836</v>
      </c>
    </row>
    <row r="4425" spans="1:8" ht="16.5" thickBot="1">
      <c r="A4425" s="23" t="s">
        <v>28</v>
      </c>
      <c r="B4425" s="37">
        <v>4.2050000000000001</v>
      </c>
      <c r="C4425" s="38">
        <v>23.533999999999999</v>
      </c>
      <c r="D4425" s="30">
        <v>4.2050000000000001</v>
      </c>
      <c r="E4425" s="37">
        <v>23.533999999999999</v>
      </c>
      <c r="F4425" s="30">
        <v>5.0190000000000001</v>
      </c>
      <c r="G4425" s="30">
        <v>27.739000000000001</v>
      </c>
      <c r="H4425" s="114" t="s">
        <v>813</v>
      </c>
    </row>
    <row r="4426" spans="1:8" ht="16.5" thickBot="1">
      <c r="A4426" s="23" t="s">
        <v>29</v>
      </c>
      <c r="B4426" s="37">
        <v>4.9690000000000003</v>
      </c>
      <c r="C4426" s="38">
        <v>47.826000000000001</v>
      </c>
      <c r="D4426" s="30">
        <v>5.78</v>
      </c>
      <c r="E4426" s="37">
        <v>53.887</v>
      </c>
      <c r="F4426" s="30">
        <v>8.3719999999999999</v>
      </c>
      <c r="G4426" s="30">
        <v>55.402999999999999</v>
      </c>
      <c r="H4426" s="114" t="s">
        <v>814</v>
      </c>
    </row>
    <row r="4427" spans="1:8" ht="16.5" thickBot="1">
      <c r="A4427" s="23" t="s">
        <v>30</v>
      </c>
      <c r="B4427" s="37">
        <v>1.8759999999999999</v>
      </c>
      <c r="C4427" s="38">
        <v>16.151</v>
      </c>
      <c r="D4427" s="30">
        <v>1.6930000000000001</v>
      </c>
      <c r="E4427" s="37">
        <v>14.904999999999999</v>
      </c>
      <c r="F4427" s="30">
        <v>2.516</v>
      </c>
      <c r="G4427" s="30">
        <v>19.991</v>
      </c>
      <c r="H4427" s="114" t="s">
        <v>815</v>
      </c>
    </row>
    <row r="4428" spans="1:8" ht="16.5" thickBot="1">
      <c r="A4428" s="23" t="s">
        <v>31</v>
      </c>
      <c r="B4428" s="37">
        <v>6.9000000000000006E-2</v>
      </c>
      <c r="C4428" s="38">
        <v>0.33200000000000002</v>
      </c>
      <c r="D4428" s="30">
        <v>0.13100000000000001</v>
      </c>
      <c r="E4428" s="37">
        <v>0.82799999999999996</v>
      </c>
      <c r="F4428" s="30">
        <v>0.188</v>
      </c>
      <c r="G4428" s="30">
        <v>1.3660000000000001</v>
      </c>
      <c r="H4428" s="114" t="s">
        <v>838</v>
      </c>
    </row>
    <row r="4429" spans="1:8" ht="16.5" thickBot="1">
      <c r="A4429" s="23" t="s">
        <v>32</v>
      </c>
      <c r="B4429" s="37">
        <v>7.8793702749854608</v>
      </c>
      <c r="C4429" s="38">
        <v>82.116</v>
      </c>
      <c r="D4429" s="30">
        <v>7.508</v>
      </c>
      <c r="E4429" s="37">
        <v>73.197000000000003</v>
      </c>
      <c r="F4429" s="30">
        <f>D4429/E4429*G4429</f>
        <v>14.510009809145185</v>
      </c>
      <c r="G4429" s="30">
        <v>141.46100000000001</v>
      </c>
      <c r="H4429" s="114" t="s">
        <v>816</v>
      </c>
    </row>
    <row r="4430" spans="1:8" ht="16.5" thickBot="1">
      <c r="A4430" s="23" t="s">
        <v>33</v>
      </c>
      <c r="B4430" s="37">
        <v>29.661999999999999</v>
      </c>
      <c r="C4430" s="38">
        <v>82.031000000000006</v>
      </c>
      <c r="D4430" s="30">
        <v>22.888999999999999</v>
      </c>
      <c r="E4430" s="37">
        <v>69.209000000000003</v>
      </c>
      <c r="F4430" s="30">
        <v>30.943999999999999</v>
      </c>
      <c r="G4430" s="30">
        <v>88.774000000000001</v>
      </c>
      <c r="H4430" s="114" t="s">
        <v>818</v>
      </c>
    </row>
    <row r="4431" spans="1:8" ht="16.5" thickBot="1">
      <c r="A4431" s="23" t="s">
        <v>34</v>
      </c>
      <c r="B4431" s="39">
        <v>3.9E-2</v>
      </c>
      <c r="C4431" s="40">
        <v>3.1E-2</v>
      </c>
      <c r="D4431" s="30">
        <v>0.125</v>
      </c>
      <c r="E4431" s="37">
        <v>2.5000000000000001E-2</v>
      </c>
      <c r="F4431" s="30">
        <v>4.0000000000000001E-3</v>
      </c>
      <c r="G4431" s="30">
        <v>1.7000000000000001E-2</v>
      </c>
      <c r="H4431" s="114" t="s">
        <v>817</v>
      </c>
    </row>
    <row r="4432" spans="1:8" ht="16.5" thickBot="1">
      <c r="A4432" s="23" t="s">
        <v>35</v>
      </c>
      <c r="B4432" s="39">
        <v>1E-3</v>
      </c>
      <c r="C4432" s="40">
        <v>2E-3</v>
      </c>
      <c r="D4432" s="30">
        <v>0</v>
      </c>
      <c r="E4432" s="37">
        <v>0</v>
      </c>
      <c r="F4432" s="30">
        <v>0</v>
      </c>
      <c r="G4432" s="30">
        <v>0</v>
      </c>
      <c r="H4432" s="113" t="s">
        <v>36</v>
      </c>
    </row>
    <row r="4433" spans="1:8" ht="16.5" thickBot="1">
      <c r="A4433" s="95" t="s">
        <v>353</v>
      </c>
      <c r="B4433" s="97">
        <f t="shared" ref="B4433" si="788">SUM(B4411:B4432)</f>
        <v>108.28752327498547</v>
      </c>
      <c r="C4433" s="97">
        <f t="shared" ref="C4433" si="789">SUM(C4411:C4432)</f>
        <v>614.00232238000012</v>
      </c>
      <c r="D4433" s="97">
        <f t="shared" ref="D4433" si="790">SUM(D4411:D4432)</f>
        <v>109.84075974311925</v>
      </c>
      <c r="E4433" s="97">
        <f t="shared" ref="E4433:G4433" si="791">SUM(E4411:E4432)</f>
        <v>656.75970394259991</v>
      </c>
      <c r="F4433" s="97">
        <f t="shared" si="791"/>
        <v>135.82100980914521</v>
      </c>
      <c r="G4433" s="97">
        <f t="shared" si="791"/>
        <v>776.65000000000009</v>
      </c>
      <c r="H4433" s="112" t="s">
        <v>841</v>
      </c>
    </row>
    <row r="4434" spans="1:8" ht="16.5" thickBot="1">
      <c r="A4434" s="95" t="s">
        <v>350</v>
      </c>
      <c r="B4434" s="97">
        <v>2499.4090000000001</v>
      </c>
      <c r="C4434" s="97">
        <v>23103.690999999999</v>
      </c>
      <c r="D4434" s="97">
        <v>2541.6860000000001</v>
      </c>
      <c r="E4434" s="97">
        <v>25275.623</v>
      </c>
      <c r="F4434" s="142">
        <v>2827.55</v>
      </c>
      <c r="G4434" s="142">
        <v>27295.179</v>
      </c>
      <c r="H4434" s="119" t="s">
        <v>354</v>
      </c>
    </row>
    <row r="4435" spans="1:8">
      <c r="A4435" s="98"/>
      <c r="B4435" s="99"/>
      <c r="C4435" s="99"/>
      <c r="D4435" s="99"/>
      <c r="E4435" s="99"/>
      <c r="F4435" s="99"/>
      <c r="G4435" s="99"/>
      <c r="H4435" s="121"/>
    </row>
    <row r="4436" spans="1:8">
      <c r="A4436" s="77" t="s">
        <v>277</v>
      </c>
      <c r="B4436" s="75"/>
      <c r="C4436" s="75"/>
      <c r="D4436" s="75"/>
      <c r="E4436" s="75"/>
      <c r="F4436" s="75"/>
      <c r="G4436" s="75"/>
      <c r="H4436" s="79" t="s">
        <v>278</v>
      </c>
    </row>
    <row r="4437" spans="1:8" ht="18" customHeight="1">
      <c r="A4437" s="74" t="s">
        <v>710</v>
      </c>
      <c r="B4437" s="75"/>
      <c r="C4437" s="75"/>
      <c r="D4437" s="75"/>
      <c r="E4437" s="75"/>
      <c r="F4437" s="75"/>
      <c r="G4437" s="75"/>
      <c r="H4437" s="75"/>
    </row>
    <row r="4438" spans="1:8">
      <c r="A4438" s="77"/>
      <c r="B4438" s="75"/>
      <c r="C4438" s="75"/>
      <c r="D4438" s="75"/>
      <c r="E4438" s="75"/>
      <c r="F4438" s="75"/>
      <c r="G4438" s="75"/>
      <c r="H4438" s="46" t="s">
        <v>711</v>
      </c>
    </row>
    <row r="4439" spans="1:8" ht="16.5" customHeight="1" thickBot="1">
      <c r="A4439" s="76" t="s">
        <v>39</v>
      </c>
      <c r="B4439" s="75"/>
      <c r="C4439" s="75"/>
      <c r="D4439" s="75"/>
      <c r="E4439" s="2"/>
      <c r="F4439" s="75"/>
      <c r="G4439" s="2" t="s">
        <v>40</v>
      </c>
      <c r="H4439" s="2" t="s">
        <v>2</v>
      </c>
    </row>
    <row r="4440" spans="1:8" ht="16.5" thickBot="1">
      <c r="A4440" s="66" t="s">
        <v>7</v>
      </c>
      <c r="B4440" s="203">
        <v>2016</v>
      </c>
      <c r="C4440" s="204"/>
      <c r="D4440" s="203">
        <v>2017</v>
      </c>
      <c r="E4440" s="204"/>
      <c r="F4440" s="203">
        <v>2018</v>
      </c>
      <c r="G4440" s="204"/>
      <c r="H4440" s="67" t="s">
        <v>3</v>
      </c>
    </row>
    <row r="4441" spans="1:8">
      <c r="A4441" s="68"/>
      <c r="B4441" s="20" t="s">
        <v>43</v>
      </c>
      <c r="C4441" s="111" t="s">
        <v>44</v>
      </c>
      <c r="D4441" s="111" t="s">
        <v>43</v>
      </c>
      <c r="E4441" s="16" t="s">
        <v>44</v>
      </c>
      <c r="F4441" s="20" t="s">
        <v>43</v>
      </c>
      <c r="G4441" s="9" t="s">
        <v>44</v>
      </c>
      <c r="H4441" s="69"/>
    </row>
    <row r="4442" spans="1:8" ht="16.5" thickBot="1">
      <c r="A4442" s="70"/>
      <c r="B4442" s="34" t="s">
        <v>45</v>
      </c>
      <c r="C4442" s="11" t="s">
        <v>46</v>
      </c>
      <c r="D4442" s="114" t="s">
        <v>45</v>
      </c>
      <c r="E4442" s="36" t="s">
        <v>46</v>
      </c>
      <c r="F4442" s="34" t="s">
        <v>45</v>
      </c>
      <c r="G4442" s="34" t="s">
        <v>46</v>
      </c>
      <c r="H4442" s="71"/>
    </row>
    <row r="4443" spans="1:8" ht="17.25" thickTop="1" thickBot="1">
      <c r="A4443" s="23" t="s">
        <v>12</v>
      </c>
      <c r="B4443" s="35">
        <v>7.6999999999999999E-2</v>
      </c>
      <c r="C4443" s="38">
        <v>0.34</v>
      </c>
      <c r="D4443" s="30">
        <v>0.121</v>
      </c>
      <c r="E4443" s="37">
        <v>0.65900000000000003</v>
      </c>
      <c r="F4443" s="30">
        <v>0.127</v>
      </c>
      <c r="G4443" s="30">
        <v>0.59199999999999997</v>
      </c>
      <c r="H4443" s="114" t="s">
        <v>809</v>
      </c>
    </row>
    <row r="4444" spans="1:8" ht="16.5" thickBot="1">
      <c r="A4444" s="23" t="s">
        <v>13</v>
      </c>
      <c r="B4444" s="37">
        <v>9.3119999999999994</v>
      </c>
      <c r="C4444" s="38">
        <v>28.138999999999999</v>
      </c>
      <c r="D4444" s="30">
        <v>9.4879999999999995</v>
      </c>
      <c r="E4444" s="37">
        <v>33.529000000000003</v>
      </c>
      <c r="F4444" s="30">
        <v>9.1300000000000008</v>
      </c>
      <c r="G4444" s="30">
        <v>34.579000000000001</v>
      </c>
      <c r="H4444" s="114" t="s">
        <v>810</v>
      </c>
    </row>
    <row r="4445" spans="1:8" ht="16.5" thickBot="1">
      <c r="A4445" s="23" t="s">
        <v>14</v>
      </c>
      <c r="B4445" s="37">
        <v>0.34</v>
      </c>
      <c r="C4445" s="38">
        <v>1.143</v>
      </c>
      <c r="D4445" s="30">
        <v>0.35399999999999998</v>
      </c>
      <c r="E4445" s="37">
        <v>1.3680000000000001</v>
      </c>
      <c r="F4445" s="30">
        <v>0.47299999999999998</v>
      </c>
      <c r="G4445" s="30">
        <v>1.6319999999999999</v>
      </c>
      <c r="H4445" s="114" t="s">
        <v>806</v>
      </c>
    </row>
    <row r="4446" spans="1:8" ht="16.5" thickBot="1">
      <c r="A4446" s="23" t="s">
        <v>15</v>
      </c>
      <c r="B4446" s="37">
        <v>0.91200000000000003</v>
      </c>
      <c r="C4446" s="38">
        <v>2.1680000000000001</v>
      </c>
      <c r="D4446" s="30">
        <v>1.0857343173431733</v>
      </c>
      <c r="E4446" s="37">
        <v>2.581</v>
      </c>
      <c r="F4446" s="30">
        <v>1.3320000000000001</v>
      </c>
      <c r="G4446" s="30">
        <v>3.5030000000000001</v>
      </c>
      <c r="H4446" s="114" t="s">
        <v>820</v>
      </c>
    </row>
    <row r="4447" spans="1:8" ht="16.5" thickBot="1">
      <c r="A4447" s="23" t="s">
        <v>16</v>
      </c>
      <c r="B4447" s="37">
        <v>0.69199999999999995</v>
      </c>
      <c r="C4447" s="38">
        <v>1.827</v>
      </c>
      <c r="D4447" s="30">
        <v>1.1160000000000001</v>
      </c>
      <c r="E4447" s="37">
        <v>3.5129999999999999</v>
      </c>
      <c r="F4447" s="30">
        <v>1.069</v>
      </c>
      <c r="G4447" s="30">
        <v>3.15</v>
      </c>
      <c r="H4447" s="114" t="s">
        <v>819</v>
      </c>
    </row>
    <row r="4448" spans="1:8" ht="16.5" thickBot="1">
      <c r="A4448" s="23" t="s">
        <v>17</v>
      </c>
      <c r="B4448" s="37">
        <v>1.6E-2</v>
      </c>
      <c r="C4448" s="38">
        <v>0.23899999999999999</v>
      </c>
      <c r="D4448" s="30">
        <v>2.1000000000000001E-2</v>
      </c>
      <c r="E4448" s="37">
        <v>0.308</v>
      </c>
      <c r="F4448" s="30">
        <v>1.1185E-2</v>
      </c>
      <c r="G4448" s="30">
        <v>5.0000000000000001E-3</v>
      </c>
      <c r="H4448" s="114" t="s">
        <v>807</v>
      </c>
    </row>
    <row r="4449" spans="1:8" ht="16.5" thickBot="1">
      <c r="A4449" s="23" t="s">
        <v>18</v>
      </c>
      <c r="B4449" s="37">
        <v>8.0000000000000002E-3</v>
      </c>
      <c r="C4449" s="38">
        <v>4.2999999999999997E-2</v>
      </c>
      <c r="D4449" s="30">
        <v>4.0000000000000001E-3</v>
      </c>
      <c r="E4449" s="37">
        <v>3.2000000000000001E-2</v>
      </c>
      <c r="F4449" s="30">
        <v>2.1999999999999999E-2</v>
      </c>
      <c r="G4449" s="30">
        <v>0.108</v>
      </c>
      <c r="H4449" s="114" t="s">
        <v>19</v>
      </c>
    </row>
    <row r="4450" spans="1:8" ht="16.5" thickBot="1">
      <c r="A4450" s="23" t="s">
        <v>20</v>
      </c>
      <c r="B4450" s="37">
        <v>2.004</v>
      </c>
      <c r="C4450" s="38">
        <v>5.4980000000000002</v>
      </c>
      <c r="D4450" s="30">
        <v>1.583</v>
      </c>
      <c r="E4450" s="37">
        <v>4.6180000000000003</v>
      </c>
      <c r="F4450" s="30">
        <v>1.2849999999999999</v>
      </c>
      <c r="G4450" s="30">
        <v>4.3600000000000003</v>
      </c>
      <c r="H4450" s="114" t="s">
        <v>808</v>
      </c>
    </row>
    <row r="4451" spans="1:8" ht="16.5" thickBot="1">
      <c r="A4451" s="23" t="s">
        <v>21</v>
      </c>
      <c r="B4451" s="37">
        <v>0.182</v>
      </c>
      <c r="C4451" s="38">
        <v>0.47599999999999998</v>
      </c>
      <c r="D4451" s="30">
        <v>0</v>
      </c>
      <c r="E4451" s="37">
        <v>0</v>
      </c>
      <c r="F4451" s="30">
        <v>3.3000000000000002E-2</v>
      </c>
      <c r="G4451" s="30">
        <v>0.1</v>
      </c>
      <c r="H4451" s="114" t="s">
        <v>811</v>
      </c>
    </row>
    <row r="4452" spans="1:8" ht="16.5" thickBot="1">
      <c r="A4452" s="23" t="s">
        <v>22</v>
      </c>
      <c r="B4452" s="37">
        <v>0</v>
      </c>
      <c r="C4452" s="38">
        <v>0</v>
      </c>
      <c r="D4452" s="30">
        <v>0</v>
      </c>
      <c r="E4452" s="37">
        <v>0</v>
      </c>
      <c r="F4452" s="30">
        <v>0</v>
      </c>
      <c r="G4452" s="30">
        <v>0</v>
      </c>
      <c r="H4452" s="114" t="s">
        <v>840</v>
      </c>
    </row>
    <row r="4453" spans="1:8" ht="16.5" thickBot="1">
      <c r="A4453" s="23" t="s">
        <v>23</v>
      </c>
      <c r="B4453" s="37">
        <v>2E-3</v>
      </c>
      <c r="C4453" s="38">
        <v>1.4999999999999999E-2</v>
      </c>
      <c r="D4453" s="30">
        <v>1E-3</v>
      </c>
      <c r="E4453" s="37">
        <v>8.9999999999999993E-3</v>
      </c>
      <c r="F4453" s="30">
        <v>2E-3</v>
      </c>
      <c r="G4453" s="30">
        <v>0.01</v>
      </c>
      <c r="H4453" s="114" t="s">
        <v>805</v>
      </c>
    </row>
    <row r="4454" spans="1:8" ht="16.5" thickBot="1">
      <c r="A4454" s="23" t="s">
        <v>24</v>
      </c>
      <c r="B4454" s="37">
        <v>1.7999999999999999E-2</v>
      </c>
      <c r="C4454" s="38">
        <v>9.4E-2</v>
      </c>
      <c r="D4454" s="30">
        <v>0.11</v>
      </c>
      <c r="E4454" s="37">
        <v>0.40799999999999997</v>
      </c>
      <c r="F4454" s="30">
        <v>5.0999999999999997E-2</v>
      </c>
      <c r="G4454" s="30">
        <v>0.307</v>
      </c>
      <c r="H4454" s="114" t="s">
        <v>25</v>
      </c>
    </row>
    <row r="4455" spans="1:8" ht="16.5" thickBot="1">
      <c r="A4455" s="23" t="s">
        <v>26</v>
      </c>
      <c r="B4455" s="30">
        <v>0.42199999999999999</v>
      </c>
      <c r="C4455" s="28">
        <v>1.06</v>
      </c>
      <c r="D4455" s="30">
        <v>0.25</v>
      </c>
      <c r="E4455" s="37">
        <v>0.89300000000000002</v>
      </c>
      <c r="F4455" s="30">
        <v>0.81599999999999995</v>
      </c>
      <c r="G4455" s="30">
        <v>2.149</v>
      </c>
      <c r="H4455" s="114" t="s">
        <v>812</v>
      </c>
    </row>
    <row r="4456" spans="1:8" ht="16.5" thickBot="1">
      <c r="A4456" s="23" t="s">
        <v>27</v>
      </c>
      <c r="B4456" s="37">
        <v>0</v>
      </c>
      <c r="C4456" s="38">
        <v>0</v>
      </c>
      <c r="D4456" s="30">
        <v>0</v>
      </c>
      <c r="E4456" s="37">
        <v>0</v>
      </c>
      <c r="F4456" s="30">
        <v>0</v>
      </c>
      <c r="G4456" s="30">
        <v>0.60099999999999998</v>
      </c>
      <c r="H4456" s="114" t="s">
        <v>836</v>
      </c>
    </row>
    <row r="4457" spans="1:8" ht="16.5" thickBot="1">
      <c r="A4457" s="23" t="s">
        <v>28</v>
      </c>
      <c r="B4457" s="37">
        <v>0.95599999999999996</v>
      </c>
      <c r="C4457" s="38">
        <v>5.5789999999999997</v>
      </c>
      <c r="D4457" s="30">
        <v>0.95599999999999996</v>
      </c>
      <c r="E4457" s="37">
        <v>5.5789999999999997</v>
      </c>
      <c r="F4457" s="30">
        <v>1.081</v>
      </c>
      <c r="G4457" s="30">
        <v>4.3129999999999997</v>
      </c>
      <c r="H4457" s="114" t="s">
        <v>813</v>
      </c>
    </row>
    <row r="4458" spans="1:8" ht="16.5" thickBot="1">
      <c r="A4458" s="23" t="s">
        <v>29</v>
      </c>
      <c r="B4458" s="37">
        <v>0.13600000000000001</v>
      </c>
      <c r="C4458" s="38">
        <v>0.98199999999999998</v>
      </c>
      <c r="D4458" s="30">
        <v>0.33100000000000002</v>
      </c>
      <c r="E4458" s="37">
        <v>1.6319999999999999</v>
      </c>
      <c r="F4458" s="30">
        <v>0.34899999999999998</v>
      </c>
      <c r="G4458" s="30">
        <v>1.661</v>
      </c>
      <c r="H4458" s="114" t="s">
        <v>814</v>
      </c>
    </row>
    <row r="4459" spans="1:8" ht="16.5" thickBot="1">
      <c r="A4459" s="23" t="s">
        <v>30</v>
      </c>
      <c r="B4459" s="37">
        <v>0.78</v>
      </c>
      <c r="C4459" s="38">
        <v>3.7290000000000001</v>
      </c>
      <c r="D4459" s="30">
        <v>0.33100000000000002</v>
      </c>
      <c r="E4459" s="37">
        <v>1.6319999999999999</v>
      </c>
      <c r="F4459" s="30">
        <v>0.92200000000000004</v>
      </c>
      <c r="G4459" s="30">
        <v>4.75</v>
      </c>
      <c r="H4459" s="114" t="s">
        <v>815</v>
      </c>
    </row>
    <row r="4460" spans="1:8" ht="16.5" thickBot="1">
      <c r="A4460" s="23" t="s">
        <v>31</v>
      </c>
      <c r="B4460" s="37">
        <v>0.78</v>
      </c>
      <c r="C4460" s="38">
        <v>3.7290000000000001</v>
      </c>
      <c r="D4460" s="30">
        <v>0.748</v>
      </c>
      <c r="E4460" s="37">
        <v>3.7130000000000001</v>
      </c>
      <c r="F4460" s="30">
        <v>0.186</v>
      </c>
      <c r="G4460" s="30">
        <v>0.66500000000000004</v>
      </c>
      <c r="H4460" s="114" t="s">
        <v>838</v>
      </c>
    </row>
    <row r="4461" spans="1:8" ht="16.5" thickBot="1">
      <c r="A4461" s="23" t="s">
        <v>32</v>
      </c>
      <c r="B4461" s="37">
        <v>13.278</v>
      </c>
      <c r="C4461" s="38">
        <v>30.8327473631341</v>
      </c>
      <c r="D4461" s="30">
        <v>6.726</v>
      </c>
      <c r="E4461" s="37">
        <v>18.73915366230845</v>
      </c>
      <c r="F4461" s="30">
        <v>8.282</v>
      </c>
      <c r="G4461" s="30">
        <v>31.451000000000001</v>
      </c>
      <c r="H4461" s="114" t="s">
        <v>816</v>
      </c>
    </row>
    <row r="4462" spans="1:8" ht="16.5" thickBot="1">
      <c r="A4462" s="23" t="s">
        <v>33</v>
      </c>
      <c r="B4462" s="37">
        <v>5.6820000000000004</v>
      </c>
      <c r="C4462" s="38">
        <v>17.876999999999999</v>
      </c>
      <c r="D4462" s="30">
        <v>9.0440000000000005</v>
      </c>
      <c r="E4462" s="37">
        <v>25.646000000000001</v>
      </c>
      <c r="F4462" s="30">
        <v>11.208</v>
      </c>
      <c r="G4462" s="30">
        <v>33.576999999999998</v>
      </c>
      <c r="H4462" s="114" t="s">
        <v>818</v>
      </c>
    </row>
    <row r="4463" spans="1:8" ht="16.5" thickBot="1">
      <c r="A4463" s="23" t="s">
        <v>34</v>
      </c>
      <c r="B4463" s="39">
        <v>0</v>
      </c>
      <c r="C4463" s="40">
        <v>0</v>
      </c>
      <c r="D4463" s="30">
        <v>0</v>
      </c>
      <c r="E4463" s="37">
        <v>0</v>
      </c>
      <c r="F4463" s="30">
        <v>0</v>
      </c>
      <c r="G4463" s="30">
        <v>0</v>
      </c>
      <c r="H4463" s="114" t="s">
        <v>817</v>
      </c>
    </row>
    <row r="4464" spans="1:8" ht="16.5" thickBot="1">
      <c r="A4464" s="23" t="s">
        <v>35</v>
      </c>
      <c r="B4464" s="39">
        <v>0</v>
      </c>
      <c r="C4464" s="40">
        <v>0</v>
      </c>
      <c r="D4464" s="30">
        <v>0</v>
      </c>
      <c r="E4464" s="37">
        <v>0</v>
      </c>
      <c r="F4464" s="30">
        <v>0</v>
      </c>
      <c r="G4464" s="30">
        <v>0</v>
      </c>
      <c r="H4464" s="113" t="s">
        <v>36</v>
      </c>
    </row>
    <row r="4465" spans="1:8" ht="16.5" thickBot="1">
      <c r="A4465" s="95" t="s">
        <v>353</v>
      </c>
      <c r="B4465" s="97">
        <f t="shared" ref="B4465" si="792">SUM(B4443:B4464)</f>
        <v>35.597000000000001</v>
      </c>
      <c r="C4465" s="97">
        <f t="shared" ref="C4465" si="793">SUM(C4443:C4464)</f>
        <v>103.77074736313409</v>
      </c>
      <c r="D4465" s="97">
        <f t="shared" ref="D4465" si="794">SUM(D4443:D4464)</f>
        <v>32.269734317343165</v>
      </c>
      <c r="E4465" s="97">
        <f t="shared" ref="E4465:G4465" si="795">SUM(E4443:E4464)</f>
        <v>104.85915366230846</v>
      </c>
      <c r="F4465" s="97">
        <f t="shared" si="795"/>
        <v>36.379185000000007</v>
      </c>
      <c r="G4465" s="97">
        <f t="shared" si="795"/>
        <v>127.51300000000001</v>
      </c>
      <c r="H4465" s="112" t="s">
        <v>841</v>
      </c>
    </row>
    <row r="4466" spans="1:8" ht="16.5" thickBot="1">
      <c r="A4466" s="95" t="s">
        <v>350</v>
      </c>
      <c r="B4466" s="97">
        <v>2569.73</v>
      </c>
      <c r="C4466" s="97">
        <v>11012.472</v>
      </c>
      <c r="D4466" s="97">
        <v>2537.3270000000002</v>
      </c>
      <c r="E4466" s="97">
        <v>12369.454</v>
      </c>
      <c r="F4466" s="142">
        <f>D4466/E4466*G4466</f>
        <v>2763.7172255408368</v>
      </c>
      <c r="G4466" s="142">
        <v>13473.105</v>
      </c>
      <c r="H4466" s="119" t="s">
        <v>354</v>
      </c>
    </row>
    <row r="4467" spans="1:8">
      <c r="A4467" s="16"/>
      <c r="B4467" s="62"/>
      <c r="C4467" s="62"/>
      <c r="D4467" s="62"/>
      <c r="E4467" s="62"/>
      <c r="F4467" s="62"/>
      <c r="G4467" s="62"/>
      <c r="H4467" s="75"/>
    </row>
    <row r="4468" spans="1:8">
      <c r="A4468" s="16"/>
      <c r="B4468" s="62"/>
      <c r="C4468" s="62"/>
      <c r="D4468" s="62"/>
      <c r="E4468" s="62"/>
      <c r="F4468" s="62"/>
      <c r="G4468" s="62"/>
      <c r="H4468" s="75"/>
    </row>
    <row r="4469" spans="1:8">
      <c r="A4469" s="77" t="s">
        <v>279</v>
      </c>
      <c r="B4469" s="75"/>
      <c r="C4469" s="75"/>
      <c r="D4469" s="75"/>
      <c r="E4469" s="75"/>
      <c r="F4469" s="75"/>
      <c r="G4469" s="75"/>
      <c r="H4469" s="79" t="s">
        <v>280</v>
      </c>
    </row>
    <row r="4470" spans="1:8" ht="15.75" customHeight="1">
      <c r="A4470" s="74" t="s">
        <v>713</v>
      </c>
      <c r="B4470" s="75"/>
      <c r="C4470" s="75"/>
      <c r="D4470" s="75"/>
      <c r="E4470" s="75"/>
      <c r="F4470" s="75"/>
      <c r="G4470" s="75"/>
      <c r="H4470" s="75"/>
    </row>
    <row r="4471" spans="1:8" ht="41.25" customHeight="1">
      <c r="A4471" s="77"/>
      <c r="B4471" s="75"/>
      <c r="C4471" s="75"/>
      <c r="D4471" s="217" t="s">
        <v>712</v>
      </c>
      <c r="E4471" s="217"/>
      <c r="F4471" s="217"/>
      <c r="G4471" s="217"/>
      <c r="H4471" s="217"/>
    </row>
    <row r="4472" spans="1:8" ht="16.5" customHeight="1" thickBot="1">
      <c r="A4472" s="76" t="s">
        <v>39</v>
      </c>
      <c r="B4472" s="75"/>
      <c r="C4472" s="75"/>
      <c r="D4472" s="75"/>
      <c r="E4472" s="2"/>
      <c r="F4472" s="75"/>
      <c r="G4472" s="2" t="s">
        <v>40</v>
      </c>
      <c r="H4472" s="2" t="s">
        <v>2</v>
      </c>
    </row>
    <row r="4473" spans="1:8" ht="16.5" thickBot="1">
      <c r="A4473" s="66" t="s">
        <v>7</v>
      </c>
      <c r="B4473" s="203">
        <v>2016</v>
      </c>
      <c r="C4473" s="204"/>
      <c r="D4473" s="203">
        <v>2017</v>
      </c>
      <c r="E4473" s="204"/>
      <c r="F4473" s="203">
        <v>2018</v>
      </c>
      <c r="G4473" s="204"/>
      <c r="H4473" s="67" t="s">
        <v>3</v>
      </c>
    </row>
    <row r="4474" spans="1:8">
      <c r="A4474" s="68"/>
      <c r="B4474" s="20" t="s">
        <v>43</v>
      </c>
      <c r="C4474" s="111" t="s">
        <v>44</v>
      </c>
      <c r="D4474" s="111" t="s">
        <v>43</v>
      </c>
      <c r="E4474" s="16" t="s">
        <v>44</v>
      </c>
      <c r="F4474" s="20" t="s">
        <v>43</v>
      </c>
      <c r="G4474" s="9" t="s">
        <v>44</v>
      </c>
      <c r="H4474" s="69"/>
    </row>
    <row r="4475" spans="1:8" ht="16.5" thickBot="1">
      <c r="A4475" s="70"/>
      <c r="B4475" s="34" t="s">
        <v>45</v>
      </c>
      <c r="C4475" s="11" t="s">
        <v>46</v>
      </c>
      <c r="D4475" s="114" t="s">
        <v>45</v>
      </c>
      <c r="E4475" s="36" t="s">
        <v>46</v>
      </c>
      <c r="F4475" s="34" t="s">
        <v>45</v>
      </c>
      <c r="G4475" s="34" t="s">
        <v>46</v>
      </c>
      <c r="H4475" s="71"/>
    </row>
    <row r="4476" spans="1:8" ht="17.25" thickTop="1" thickBot="1">
      <c r="A4476" s="23" t="s">
        <v>12</v>
      </c>
      <c r="B4476" s="35">
        <v>1.0999999999999999E-2</v>
      </c>
      <c r="C4476" s="38">
        <v>4.7E-2</v>
      </c>
      <c r="D4476" s="30">
        <v>2.9000000000000001E-2</v>
      </c>
      <c r="E4476" s="37">
        <v>0.13100000000000001</v>
      </c>
      <c r="F4476" s="30">
        <v>1.2E-2</v>
      </c>
      <c r="G4476" s="30">
        <v>4.9000000000000002E-2</v>
      </c>
      <c r="H4476" s="114" t="s">
        <v>809</v>
      </c>
    </row>
    <row r="4477" spans="1:8" ht="16.5" thickBot="1">
      <c r="A4477" s="23" t="s">
        <v>13</v>
      </c>
      <c r="B4477" s="37">
        <v>1.2999999999999999E-2</v>
      </c>
      <c r="C4477" s="38">
        <v>0.106</v>
      </c>
      <c r="D4477" s="30">
        <v>0</v>
      </c>
      <c r="E4477" s="37">
        <v>0</v>
      </c>
      <c r="F4477" s="30">
        <v>7.3999999999999996E-2</v>
      </c>
      <c r="G4477" s="30">
        <v>0.28399999999999997</v>
      </c>
      <c r="H4477" s="114" t="s">
        <v>810</v>
      </c>
    </row>
    <row r="4478" spans="1:8" ht="16.5" thickBot="1">
      <c r="A4478" s="23" t="s">
        <v>14</v>
      </c>
      <c r="B4478" s="37">
        <v>0</v>
      </c>
      <c r="C4478" s="38">
        <v>6.0000000000000001E-3</v>
      </c>
      <c r="D4478" s="30">
        <v>4.0000000000000001E-3</v>
      </c>
      <c r="E4478" s="37">
        <v>1.6E-2</v>
      </c>
      <c r="F4478" s="30">
        <v>0</v>
      </c>
      <c r="G4478" s="30">
        <v>4.0000000000000001E-3</v>
      </c>
      <c r="H4478" s="114" t="s">
        <v>806</v>
      </c>
    </row>
    <row r="4479" spans="1:8" ht="16.5" thickBot="1">
      <c r="A4479" s="23" t="s">
        <v>15</v>
      </c>
      <c r="B4479" s="37">
        <v>8.7649000000000005E-2</v>
      </c>
      <c r="C4479" s="38">
        <v>0.12174159999999999</v>
      </c>
      <c r="D4479" s="30">
        <v>0</v>
      </c>
      <c r="E4479" s="37">
        <v>2E-3</v>
      </c>
      <c r="F4479" s="30">
        <v>0</v>
      </c>
      <c r="G4479" s="30">
        <v>3.0000000000000001E-3</v>
      </c>
      <c r="H4479" s="114" t="s">
        <v>820</v>
      </c>
    </row>
    <row r="4480" spans="1:8" ht="16.5" thickBot="1">
      <c r="A4480" s="23" t="s">
        <v>16</v>
      </c>
      <c r="B4480" s="37">
        <v>4.3999999999999997E-2</v>
      </c>
      <c r="C4480" s="38">
        <v>0.78200000000000003</v>
      </c>
      <c r="D4480" s="30">
        <v>1.7999999999999999E-2</v>
      </c>
      <c r="E4480" s="37">
        <v>0.64900000000000002</v>
      </c>
      <c r="F4480" s="30">
        <v>1.6E-2</v>
      </c>
      <c r="G4480" s="30">
        <v>0.32100000000000001</v>
      </c>
      <c r="H4480" s="114" t="s">
        <v>819</v>
      </c>
    </row>
    <row r="4481" spans="1:8" ht="16.5" thickBot="1">
      <c r="A4481" s="23" t="s">
        <v>17</v>
      </c>
      <c r="B4481" s="37">
        <v>0</v>
      </c>
      <c r="C4481" s="38">
        <v>0</v>
      </c>
      <c r="D4481" s="30">
        <v>0</v>
      </c>
      <c r="E4481" s="37">
        <v>0</v>
      </c>
      <c r="F4481" s="30">
        <v>0</v>
      </c>
      <c r="G4481" s="30">
        <v>0</v>
      </c>
      <c r="H4481" s="114" t="s">
        <v>807</v>
      </c>
    </row>
    <row r="4482" spans="1:8" ht="16.5" thickBot="1">
      <c r="A4482" s="23" t="s">
        <v>18</v>
      </c>
      <c r="B4482" s="37">
        <v>0</v>
      </c>
      <c r="C4482" s="38">
        <v>0</v>
      </c>
      <c r="D4482" s="30">
        <v>0</v>
      </c>
      <c r="E4482" s="37">
        <v>0</v>
      </c>
      <c r="F4482" s="30">
        <v>0</v>
      </c>
      <c r="G4482" s="30">
        <v>0</v>
      </c>
      <c r="H4482" s="114" t="s">
        <v>19</v>
      </c>
    </row>
    <row r="4483" spans="1:8" ht="16.5" thickBot="1">
      <c r="A4483" s="23" t="s">
        <v>20</v>
      </c>
      <c r="B4483" s="37">
        <v>2E-3</v>
      </c>
      <c r="C4483" s="38">
        <v>6.0000000000000001E-3</v>
      </c>
      <c r="D4483" s="30">
        <v>3.0000000000000001E-3</v>
      </c>
      <c r="E4483" s="37">
        <v>2.7E-2</v>
      </c>
      <c r="F4483" s="30">
        <v>0</v>
      </c>
      <c r="G4483" s="30">
        <v>0</v>
      </c>
      <c r="H4483" s="114" t="s">
        <v>808</v>
      </c>
    </row>
    <row r="4484" spans="1:8" ht="16.5" thickBot="1">
      <c r="A4484" s="23" t="s">
        <v>21</v>
      </c>
      <c r="B4484" s="37">
        <v>0</v>
      </c>
      <c r="C4484" s="38">
        <v>0</v>
      </c>
      <c r="D4484" s="30">
        <v>0</v>
      </c>
      <c r="E4484" s="37">
        <v>0</v>
      </c>
      <c r="F4484" s="30">
        <v>0</v>
      </c>
      <c r="G4484" s="30">
        <v>0</v>
      </c>
      <c r="H4484" s="114" t="s">
        <v>811</v>
      </c>
    </row>
    <row r="4485" spans="1:8" ht="16.5" thickBot="1">
      <c r="A4485" s="23" t="s">
        <v>22</v>
      </c>
      <c r="B4485" s="37">
        <v>0</v>
      </c>
      <c r="C4485" s="38">
        <v>0</v>
      </c>
      <c r="D4485" s="30">
        <v>0</v>
      </c>
      <c r="E4485" s="37">
        <v>0</v>
      </c>
      <c r="F4485" s="30">
        <v>0</v>
      </c>
      <c r="G4485" s="30">
        <v>0</v>
      </c>
      <c r="H4485" s="114" t="s">
        <v>840</v>
      </c>
    </row>
    <row r="4486" spans="1:8" ht="16.5" thickBot="1">
      <c r="A4486" s="23" t="s">
        <v>23</v>
      </c>
      <c r="B4486" s="37">
        <v>0</v>
      </c>
      <c r="C4486" s="38">
        <v>0</v>
      </c>
      <c r="D4486" s="30">
        <v>0</v>
      </c>
      <c r="E4486" s="37">
        <v>0</v>
      </c>
      <c r="F4486" s="30">
        <v>0</v>
      </c>
      <c r="G4486" s="30">
        <v>0</v>
      </c>
      <c r="H4486" s="114" t="s">
        <v>805</v>
      </c>
    </row>
    <row r="4487" spans="1:8" ht="16.5" thickBot="1">
      <c r="A4487" s="23" t="s">
        <v>24</v>
      </c>
      <c r="B4487" s="37">
        <v>2E-3</v>
      </c>
      <c r="C4487" s="38">
        <v>2.4E-2</v>
      </c>
      <c r="D4487" s="30">
        <v>1E-3</v>
      </c>
      <c r="E4487" s="37">
        <v>1.0999999999999999E-2</v>
      </c>
      <c r="F4487" s="30">
        <v>1E-3</v>
      </c>
      <c r="G4487" s="30">
        <v>6.0000000000000001E-3</v>
      </c>
      <c r="H4487" s="114" t="s">
        <v>25</v>
      </c>
    </row>
    <row r="4488" spans="1:8" ht="16.5" thickBot="1">
      <c r="A4488" s="23" t="s">
        <v>26</v>
      </c>
      <c r="B4488" s="30">
        <v>1.7999999999999999E-2</v>
      </c>
      <c r="C4488" s="28">
        <v>4.5999999999999999E-2</v>
      </c>
      <c r="D4488" s="30">
        <v>0</v>
      </c>
      <c r="E4488" s="37">
        <v>0</v>
      </c>
      <c r="F4488" s="30">
        <v>6.0000000000000001E-3</v>
      </c>
      <c r="G4488" s="30">
        <v>0.03</v>
      </c>
      <c r="H4488" s="114" t="s">
        <v>812</v>
      </c>
    </row>
    <row r="4489" spans="1:8" ht="16.5" thickBot="1">
      <c r="A4489" s="23" t="s">
        <v>27</v>
      </c>
      <c r="B4489" s="37">
        <v>0</v>
      </c>
      <c r="C4489" s="38">
        <v>0</v>
      </c>
      <c r="D4489" s="30">
        <v>0</v>
      </c>
      <c r="E4489" s="37">
        <v>0</v>
      </c>
      <c r="F4489" s="30">
        <v>0</v>
      </c>
      <c r="G4489" s="30">
        <v>0</v>
      </c>
      <c r="H4489" s="114" t="s">
        <v>836</v>
      </c>
    </row>
    <row r="4490" spans="1:8" ht="16.5" thickBot="1">
      <c r="A4490" s="23" t="s">
        <v>28</v>
      </c>
      <c r="B4490" s="37">
        <v>2.1000000000000001E-2</v>
      </c>
      <c r="C4490" s="38">
        <v>0.16400000000000001</v>
      </c>
      <c r="D4490" s="30">
        <v>0</v>
      </c>
      <c r="E4490" s="37">
        <v>0</v>
      </c>
      <c r="F4490" s="30">
        <v>1.9E-2</v>
      </c>
      <c r="G4490" s="30">
        <v>4.1000000000000002E-2</v>
      </c>
      <c r="H4490" s="114" t="s">
        <v>813</v>
      </c>
    </row>
    <row r="4491" spans="1:8" ht="16.5" thickBot="1">
      <c r="A4491" s="23" t="s">
        <v>29</v>
      </c>
      <c r="B4491" s="37">
        <v>3.0000000000000001E-3</v>
      </c>
      <c r="C4491" s="38">
        <v>1.6E-2</v>
      </c>
      <c r="D4491" s="30">
        <v>1E-3</v>
      </c>
      <c r="E4491" s="37">
        <v>8.0000000000000002E-3</v>
      </c>
      <c r="F4491" s="30">
        <v>1E-3</v>
      </c>
      <c r="G4491" s="30">
        <v>0.01</v>
      </c>
      <c r="H4491" s="114" t="s">
        <v>814</v>
      </c>
    </row>
    <row r="4492" spans="1:8" ht="16.5" thickBot="1">
      <c r="A4492" s="23" t="s">
        <v>30</v>
      </c>
      <c r="B4492" s="37">
        <v>3.0000000000000001E-3</v>
      </c>
      <c r="C4492" s="38">
        <v>0.18</v>
      </c>
      <c r="D4492" s="30">
        <v>4.0000000000000001E-3</v>
      </c>
      <c r="E4492" s="37">
        <v>0.14399999999999999</v>
      </c>
      <c r="F4492" s="30">
        <v>4.0000000000000001E-3</v>
      </c>
      <c r="G4492" s="30">
        <v>0.1</v>
      </c>
      <c r="H4492" s="114" t="s">
        <v>815</v>
      </c>
    </row>
    <row r="4493" spans="1:8" ht="16.5" thickBot="1">
      <c r="A4493" s="23" t="s">
        <v>31</v>
      </c>
      <c r="B4493" s="37">
        <v>0</v>
      </c>
      <c r="C4493" s="38">
        <v>0</v>
      </c>
      <c r="D4493" s="30">
        <v>0</v>
      </c>
      <c r="E4493" s="37">
        <v>0</v>
      </c>
      <c r="F4493" s="30">
        <v>0</v>
      </c>
      <c r="G4493" s="30">
        <v>0</v>
      </c>
      <c r="H4493" s="114" t="s">
        <v>838</v>
      </c>
    </row>
    <row r="4494" spans="1:8" ht="16.5" thickBot="1">
      <c r="A4494" s="23" t="s">
        <v>32</v>
      </c>
      <c r="B4494" s="37">
        <v>0</v>
      </c>
      <c r="C4494" s="38">
        <v>0</v>
      </c>
      <c r="D4494" s="30">
        <v>0</v>
      </c>
      <c r="E4494" s="37">
        <v>0</v>
      </c>
      <c r="F4494" s="30">
        <v>0</v>
      </c>
      <c r="G4494" s="30">
        <v>0</v>
      </c>
      <c r="H4494" s="114" t="s">
        <v>816</v>
      </c>
    </row>
    <row r="4495" spans="1:8" ht="16.5" thickBot="1">
      <c r="A4495" s="23" t="s">
        <v>33</v>
      </c>
      <c r="B4495" s="37">
        <v>7.0000000000000001E-3</v>
      </c>
      <c r="C4495" s="38">
        <v>0.28699999999999998</v>
      </c>
      <c r="D4495" s="30">
        <v>8.0000000000000002E-3</v>
      </c>
      <c r="E4495" s="37">
        <v>0.31</v>
      </c>
      <c r="F4495" s="30">
        <v>8.9999999999999993E-3</v>
      </c>
      <c r="G4495" s="30">
        <v>0.32</v>
      </c>
      <c r="H4495" s="114" t="s">
        <v>818</v>
      </c>
    </row>
    <row r="4496" spans="1:8" ht="16.5" thickBot="1">
      <c r="A4496" s="23" t="s">
        <v>34</v>
      </c>
      <c r="B4496" s="39">
        <v>0</v>
      </c>
      <c r="C4496" s="40">
        <v>0</v>
      </c>
      <c r="D4496" s="30">
        <v>0</v>
      </c>
      <c r="E4496" s="37">
        <v>0</v>
      </c>
      <c r="F4496" s="30">
        <v>0</v>
      </c>
      <c r="G4496" s="30">
        <v>0</v>
      </c>
      <c r="H4496" s="114" t="s">
        <v>817</v>
      </c>
    </row>
    <row r="4497" spans="1:8" ht="16.5" thickBot="1">
      <c r="A4497" s="23" t="s">
        <v>35</v>
      </c>
      <c r="B4497" s="39">
        <v>0</v>
      </c>
      <c r="C4497" s="40">
        <v>0</v>
      </c>
      <c r="D4497" s="30">
        <v>0</v>
      </c>
      <c r="E4497" s="37">
        <v>0</v>
      </c>
      <c r="F4497" s="30">
        <v>0</v>
      </c>
      <c r="G4497" s="30">
        <v>0</v>
      </c>
      <c r="H4497" s="113" t="s">
        <v>36</v>
      </c>
    </row>
    <row r="4498" spans="1:8" ht="16.5" thickBot="1">
      <c r="A4498" s="95" t="s">
        <v>353</v>
      </c>
      <c r="B4498" s="97">
        <f t="shared" ref="B4498" si="796">SUM(B4476:B4497)</f>
        <v>0.21164899999999998</v>
      </c>
      <c r="C4498" s="97">
        <f t="shared" ref="C4498" si="797">SUM(C4476:C4497)</f>
        <v>1.7857415999999999</v>
      </c>
      <c r="D4498" s="97">
        <f t="shared" ref="D4498" si="798">SUM(D4476:D4497)</f>
        <v>6.8000000000000005E-2</v>
      </c>
      <c r="E4498" s="97">
        <f t="shared" ref="E4498:G4498" si="799">SUM(E4476:E4497)</f>
        <v>1.298</v>
      </c>
      <c r="F4498" s="97">
        <f t="shared" si="799"/>
        <v>0.14200000000000002</v>
      </c>
      <c r="G4498" s="97">
        <f t="shared" si="799"/>
        <v>1.1680000000000001</v>
      </c>
      <c r="H4498" s="112" t="s">
        <v>841</v>
      </c>
    </row>
    <row r="4499" spans="1:8" ht="16.5" thickBot="1">
      <c r="A4499" s="95" t="s">
        <v>350</v>
      </c>
      <c r="B4499" s="97">
        <v>62.353999999999999</v>
      </c>
      <c r="C4499" s="97">
        <v>732.22299999999996</v>
      </c>
      <c r="D4499" s="97">
        <v>74.472999999999999</v>
      </c>
      <c r="E4499" s="97">
        <v>814.73299999999995</v>
      </c>
      <c r="F4499" s="142">
        <f>D4499/E4499*G4499</f>
        <v>75.229400041485988</v>
      </c>
      <c r="G4499" s="142">
        <v>823.00800000000004</v>
      </c>
      <c r="H4499" s="119" t="s">
        <v>354</v>
      </c>
    </row>
    <row r="4500" spans="1:8">
      <c r="A4500" s="75"/>
      <c r="B4500" s="75"/>
      <c r="C4500" s="75"/>
      <c r="D4500" s="75"/>
      <c r="E4500" s="75"/>
      <c r="F4500" s="75"/>
      <c r="G4500" s="75"/>
      <c r="H4500" s="75"/>
    </row>
    <row r="4501" spans="1:8">
      <c r="A4501" s="77" t="s">
        <v>281</v>
      </c>
      <c r="B4501" s="75"/>
      <c r="C4501" s="75"/>
      <c r="D4501" s="75"/>
      <c r="E4501" s="75"/>
      <c r="F4501" s="75"/>
      <c r="G4501" s="75"/>
      <c r="H4501" s="79" t="s">
        <v>282</v>
      </c>
    </row>
    <row r="4502" spans="1:8">
      <c r="A4502" s="77" t="s">
        <v>714</v>
      </c>
      <c r="B4502" s="75"/>
      <c r="C4502" s="75"/>
      <c r="D4502" s="75"/>
      <c r="E4502" s="75"/>
      <c r="F4502" s="75"/>
      <c r="G4502" s="75"/>
      <c r="H4502" s="46" t="s">
        <v>715</v>
      </c>
    </row>
    <row r="4503" spans="1:8" ht="16.5" customHeight="1" thickBot="1">
      <c r="A4503" s="76" t="s">
        <v>39</v>
      </c>
      <c r="B4503" s="75"/>
      <c r="C4503" s="75"/>
      <c r="D4503" s="75"/>
      <c r="E4503" s="2"/>
      <c r="F4503" s="75"/>
      <c r="G4503" s="2" t="s">
        <v>40</v>
      </c>
      <c r="H4503" s="2" t="s">
        <v>2</v>
      </c>
    </row>
    <row r="4504" spans="1:8" ht="16.5" thickBot="1">
      <c r="A4504" s="66" t="s">
        <v>7</v>
      </c>
      <c r="B4504" s="203">
        <v>2016</v>
      </c>
      <c r="C4504" s="204"/>
      <c r="D4504" s="203">
        <v>2017</v>
      </c>
      <c r="E4504" s="204"/>
      <c r="F4504" s="203">
        <v>2018</v>
      </c>
      <c r="G4504" s="204"/>
      <c r="H4504" s="67" t="s">
        <v>3</v>
      </c>
    </row>
    <row r="4505" spans="1:8">
      <c r="A4505" s="68"/>
      <c r="B4505" s="20" t="s">
        <v>43</v>
      </c>
      <c r="C4505" s="111" t="s">
        <v>44</v>
      </c>
      <c r="D4505" s="111" t="s">
        <v>43</v>
      </c>
      <c r="E4505" s="16" t="s">
        <v>44</v>
      </c>
      <c r="F4505" s="20" t="s">
        <v>43</v>
      </c>
      <c r="G4505" s="9" t="s">
        <v>44</v>
      </c>
      <c r="H4505" s="69"/>
    </row>
    <row r="4506" spans="1:8" ht="16.5" thickBot="1">
      <c r="A4506" s="70"/>
      <c r="B4506" s="34" t="s">
        <v>45</v>
      </c>
      <c r="C4506" s="11" t="s">
        <v>46</v>
      </c>
      <c r="D4506" s="114" t="s">
        <v>45</v>
      </c>
      <c r="E4506" s="36" t="s">
        <v>46</v>
      </c>
      <c r="F4506" s="34" t="s">
        <v>45</v>
      </c>
      <c r="G4506" s="34" t="s">
        <v>46</v>
      </c>
      <c r="H4506" s="71"/>
    </row>
    <row r="4507" spans="1:8" ht="17.25" thickTop="1" thickBot="1">
      <c r="A4507" s="23" t="s">
        <v>12</v>
      </c>
      <c r="B4507" s="35">
        <v>9.1340000000000003</v>
      </c>
      <c r="C4507" s="38">
        <v>4.7779999999999996</v>
      </c>
      <c r="D4507" s="30">
        <v>10</v>
      </c>
      <c r="E4507" s="37">
        <v>6.234</v>
      </c>
      <c r="F4507" s="30">
        <v>7.7569999999999997</v>
      </c>
      <c r="G4507" s="30">
        <v>3.7330000000000001</v>
      </c>
      <c r="H4507" s="114" t="s">
        <v>809</v>
      </c>
    </row>
    <row r="4508" spans="1:8" ht="16.5" thickBot="1">
      <c r="A4508" s="23" t="s">
        <v>13</v>
      </c>
      <c r="B4508" s="37">
        <v>8.3559999999999999</v>
      </c>
      <c r="C4508" s="38">
        <v>30.361000000000001</v>
      </c>
      <c r="D4508" s="30">
        <v>10.583</v>
      </c>
      <c r="E4508" s="37">
        <v>34.177999999999997</v>
      </c>
      <c r="F4508" s="30">
        <v>9.1150000000000002</v>
      </c>
      <c r="G4508" s="30">
        <v>30.806000000000001</v>
      </c>
      <c r="H4508" s="114" t="s">
        <v>810</v>
      </c>
    </row>
    <row r="4509" spans="1:8" ht="16.5" thickBot="1">
      <c r="A4509" s="23" t="s">
        <v>14</v>
      </c>
      <c r="B4509" s="37">
        <v>0.47899999999999998</v>
      </c>
      <c r="C4509" s="38">
        <v>3.0470000000000002</v>
      </c>
      <c r="D4509" s="30">
        <v>0.43</v>
      </c>
      <c r="E4509" s="37">
        <v>2.871</v>
      </c>
      <c r="F4509" s="30">
        <v>0.52100000000000002</v>
      </c>
      <c r="G4509" s="30">
        <v>3.1669999999999998</v>
      </c>
      <c r="H4509" s="114" t="s">
        <v>806</v>
      </c>
    </row>
    <row r="4510" spans="1:8" ht="16.5" thickBot="1">
      <c r="A4510" s="23" t="s">
        <v>15</v>
      </c>
      <c r="B4510" s="37">
        <v>0.14000000000000001</v>
      </c>
      <c r="C4510" s="38">
        <v>0.70699999999999996</v>
      </c>
      <c r="D4510" s="30">
        <v>0.252</v>
      </c>
      <c r="E4510" s="37">
        <v>1.056</v>
      </c>
      <c r="F4510" s="30">
        <v>0.23400000000000001</v>
      </c>
      <c r="G4510" s="30">
        <v>0.89500000000000002</v>
      </c>
      <c r="H4510" s="114" t="s">
        <v>820</v>
      </c>
    </row>
    <row r="4511" spans="1:8" ht="16.5" thickBot="1">
      <c r="A4511" s="23" t="s">
        <v>16</v>
      </c>
      <c r="B4511" s="37">
        <v>1.157448</v>
      </c>
      <c r="C4511" s="38">
        <v>6.3934801099999996</v>
      </c>
      <c r="D4511" s="30">
        <v>0.54027000000000003</v>
      </c>
      <c r="E4511" s="37">
        <v>3.3437641251299999</v>
      </c>
      <c r="F4511" s="30">
        <v>0.20599999999999999</v>
      </c>
      <c r="G4511" s="30">
        <v>1.417</v>
      </c>
      <c r="H4511" s="114" t="s">
        <v>819</v>
      </c>
    </row>
    <row r="4512" spans="1:8" ht="16.5" thickBot="1">
      <c r="A4512" s="23" t="s">
        <v>17</v>
      </c>
      <c r="B4512" s="37">
        <v>3.0000000000000001E-3</v>
      </c>
      <c r="C4512" s="38">
        <v>4.0000000000000001E-3</v>
      </c>
      <c r="D4512" s="30">
        <v>1.7000000000000001E-2</v>
      </c>
      <c r="E4512" s="37">
        <v>1.9E-2</v>
      </c>
      <c r="F4512" s="30">
        <v>10.429</v>
      </c>
      <c r="G4512" s="30">
        <v>8.9999999999999993E-3</v>
      </c>
      <c r="H4512" s="114" t="s">
        <v>807</v>
      </c>
    </row>
    <row r="4513" spans="1:8" ht="16.5" thickBot="1">
      <c r="A4513" s="23" t="s">
        <v>18</v>
      </c>
      <c r="B4513" s="37">
        <v>0.03</v>
      </c>
      <c r="C4513" s="38">
        <v>9.7000000000000003E-2</v>
      </c>
      <c r="D4513" s="30">
        <v>2.8000000000000001E-2</v>
      </c>
      <c r="E4513" s="37">
        <v>0.14399999999999999</v>
      </c>
      <c r="F4513" s="30">
        <v>1.2E-2</v>
      </c>
      <c r="G4513" s="30">
        <v>6.3E-2</v>
      </c>
      <c r="H4513" s="114" t="s">
        <v>19</v>
      </c>
    </row>
    <row r="4514" spans="1:8" ht="16.5" thickBot="1">
      <c r="A4514" s="23" t="s">
        <v>20</v>
      </c>
      <c r="B4514" s="37">
        <v>12.185</v>
      </c>
      <c r="C4514" s="38">
        <v>41.804000000000002</v>
      </c>
      <c r="D4514" s="30">
        <v>16.603999999999999</v>
      </c>
      <c r="E4514" s="37">
        <v>66.128</v>
      </c>
      <c r="F4514" s="30">
        <v>16.97</v>
      </c>
      <c r="G4514" s="30">
        <v>76.977000000000004</v>
      </c>
      <c r="H4514" s="114" t="s">
        <v>808</v>
      </c>
    </row>
    <row r="4515" spans="1:8" ht="16.5" thickBot="1">
      <c r="A4515" s="23" t="s">
        <v>21</v>
      </c>
      <c r="B4515" s="37">
        <v>0.10391</v>
      </c>
      <c r="C4515" s="38">
        <v>6.2345999999999999E-2</v>
      </c>
      <c r="D4515" s="30">
        <v>0.107</v>
      </c>
      <c r="E4515" s="37">
        <v>0.34699999999999998</v>
      </c>
      <c r="F4515" s="30">
        <f>D4515/E4515*G4515</f>
        <v>9.6515850144092225E-2</v>
      </c>
      <c r="G4515" s="30">
        <v>0.313</v>
      </c>
      <c r="H4515" s="114" t="s">
        <v>811</v>
      </c>
    </row>
    <row r="4516" spans="1:8" ht="16.5" thickBot="1">
      <c r="A4516" s="23" t="s">
        <v>22</v>
      </c>
      <c r="B4516" s="37">
        <v>0</v>
      </c>
      <c r="C4516" s="38">
        <v>0</v>
      </c>
      <c r="D4516" s="30">
        <v>1.9E-2</v>
      </c>
      <c r="E4516" s="37">
        <v>0.11600000000000001</v>
      </c>
      <c r="F4516" s="30">
        <v>2.5000000000000001E-2</v>
      </c>
      <c r="G4516" s="30">
        <v>0.126</v>
      </c>
      <c r="H4516" s="114" t="s">
        <v>840</v>
      </c>
    </row>
    <row r="4517" spans="1:8" ht="16.5" thickBot="1">
      <c r="A4517" s="23" t="s">
        <v>23</v>
      </c>
      <c r="B4517" s="37">
        <v>0.3</v>
      </c>
      <c r="C4517" s="38">
        <v>0.52500000000000002</v>
      </c>
      <c r="D4517" s="30">
        <v>0.30499999999999999</v>
      </c>
      <c r="E4517" s="37">
        <v>0.83599999999999997</v>
      </c>
      <c r="F4517" s="30">
        <v>0.308</v>
      </c>
      <c r="G4517" s="30">
        <v>1.23</v>
      </c>
      <c r="H4517" s="114" t="s">
        <v>805</v>
      </c>
    </row>
    <row r="4518" spans="1:8" ht="16.5" thickBot="1">
      <c r="A4518" s="23" t="s">
        <v>24</v>
      </c>
      <c r="B4518" s="37">
        <v>1.472</v>
      </c>
      <c r="C4518" s="38">
        <v>6.58</v>
      </c>
      <c r="D4518" s="30">
        <v>1.399</v>
      </c>
      <c r="E4518" s="37">
        <v>6.0209999999999999</v>
      </c>
      <c r="F4518" s="30">
        <v>1.742</v>
      </c>
      <c r="G4518" s="30">
        <v>9.5830000000000002</v>
      </c>
      <c r="H4518" s="114" t="s">
        <v>25</v>
      </c>
    </row>
    <row r="4519" spans="1:8" ht="16.5" thickBot="1">
      <c r="A4519" s="23" t="s">
        <v>26</v>
      </c>
      <c r="B4519" s="30">
        <v>1.9105589999999999</v>
      </c>
      <c r="C4519" s="28">
        <v>7.1605066000000006</v>
      </c>
      <c r="D4519" s="30">
        <v>2.5051809999999999</v>
      </c>
      <c r="E4519" s="37">
        <v>8.3556433999999999</v>
      </c>
      <c r="F4519" s="30">
        <v>2.4319999999999999</v>
      </c>
      <c r="G4519" s="30">
        <v>8.8409999999999993</v>
      </c>
      <c r="H4519" s="114" t="s">
        <v>812</v>
      </c>
    </row>
    <row r="4520" spans="1:8" ht="16.5" thickBot="1">
      <c r="A4520" s="23" t="s">
        <v>27</v>
      </c>
      <c r="B4520" s="37">
        <v>0.36399999999999999</v>
      </c>
      <c r="C4520" s="38">
        <v>1.4419999999999999</v>
      </c>
      <c r="D4520" s="30">
        <v>2.5000000000000001E-2</v>
      </c>
      <c r="E4520" s="37">
        <v>0.113</v>
      </c>
      <c r="F4520" s="30">
        <f>D4520/E4520*G4520</f>
        <v>0.1179203539823009</v>
      </c>
      <c r="G4520" s="30">
        <v>0.53300000000000003</v>
      </c>
      <c r="H4520" s="114" t="s">
        <v>836</v>
      </c>
    </row>
    <row r="4521" spans="1:8" ht="16.5" thickBot="1">
      <c r="A4521" s="23" t="s">
        <v>28</v>
      </c>
      <c r="B4521" s="37">
        <v>0.85599999999999998</v>
      </c>
      <c r="C4521" s="38">
        <v>5.4950000000000001</v>
      </c>
      <c r="D4521" s="30">
        <v>1.268</v>
      </c>
      <c r="E4521" s="37">
        <v>6.5890000000000004</v>
      </c>
      <c r="F4521" s="30">
        <v>1.268</v>
      </c>
      <c r="G4521" s="30">
        <v>6.5890000000000004</v>
      </c>
      <c r="H4521" s="114" t="s">
        <v>813</v>
      </c>
    </row>
    <row r="4522" spans="1:8" ht="16.5" thickBot="1">
      <c r="A4522" s="23" t="s">
        <v>29</v>
      </c>
      <c r="B4522" s="37">
        <v>1.4490000000000001</v>
      </c>
      <c r="C4522" s="38">
        <v>8.5719999999999992</v>
      </c>
      <c r="D4522" s="30">
        <v>1.784</v>
      </c>
      <c r="E4522" s="37">
        <v>10.577</v>
      </c>
      <c r="F4522" s="30">
        <v>1.762</v>
      </c>
      <c r="G4522" s="30">
        <v>11.23</v>
      </c>
      <c r="H4522" s="114" t="s">
        <v>814</v>
      </c>
    </row>
    <row r="4523" spans="1:8" ht="16.5" thickBot="1">
      <c r="A4523" s="23" t="s">
        <v>30</v>
      </c>
      <c r="B4523" s="37">
        <v>0.34300000000000003</v>
      </c>
      <c r="C4523" s="38">
        <v>2.649</v>
      </c>
      <c r="D4523" s="30">
        <v>0.33500000000000002</v>
      </c>
      <c r="E4523" s="37">
        <v>2.5179999999999998</v>
      </c>
      <c r="F4523" s="30">
        <v>0.38900000000000001</v>
      </c>
      <c r="G4523" s="30">
        <v>2.891</v>
      </c>
      <c r="H4523" s="114" t="s">
        <v>815</v>
      </c>
    </row>
    <row r="4524" spans="1:8" ht="16.5" thickBot="1">
      <c r="A4524" s="23" t="s">
        <v>31</v>
      </c>
      <c r="B4524" s="37">
        <v>0.41799999999999998</v>
      </c>
      <c r="C4524" s="38">
        <v>1.855</v>
      </c>
      <c r="D4524" s="30">
        <v>0.30099999999999999</v>
      </c>
      <c r="E4524" s="37">
        <v>0.76200000000000001</v>
      </c>
      <c r="F4524" s="30">
        <v>1.0129999999999999</v>
      </c>
      <c r="G4524" s="30">
        <v>3.234</v>
      </c>
      <c r="H4524" s="114" t="s">
        <v>838</v>
      </c>
    </row>
    <row r="4525" spans="1:8" ht="16.5" thickBot="1">
      <c r="A4525" s="23" t="s">
        <v>32</v>
      </c>
      <c r="B4525" s="37">
        <v>0.26100000000000001</v>
      </c>
      <c r="C4525" s="38">
        <v>0.59517830236062275</v>
      </c>
      <c r="D4525" s="30">
        <v>7.3999999999999996E-2</v>
      </c>
      <c r="E4525" s="37">
        <v>0.41523970195416843</v>
      </c>
      <c r="F4525" s="30">
        <v>2.9000000000000001E-2</v>
      </c>
      <c r="G4525" s="30">
        <v>0.20699999999999999</v>
      </c>
      <c r="H4525" s="114" t="s">
        <v>816</v>
      </c>
    </row>
    <row r="4526" spans="1:8" ht="16.5" thickBot="1">
      <c r="A4526" s="23" t="s">
        <v>33</v>
      </c>
      <c r="B4526" s="37">
        <v>2.67</v>
      </c>
      <c r="C4526" s="38">
        <v>5.0789999999999997</v>
      </c>
      <c r="D4526" s="30">
        <v>2.0750000000000002</v>
      </c>
      <c r="E4526" s="37">
        <v>4.33</v>
      </c>
      <c r="F4526" s="30">
        <v>3.2639999999999998</v>
      </c>
      <c r="G4526" s="30">
        <v>7.0519999999999996</v>
      </c>
      <c r="H4526" s="114" t="s">
        <v>818</v>
      </c>
    </row>
    <row r="4527" spans="1:8" ht="16.5" thickBot="1">
      <c r="A4527" s="23" t="s">
        <v>34</v>
      </c>
      <c r="B4527" s="39">
        <v>3.6999999999999998E-2</v>
      </c>
      <c r="C4527" s="40">
        <v>6.0000000000000001E-3</v>
      </c>
      <c r="D4527" s="30">
        <v>0.85699999999999998</v>
      </c>
      <c r="E4527" s="37">
        <v>1.9E-2</v>
      </c>
      <c r="F4527" s="30">
        <v>6.2E-2</v>
      </c>
      <c r="G4527" s="30">
        <v>1.9E-2</v>
      </c>
      <c r="H4527" s="114" t="s">
        <v>817</v>
      </c>
    </row>
    <row r="4528" spans="1:8" ht="16.5" thickBot="1">
      <c r="A4528" s="23" t="s">
        <v>35</v>
      </c>
      <c r="B4528" s="39">
        <v>1.1819999999999999</v>
      </c>
      <c r="C4528" s="40">
        <v>5.7220000000000004</v>
      </c>
      <c r="D4528" s="30">
        <v>0.89900000000000002</v>
      </c>
      <c r="E4528" s="37">
        <v>4.9429999999999996</v>
      </c>
      <c r="F4528" s="30">
        <v>0.372</v>
      </c>
      <c r="G4528" s="30">
        <v>1.256</v>
      </c>
      <c r="H4528" s="113" t="s">
        <v>36</v>
      </c>
    </row>
    <row r="4529" spans="1:8" ht="16.5" thickBot="1">
      <c r="A4529" s="95" t="s">
        <v>353</v>
      </c>
      <c r="B4529" s="97">
        <f t="shared" ref="B4529" si="800">SUM(B4507:B4528)</f>
        <v>42.850917000000003</v>
      </c>
      <c r="C4529" s="97">
        <f t="shared" ref="C4529" si="801">SUM(C4507:C4528)</f>
        <v>132.93451101236064</v>
      </c>
      <c r="D4529" s="97">
        <f t="shared" ref="D4529" si="802">SUM(D4507:D4528)</f>
        <v>50.407450999999995</v>
      </c>
      <c r="E4529" s="97">
        <f t="shared" ref="E4529:G4529" si="803">SUM(E4507:E4528)</f>
        <v>159.91564722708418</v>
      </c>
      <c r="F4529" s="97">
        <f t="shared" si="803"/>
        <v>58.124436204126397</v>
      </c>
      <c r="G4529" s="97">
        <f t="shared" si="803"/>
        <v>170.17099999999999</v>
      </c>
      <c r="H4529" s="112" t="s">
        <v>841</v>
      </c>
    </row>
    <row r="4530" spans="1:8" ht="16.5" thickBot="1">
      <c r="A4530" s="95" t="s">
        <v>350</v>
      </c>
      <c r="B4530" s="97">
        <v>640.06500000000005</v>
      </c>
      <c r="C4530" s="97">
        <v>2033.0219999999999</v>
      </c>
      <c r="D4530" s="97">
        <v>703.29100000000005</v>
      </c>
      <c r="E4530" s="97">
        <v>2348.357</v>
      </c>
      <c r="F4530" s="142">
        <f>D4530/E4530*G4530</f>
        <v>684.32389708379094</v>
      </c>
      <c r="G4530" s="142">
        <v>2285.0239999999999</v>
      </c>
      <c r="H4530" s="119" t="s">
        <v>354</v>
      </c>
    </row>
    <row r="4531" spans="1:8">
      <c r="A4531" s="75"/>
      <c r="B4531" s="75"/>
      <c r="C4531" s="75"/>
      <c r="D4531" s="75"/>
      <c r="E4531" s="75"/>
      <c r="F4531" s="75"/>
      <c r="G4531" s="75"/>
      <c r="H4531" s="75"/>
    </row>
    <row r="4532" spans="1:8">
      <c r="A4532" s="75"/>
      <c r="B4532" s="75"/>
      <c r="C4532" s="75"/>
      <c r="D4532" s="75"/>
      <c r="E4532" s="75"/>
      <c r="F4532" s="75"/>
      <c r="G4532" s="75"/>
      <c r="H4532" s="75"/>
    </row>
    <row r="4533" spans="1:8">
      <c r="A4533" s="77" t="s">
        <v>283</v>
      </c>
      <c r="B4533" s="75"/>
      <c r="C4533" s="75"/>
      <c r="D4533" s="75"/>
      <c r="E4533" s="75"/>
      <c r="F4533" s="75"/>
      <c r="G4533" s="75"/>
      <c r="H4533" s="79" t="s">
        <v>284</v>
      </c>
    </row>
    <row r="4534" spans="1:8">
      <c r="A4534" s="77" t="s">
        <v>717</v>
      </c>
      <c r="B4534" s="75"/>
      <c r="C4534" s="75"/>
      <c r="D4534" s="75"/>
      <c r="E4534" s="75"/>
      <c r="F4534" s="75"/>
      <c r="G4534" s="75"/>
      <c r="H4534" s="87" t="s">
        <v>716</v>
      </c>
    </row>
    <row r="4535" spans="1:8" ht="16.5" customHeight="1" thickBot="1">
      <c r="A4535" s="76" t="s">
        <v>39</v>
      </c>
      <c r="B4535" s="75"/>
      <c r="C4535" s="75"/>
      <c r="D4535" s="75"/>
      <c r="E4535" s="2"/>
      <c r="F4535" s="75"/>
      <c r="G4535" s="2" t="s">
        <v>40</v>
      </c>
      <c r="H4535" s="2" t="s">
        <v>2</v>
      </c>
    </row>
    <row r="4536" spans="1:8" ht="16.5" thickBot="1">
      <c r="A4536" s="66" t="s">
        <v>7</v>
      </c>
      <c r="B4536" s="203">
        <v>2016</v>
      </c>
      <c r="C4536" s="204"/>
      <c r="D4536" s="203">
        <v>2017</v>
      </c>
      <c r="E4536" s="204"/>
      <c r="F4536" s="203">
        <v>2018</v>
      </c>
      <c r="G4536" s="204"/>
      <c r="H4536" s="67" t="s">
        <v>3</v>
      </c>
    </row>
    <row r="4537" spans="1:8">
      <c r="A4537" s="68"/>
      <c r="B4537" s="20" t="s">
        <v>43</v>
      </c>
      <c r="C4537" s="111" t="s">
        <v>44</v>
      </c>
      <c r="D4537" s="111" t="s">
        <v>43</v>
      </c>
      <c r="E4537" s="16" t="s">
        <v>44</v>
      </c>
      <c r="F4537" s="20" t="s">
        <v>43</v>
      </c>
      <c r="G4537" s="9" t="s">
        <v>44</v>
      </c>
      <c r="H4537" s="69"/>
    </row>
    <row r="4538" spans="1:8" ht="16.5" thickBot="1">
      <c r="A4538" s="70"/>
      <c r="B4538" s="34" t="s">
        <v>45</v>
      </c>
      <c r="C4538" s="11" t="s">
        <v>46</v>
      </c>
      <c r="D4538" s="114" t="s">
        <v>45</v>
      </c>
      <c r="E4538" s="36" t="s">
        <v>46</v>
      </c>
      <c r="F4538" s="34" t="s">
        <v>45</v>
      </c>
      <c r="G4538" s="34" t="s">
        <v>46</v>
      </c>
      <c r="H4538" s="71"/>
    </row>
    <row r="4539" spans="1:8" ht="17.25" thickTop="1" thickBot="1">
      <c r="A4539" s="23" t="s">
        <v>12</v>
      </c>
      <c r="B4539" s="35">
        <v>5.1788759999999998</v>
      </c>
      <c r="C4539" s="38">
        <v>32.412999999999997</v>
      </c>
      <c r="D4539" s="30">
        <v>12.052</v>
      </c>
      <c r="E4539" s="37">
        <v>77.142859999999999</v>
      </c>
      <c r="F4539" s="30">
        <f>D4539/E4539*G4539</f>
        <v>10.999971585186239</v>
      </c>
      <c r="G4539" s="30">
        <v>70.409000000000006</v>
      </c>
      <c r="H4539" s="114" t="s">
        <v>809</v>
      </c>
    </row>
    <row r="4540" spans="1:8" ht="16.5" thickBot="1">
      <c r="A4540" s="23" t="s">
        <v>13</v>
      </c>
      <c r="B4540" s="37">
        <v>62.247999999999998</v>
      </c>
      <c r="C4540" s="38">
        <v>769.26099999999997</v>
      </c>
      <c r="D4540" s="30">
        <v>210.34100000000001</v>
      </c>
      <c r="E4540" s="37">
        <v>2307.248</v>
      </c>
      <c r="F4540" s="30">
        <f t="shared" ref="F4540:F4562" si="804">D4540/E4540*G4540</f>
        <v>139.02629103200005</v>
      </c>
      <c r="G4540" s="30">
        <v>1524.991</v>
      </c>
      <c r="H4540" s="114" t="s">
        <v>810</v>
      </c>
    </row>
    <row r="4541" spans="1:8" ht="16.5" thickBot="1">
      <c r="A4541" s="23" t="s">
        <v>14</v>
      </c>
      <c r="B4541" s="37">
        <v>13.46</v>
      </c>
      <c r="C4541" s="38">
        <v>151.178</v>
      </c>
      <c r="D4541" s="30">
        <v>12.317</v>
      </c>
      <c r="E4541" s="37">
        <v>148.249</v>
      </c>
      <c r="F4541" s="30">
        <f t="shared" si="804"/>
        <v>13.586843493042112</v>
      </c>
      <c r="G4541" s="30">
        <v>163.53299999999999</v>
      </c>
      <c r="H4541" s="114" t="s">
        <v>806</v>
      </c>
    </row>
    <row r="4542" spans="1:8" ht="16.5" thickBot="1">
      <c r="A4542" s="23" t="s">
        <v>15</v>
      </c>
      <c r="B4542" s="37">
        <v>12.183999999999999</v>
      </c>
      <c r="C4542" s="38">
        <v>130.05699999999999</v>
      </c>
      <c r="D4542" s="30">
        <v>14.010999999999999</v>
      </c>
      <c r="E4542" s="37">
        <v>155.15600000000001</v>
      </c>
      <c r="F4542" s="30">
        <f t="shared" si="804"/>
        <v>14.63887441671608</v>
      </c>
      <c r="G4542" s="30">
        <v>162.10900000000001</v>
      </c>
      <c r="H4542" s="114" t="s">
        <v>820</v>
      </c>
    </row>
    <row r="4543" spans="1:8" ht="16.5" thickBot="1">
      <c r="A4543" s="23" t="s">
        <v>16</v>
      </c>
      <c r="B4543" s="37">
        <v>24.504354000000003</v>
      </c>
      <c r="C4543" s="38">
        <v>312.72767994999992</v>
      </c>
      <c r="D4543" s="30">
        <v>19.639987000000001</v>
      </c>
      <c r="E4543" s="37">
        <v>291.70204930235013</v>
      </c>
      <c r="F4543" s="30">
        <f t="shared" si="804"/>
        <v>8.3882421334853703</v>
      </c>
      <c r="G4543" s="30">
        <v>124.586</v>
      </c>
      <c r="H4543" s="114" t="s">
        <v>819</v>
      </c>
    </row>
    <row r="4544" spans="1:8" ht="16.5" thickBot="1">
      <c r="A4544" s="23" t="s">
        <v>17</v>
      </c>
      <c r="B4544" s="37">
        <v>9.5000000000000001E-2</v>
      </c>
      <c r="C4544" s="38">
        <v>0.8</v>
      </c>
      <c r="D4544" s="30">
        <v>0.23400000000000001</v>
      </c>
      <c r="E4544" s="37">
        <v>1.381</v>
      </c>
      <c r="F4544" s="30">
        <f t="shared" si="804"/>
        <v>7.3707458363504716E-2</v>
      </c>
      <c r="G4544" s="30">
        <v>0.435</v>
      </c>
      <c r="H4544" s="114" t="s">
        <v>807</v>
      </c>
    </row>
    <row r="4545" spans="1:8" ht="16.5" thickBot="1">
      <c r="A4545" s="23" t="s">
        <v>18</v>
      </c>
      <c r="B4545" s="37">
        <v>0.879</v>
      </c>
      <c r="C4545" s="38">
        <v>6.5</v>
      </c>
      <c r="D4545" s="30">
        <v>5.9851786153846156</v>
      </c>
      <c r="E4545" s="37">
        <v>44.259</v>
      </c>
      <c r="F4545" s="30">
        <f t="shared" si="804"/>
        <v>3.8017426153846157</v>
      </c>
      <c r="G4545" s="30">
        <v>28.113</v>
      </c>
      <c r="H4545" s="114" t="s">
        <v>19</v>
      </c>
    </row>
    <row r="4546" spans="1:8" ht="16.5" thickBot="1">
      <c r="A4546" s="23" t="s">
        <v>20</v>
      </c>
      <c r="B4546" s="37">
        <v>64.029840112675302</v>
      </c>
      <c r="C4546" s="38">
        <v>1236.3389999999999</v>
      </c>
      <c r="D4546" s="30">
        <v>40.822000000000003</v>
      </c>
      <c r="E4546" s="37">
        <v>816.774</v>
      </c>
      <c r="F4546" s="30">
        <f t="shared" si="804"/>
        <v>22.954059651751894</v>
      </c>
      <c r="G4546" s="30">
        <v>459.26900000000001</v>
      </c>
      <c r="H4546" s="114" t="s">
        <v>808</v>
      </c>
    </row>
    <row r="4547" spans="1:8" ht="16.5" thickBot="1">
      <c r="A4547" s="23" t="s">
        <v>21</v>
      </c>
      <c r="B4547" s="37">
        <v>8.4429499999999997</v>
      </c>
      <c r="C4547" s="38">
        <v>4.6437069300000005</v>
      </c>
      <c r="D4547" s="30">
        <v>7.1465957887469793</v>
      </c>
      <c r="E4547" s="37">
        <v>37.130000000000003</v>
      </c>
      <c r="F4547" s="30">
        <f t="shared" si="804"/>
        <v>5.7005313082499134</v>
      </c>
      <c r="G4547" s="30">
        <v>29.617000000000001</v>
      </c>
      <c r="H4547" s="114" t="s">
        <v>811</v>
      </c>
    </row>
    <row r="4548" spans="1:8" ht="16.5" thickBot="1">
      <c r="A4548" s="23" t="s">
        <v>22</v>
      </c>
      <c r="B4548" s="37">
        <v>12.283398116964527</v>
      </c>
      <c r="C4548" s="38">
        <v>88.784000000000006</v>
      </c>
      <c r="D4548" s="30">
        <v>52.029427370387666</v>
      </c>
      <c r="E4548" s="37">
        <v>376.06700000000001</v>
      </c>
      <c r="F4548" s="30">
        <f t="shared" si="804"/>
        <v>48.038125420978886</v>
      </c>
      <c r="G4548" s="30">
        <v>347.21800000000002</v>
      </c>
      <c r="H4548" s="114" t="s">
        <v>840</v>
      </c>
    </row>
    <row r="4549" spans="1:8" ht="16.5" thickBot="1">
      <c r="A4549" s="23" t="s">
        <v>23</v>
      </c>
      <c r="B4549" s="37">
        <v>4.8019999999999996</v>
      </c>
      <c r="C4549" s="38">
        <v>49.808999999999997</v>
      </c>
      <c r="D4549" s="30">
        <v>11.433</v>
      </c>
      <c r="E4549" s="37">
        <v>167.40700000000001</v>
      </c>
      <c r="F4549" s="30">
        <f t="shared" si="804"/>
        <v>19.280599945044113</v>
      </c>
      <c r="G4549" s="30">
        <v>282.315</v>
      </c>
      <c r="H4549" s="114" t="s">
        <v>805</v>
      </c>
    </row>
    <row r="4550" spans="1:8" ht="16.5" thickBot="1">
      <c r="A4550" s="23" t="s">
        <v>24</v>
      </c>
      <c r="B4550" s="37">
        <v>42.955728000077777</v>
      </c>
      <c r="C4550" s="38">
        <v>637.63499999999999</v>
      </c>
      <c r="D4550" s="30">
        <v>117.81032902019496</v>
      </c>
      <c r="E4550" s="37">
        <v>1748.777</v>
      </c>
      <c r="F4550" s="30">
        <f t="shared" si="804"/>
        <v>114.20234024213202</v>
      </c>
      <c r="G4550" s="30">
        <v>1695.22</v>
      </c>
      <c r="H4550" s="114" t="s">
        <v>25</v>
      </c>
    </row>
    <row r="4551" spans="1:8" ht="16.5" thickBot="1">
      <c r="A4551" s="23" t="s">
        <v>26</v>
      </c>
      <c r="B4551" s="30">
        <v>11.272</v>
      </c>
      <c r="C4551" s="28">
        <v>253.83099999999999</v>
      </c>
      <c r="D4551" s="30">
        <v>6.5069999999999997</v>
      </c>
      <c r="E4551" s="37">
        <v>156.80799999999999</v>
      </c>
      <c r="F4551" s="30">
        <f t="shared" si="804"/>
        <v>9.8554027409315843</v>
      </c>
      <c r="G4551" s="30">
        <v>237.499</v>
      </c>
      <c r="H4551" s="114" t="s">
        <v>812</v>
      </c>
    </row>
    <row r="4552" spans="1:8" ht="16.5" thickBot="1">
      <c r="A4552" s="23" t="s">
        <v>27</v>
      </c>
      <c r="B4552" s="37">
        <v>12.630523688175092</v>
      </c>
      <c r="C4552" s="38">
        <v>143.959</v>
      </c>
      <c r="D4552" s="30">
        <v>2.1179999999999999</v>
      </c>
      <c r="E4552" s="37">
        <v>25.875</v>
      </c>
      <c r="F4552" s="30">
        <f t="shared" si="804"/>
        <v>14.289358144927533</v>
      </c>
      <c r="G4552" s="30">
        <v>174.56899999999999</v>
      </c>
      <c r="H4552" s="114" t="s">
        <v>836</v>
      </c>
    </row>
    <row r="4553" spans="1:8" ht="16.5" thickBot="1">
      <c r="A4553" s="23" t="s">
        <v>28</v>
      </c>
      <c r="B4553" s="37">
        <v>1.2655500000000002</v>
      </c>
      <c r="C4553" s="38">
        <v>88.251350000000002</v>
      </c>
      <c r="D4553" s="30">
        <v>1.29525</v>
      </c>
      <c r="E4553" s="37">
        <v>92.006750000000011</v>
      </c>
      <c r="F4553" s="30">
        <f t="shared" si="804"/>
        <v>1.1880935230295602</v>
      </c>
      <c r="G4553" s="30">
        <v>84.394999999999996</v>
      </c>
      <c r="H4553" s="114" t="s">
        <v>813</v>
      </c>
    </row>
    <row r="4554" spans="1:8" ht="16.5" thickBot="1">
      <c r="A4554" s="23" t="s">
        <v>29</v>
      </c>
      <c r="B4554" s="37">
        <v>8.8000000000000007</v>
      </c>
      <c r="C4554" s="38">
        <v>203.822</v>
      </c>
      <c r="D4554" s="30">
        <v>8.9209999999999994</v>
      </c>
      <c r="E4554" s="37">
        <v>205.68</v>
      </c>
      <c r="F4554" s="30">
        <f t="shared" si="804"/>
        <v>12.793272646830028</v>
      </c>
      <c r="G4554" s="30">
        <v>294.95800000000003</v>
      </c>
      <c r="H4554" s="114" t="s">
        <v>814</v>
      </c>
    </row>
    <row r="4555" spans="1:8" ht="16.5" thickBot="1">
      <c r="A4555" s="23" t="s">
        <v>30</v>
      </c>
      <c r="B4555" s="37">
        <v>11.632999999999999</v>
      </c>
      <c r="C4555" s="38">
        <v>173.92599999999999</v>
      </c>
      <c r="D4555" s="30">
        <v>10.743</v>
      </c>
      <c r="E4555" s="37">
        <v>146.09800000000001</v>
      </c>
      <c r="F4555" s="30">
        <f t="shared" si="804"/>
        <v>9.1193214896850066</v>
      </c>
      <c r="G4555" s="30">
        <v>124.017</v>
      </c>
      <c r="H4555" s="114" t="s">
        <v>815</v>
      </c>
    </row>
    <row r="4556" spans="1:8" ht="16.5" thickBot="1">
      <c r="A4556" s="23" t="s">
        <v>31</v>
      </c>
      <c r="B4556" s="37">
        <v>15.004791171814178</v>
      </c>
      <c r="C4556" s="38">
        <v>138.81100000000001</v>
      </c>
      <c r="D4556" s="30">
        <v>37.148724291618556</v>
      </c>
      <c r="E4556" s="37">
        <v>343.66699999999997</v>
      </c>
      <c r="F4556" s="30">
        <f t="shared" si="804"/>
        <v>38.400357641846107</v>
      </c>
      <c r="G4556" s="30">
        <v>355.24599999999998</v>
      </c>
      <c r="H4556" s="114" t="s">
        <v>838</v>
      </c>
    </row>
    <row r="4557" spans="1:8" ht="16.5" thickBot="1">
      <c r="A4557" s="23" t="s">
        <v>32</v>
      </c>
      <c r="B4557" s="37">
        <v>8.3770000000000007</v>
      </c>
      <c r="C4557" s="38">
        <v>103.24540431943747</v>
      </c>
      <c r="D4557" s="30">
        <v>27.797000000000001</v>
      </c>
      <c r="E4557" s="37">
        <v>67.034950091381972</v>
      </c>
      <c r="F4557" s="30">
        <f t="shared" si="804"/>
        <v>190.50714153722919</v>
      </c>
      <c r="G4557" s="30">
        <v>459.42500000000001</v>
      </c>
      <c r="H4557" s="114" t="s">
        <v>816</v>
      </c>
    </row>
    <row r="4558" spans="1:8" ht="16.5" thickBot="1">
      <c r="A4558" s="23" t="s">
        <v>33</v>
      </c>
      <c r="B4558" s="37">
        <v>14.257</v>
      </c>
      <c r="C4558" s="38">
        <v>163.584</v>
      </c>
      <c r="D4558" s="30">
        <v>13.198</v>
      </c>
      <c r="E4558" s="37">
        <v>164.68299999999999</v>
      </c>
      <c r="F4558" s="30">
        <f t="shared" si="804"/>
        <v>14.743295118500392</v>
      </c>
      <c r="G4558" s="30">
        <v>183.965</v>
      </c>
      <c r="H4558" s="114" t="s">
        <v>818</v>
      </c>
    </row>
    <row r="4559" spans="1:8" ht="16.5" thickBot="1">
      <c r="A4559" s="23" t="s">
        <v>34</v>
      </c>
      <c r="B4559" s="39">
        <v>2.9780000000000002</v>
      </c>
      <c r="C4559" s="40">
        <v>24.25</v>
      </c>
      <c r="D4559" s="30">
        <v>3.254</v>
      </c>
      <c r="E4559" s="37">
        <v>22.050999999999998</v>
      </c>
      <c r="F4559" s="30">
        <f t="shared" si="804"/>
        <v>3.4653159493900505</v>
      </c>
      <c r="G4559" s="30">
        <v>23.483000000000001</v>
      </c>
      <c r="H4559" s="114" t="s">
        <v>817</v>
      </c>
    </row>
    <row r="4560" spans="1:8" ht="16.5" thickBot="1">
      <c r="A4560" s="23" t="s">
        <v>35</v>
      </c>
      <c r="B4560" s="39">
        <v>10.765000000000001</v>
      </c>
      <c r="C4560" s="40">
        <v>40.197000000000003</v>
      </c>
      <c r="D4560" s="30">
        <v>12.148</v>
      </c>
      <c r="E4560" s="37">
        <v>51.167999999999999</v>
      </c>
      <c r="F4560" s="30">
        <f t="shared" si="804"/>
        <v>9.0658913383364599</v>
      </c>
      <c r="G4560" s="30">
        <v>38.186</v>
      </c>
      <c r="H4560" s="113" t="s">
        <v>36</v>
      </c>
    </row>
    <row r="4561" spans="1:8" ht="16.5" thickBot="1">
      <c r="A4561" s="95" t="s">
        <v>353</v>
      </c>
      <c r="B4561" s="97">
        <f t="shared" ref="B4561" si="805">SUM(B4539:B4560)</f>
        <v>348.04601108970695</v>
      </c>
      <c r="C4561" s="97">
        <f t="shared" ref="C4561" si="806">SUM(C4539:C4560)</f>
        <v>4754.0241411994366</v>
      </c>
      <c r="D4561" s="97">
        <f t="shared" ref="D4561" si="807">SUM(D4539:D4560)</f>
        <v>626.95149208633302</v>
      </c>
      <c r="E4561" s="97">
        <f t="shared" ref="E4561:G4561" si="808">SUM(E4539:E4560)</f>
        <v>7446.3646093937323</v>
      </c>
      <c r="F4561" s="97">
        <f t="shared" si="808"/>
        <v>704.1187794330408</v>
      </c>
      <c r="G4561" s="97">
        <f t="shared" si="808"/>
        <v>6863.558</v>
      </c>
      <c r="H4561" s="112" t="s">
        <v>841</v>
      </c>
    </row>
    <row r="4562" spans="1:8" ht="16.5" thickBot="1">
      <c r="A4562" s="95" t="s">
        <v>350</v>
      </c>
      <c r="B4562" s="97">
        <v>3210.1539127892866</v>
      </c>
      <c r="C4562" s="97">
        <v>42497.444000000003</v>
      </c>
      <c r="D4562" s="97">
        <v>3558.8005415249249</v>
      </c>
      <c r="E4562" s="97">
        <v>47112.983</v>
      </c>
      <c r="F4562" s="142">
        <f t="shared" si="804"/>
        <v>3688.9431739662991</v>
      </c>
      <c r="G4562" s="142">
        <v>48835.868999999999</v>
      </c>
      <c r="H4562" s="119" t="s">
        <v>354</v>
      </c>
    </row>
    <row r="4563" spans="1:8">
      <c r="A4563" s="75"/>
      <c r="B4563" s="75"/>
      <c r="C4563" s="75"/>
      <c r="D4563" s="75"/>
      <c r="E4563" s="75"/>
      <c r="F4563" s="75"/>
      <c r="G4563" s="75"/>
      <c r="H4563" s="75"/>
    </row>
    <row r="4564" spans="1:8">
      <c r="A4564" s="77" t="s">
        <v>285</v>
      </c>
      <c r="B4564" s="75"/>
      <c r="C4564" s="75"/>
      <c r="D4564" s="75"/>
      <c r="E4564" s="75"/>
      <c r="F4564" s="75"/>
      <c r="G4564" s="75"/>
      <c r="H4564" s="79" t="s">
        <v>286</v>
      </c>
    </row>
    <row r="4565" spans="1:8" ht="18" customHeight="1">
      <c r="A4565" s="74" t="s">
        <v>718</v>
      </c>
      <c r="B4565" s="75"/>
      <c r="C4565" s="75"/>
      <c r="D4565" s="75"/>
      <c r="E4565" s="75"/>
      <c r="F4565" s="75"/>
      <c r="G4565" s="75"/>
      <c r="H4565" s="87" t="s">
        <v>719</v>
      </c>
    </row>
    <row r="4566" spans="1:8" ht="16.5" customHeight="1" thickBot="1">
      <c r="A4566" s="76" t="s">
        <v>39</v>
      </c>
      <c r="B4566" s="75"/>
      <c r="C4566" s="75"/>
      <c r="D4566" s="75"/>
      <c r="E4566" s="2"/>
      <c r="F4566" s="75"/>
      <c r="G4566" s="2" t="s">
        <v>40</v>
      </c>
      <c r="H4566" s="2" t="s">
        <v>2</v>
      </c>
    </row>
    <row r="4567" spans="1:8" ht="16.5" thickBot="1">
      <c r="A4567" s="66" t="s">
        <v>7</v>
      </c>
      <c r="B4567" s="203">
        <v>2016</v>
      </c>
      <c r="C4567" s="204"/>
      <c r="D4567" s="203">
        <v>2017</v>
      </c>
      <c r="E4567" s="204"/>
      <c r="F4567" s="203">
        <v>2018</v>
      </c>
      <c r="G4567" s="204"/>
      <c r="H4567" s="67" t="s">
        <v>3</v>
      </c>
    </row>
    <row r="4568" spans="1:8">
      <c r="A4568" s="68"/>
      <c r="B4568" s="20" t="s">
        <v>43</v>
      </c>
      <c r="C4568" s="111" t="s">
        <v>44</v>
      </c>
      <c r="D4568" s="111" t="s">
        <v>43</v>
      </c>
      <c r="E4568" s="16" t="s">
        <v>44</v>
      </c>
      <c r="F4568" s="20" t="s">
        <v>43</v>
      </c>
      <c r="G4568" s="9" t="s">
        <v>44</v>
      </c>
      <c r="H4568" s="69"/>
    </row>
    <row r="4569" spans="1:8" ht="16.5" thickBot="1">
      <c r="A4569" s="70"/>
      <c r="B4569" s="34" t="s">
        <v>45</v>
      </c>
      <c r="C4569" s="11" t="s">
        <v>46</v>
      </c>
      <c r="D4569" s="114" t="s">
        <v>45</v>
      </c>
      <c r="E4569" s="36" t="s">
        <v>46</v>
      </c>
      <c r="F4569" s="34" t="s">
        <v>45</v>
      </c>
      <c r="G4569" s="34" t="s">
        <v>46</v>
      </c>
      <c r="H4569" s="71"/>
    </row>
    <row r="4570" spans="1:8" ht="17.25" thickTop="1" thickBot="1">
      <c r="A4570" s="23" t="s">
        <v>12</v>
      </c>
      <c r="B4570" s="30">
        <f t="shared" ref="B4570:G4591" si="809">B4602+B4636+B4669</f>
        <v>45.946370000000002</v>
      </c>
      <c r="C4570" s="30">
        <f t="shared" si="809"/>
        <v>170.80099999999999</v>
      </c>
      <c r="D4570" s="30">
        <f t="shared" si="809"/>
        <v>52.989739999999998</v>
      </c>
      <c r="E4570" s="30">
        <f t="shared" si="809"/>
        <v>226.095</v>
      </c>
      <c r="F4570" s="30">
        <f t="shared" si="809"/>
        <v>58.978267665491799</v>
      </c>
      <c r="G4570" s="30">
        <f t="shared" si="809"/>
        <v>243.56</v>
      </c>
      <c r="H4570" s="164" t="s">
        <v>809</v>
      </c>
    </row>
    <row r="4571" spans="1:8" ht="16.5" thickBot="1">
      <c r="A4571" s="23" t="s">
        <v>13</v>
      </c>
      <c r="B4571" s="37">
        <f t="shared" si="809"/>
        <v>197.023</v>
      </c>
      <c r="C4571" s="38">
        <f t="shared" si="809"/>
        <v>1082.2350000000001</v>
      </c>
      <c r="D4571" s="30">
        <f t="shared" si="809"/>
        <v>247.983</v>
      </c>
      <c r="E4571" s="37">
        <f t="shared" si="809"/>
        <v>965.55500000000006</v>
      </c>
      <c r="F4571" s="30">
        <f t="shared" ref="F4571:G4571" si="810">F4603+F4637+F4670</f>
        <v>292.09213229844397</v>
      </c>
      <c r="G4571" s="30">
        <f t="shared" si="810"/>
        <v>1137.184</v>
      </c>
      <c r="H4571" s="164" t="s">
        <v>810</v>
      </c>
    </row>
    <row r="4572" spans="1:8" ht="16.5" thickBot="1">
      <c r="A4572" s="23" t="s">
        <v>14</v>
      </c>
      <c r="B4572" s="37">
        <f t="shared" si="809"/>
        <v>9.3089999999999993</v>
      </c>
      <c r="C4572" s="38">
        <f t="shared" si="809"/>
        <v>64.903999999999996</v>
      </c>
      <c r="D4572" s="30">
        <f t="shared" si="809"/>
        <v>9.2430000000000003</v>
      </c>
      <c r="E4572" s="37">
        <f t="shared" si="809"/>
        <v>66.388000000000005</v>
      </c>
      <c r="F4572" s="30">
        <f t="shared" ref="F4572:G4572" si="811">F4604+F4638+F4671</f>
        <v>9.7347031737713898</v>
      </c>
      <c r="G4572" s="30">
        <f t="shared" si="811"/>
        <v>69.77</v>
      </c>
      <c r="H4572" s="164" t="s">
        <v>806</v>
      </c>
    </row>
    <row r="4573" spans="1:8" ht="16.5" thickBot="1">
      <c r="A4573" s="23" t="s">
        <v>15</v>
      </c>
      <c r="B4573" s="37">
        <f t="shared" si="809"/>
        <v>39.293999999999997</v>
      </c>
      <c r="C4573" s="38">
        <f t="shared" si="809"/>
        <v>82.965000000000003</v>
      </c>
      <c r="D4573" s="30">
        <f t="shared" si="809"/>
        <v>49.293000000000006</v>
      </c>
      <c r="E4573" s="37">
        <f t="shared" si="809"/>
        <v>114.56900000000002</v>
      </c>
      <c r="F4573" s="30">
        <f t="shared" ref="F4573:G4573" si="812">F4605+F4639+F4672</f>
        <v>47.529780513851371</v>
      </c>
      <c r="G4573" s="30">
        <f t="shared" si="812"/>
        <v>103.428</v>
      </c>
      <c r="H4573" s="164" t="s">
        <v>820</v>
      </c>
    </row>
    <row r="4574" spans="1:8" ht="16.5" thickBot="1">
      <c r="A4574" s="23" t="s">
        <v>16</v>
      </c>
      <c r="B4574" s="37">
        <f t="shared" si="809"/>
        <v>185.58820699999998</v>
      </c>
      <c r="C4574" s="38">
        <f t="shared" si="809"/>
        <v>450.43221309</v>
      </c>
      <c r="D4574" s="30">
        <f t="shared" si="809"/>
        <v>173.41335500000002</v>
      </c>
      <c r="E4574" s="37">
        <f t="shared" si="809"/>
        <v>447.86250364918988</v>
      </c>
      <c r="F4574" s="30">
        <f t="shared" ref="F4574:G4574" si="813">F4606+F4640+F4673</f>
        <v>133.7051408826382</v>
      </c>
      <c r="G4574" s="30">
        <f t="shared" si="813"/>
        <v>341.92</v>
      </c>
      <c r="H4574" s="164" t="s">
        <v>819</v>
      </c>
    </row>
    <row r="4575" spans="1:8" ht="16.5" thickBot="1">
      <c r="A4575" s="23" t="s">
        <v>17</v>
      </c>
      <c r="B4575" s="37">
        <f t="shared" si="809"/>
        <v>0.11699999999999999</v>
      </c>
      <c r="C4575" s="38">
        <f t="shared" si="809"/>
        <v>0.61499999999999999</v>
      </c>
      <c r="D4575" s="30">
        <f t="shared" si="809"/>
        <v>0.13500000000000001</v>
      </c>
      <c r="E4575" s="37">
        <f t="shared" si="809"/>
        <v>0.31600000000000006</v>
      </c>
      <c r="F4575" s="30">
        <f>F4607+F4641+F4674</f>
        <v>0.33837090954773863</v>
      </c>
      <c r="G4575" s="30">
        <f t="shared" ref="G4575" si="814">G4607+G4641+G4674</f>
        <v>0.56100000000000005</v>
      </c>
      <c r="H4575" s="164" t="s">
        <v>807</v>
      </c>
    </row>
    <row r="4576" spans="1:8" ht="16.5" thickBot="1">
      <c r="A4576" s="23" t="s">
        <v>18</v>
      </c>
      <c r="B4576" s="37">
        <f t="shared" si="809"/>
        <v>1.484</v>
      </c>
      <c r="C4576" s="38">
        <f t="shared" si="809"/>
        <v>4.2489999999999997</v>
      </c>
      <c r="D4576" s="30">
        <f t="shared" si="809"/>
        <v>1.4810000000000001</v>
      </c>
      <c r="E4576" s="37">
        <f t="shared" si="809"/>
        <v>4.6710000000000003</v>
      </c>
      <c r="F4576" s="30">
        <f t="shared" ref="F4576:G4576" si="815">F4608+F4642+F4675</f>
        <v>2.1896360280546325</v>
      </c>
      <c r="G4576" s="30">
        <f t="shared" si="815"/>
        <v>5.8230000000000004</v>
      </c>
      <c r="H4576" s="164" t="s">
        <v>19</v>
      </c>
    </row>
    <row r="4577" spans="1:8" ht="16.5" thickBot="1">
      <c r="A4577" s="23" t="s">
        <v>20</v>
      </c>
      <c r="B4577" s="37">
        <f t="shared" si="809"/>
        <v>199.70999999999998</v>
      </c>
      <c r="C4577" s="38">
        <f t="shared" si="809"/>
        <v>1041.2190000000001</v>
      </c>
      <c r="D4577" s="30">
        <f t="shared" si="809"/>
        <v>209.476</v>
      </c>
      <c r="E4577" s="37">
        <f t="shared" si="809"/>
        <v>1020.586</v>
      </c>
      <c r="F4577" s="30">
        <f t="shared" ref="F4577:G4577" si="816">F4609+F4643+F4676</f>
        <v>213.53915998632721</v>
      </c>
      <c r="G4577" s="30">
        <f t="shared" si="816"/>
        <v>1005.6510000000001</v>
      </c>
      <c r="H4577" s="164" t="s">
        <v>808</v>
      </c>
    </row>
    <row r="4578" spans="1:8" ht="16.5" thickBot="1">
      <c r="A4578" s="23" t="s">
        <v>21</v>
      </c>
      <c r="B4578" s="37">
        <f t="shared" si="809"/>
        <v>113.29232999999999</v>
      </c>
      <c r="C4578" s="38">
        <f t="shared" si="809"/>
        <v>297.69448499999999</v>
      </c>
      <c r="D4578" s="30">
        <f t="shared" si="809"/>
        <v>40.635000000000005</v>
      </c>
      <c r="E4578" s="37">
        <f t="shared" si="809"/>
        <v>122.87199999999999</v>
      </c>
      <c r="F4578" s="30">
        <f t="shared" ref="F4578:G4578" si="817">F4610+F4644+F4677</f>
        <v>53.243954797779537</v>
      </c>
      <c r="G4578" s="30">
        <f t="shared" si="817"/>
        <v>125.34700000000001</v>
      </c>
      <c r="H4578" s="164" t="s">
        <v>811</v>
      </c>
    </row>
    <row r="4579" spans="1:8" ht="16.5" thickBot="1">
      <c r="A4579" s="23" t="s">
        <v>22</v>
      </c>
      <c r="B4579" s="37">
        <f t="shared" si="809"/>
        <v>44.820999999999998</v>
      </c>
      <c r="C4579" s="38">
        <f t="shared" si="809"/>
        <v>127.863</v>
      </c>
      <c r="D4579" s="30">
        <f t="shared" si="809"/>
        <v>45.003</v>
      </c>
      <c r="E4579" s="37">
        <f t="shared" si="809"/>
        <v>130.42099999999999</v>
      </c>
      <c r="F4579" s="30">
        <f t="shared" ref="F4579:G4579" si="818">F4611+F4645+F4678</f>
        <v>36.631101832852224</v>
      </c>
      <c r="G4579" s="30">
        <f t="shared" si="818"/>
        <v>78.850999999999999</v>
      </c>
      <c r="H4579" s="164" t="s">
        <v>840</v>
      </c>
    </row>
    <row r="4580" spans="1:8" ht="16.5" thickBot="1">
      <c r="A4580" s="23" t="s">
        <v>23</v>
      </c>
      <c r="B4580" s="37">
        <f t="shared" si="809"/>
        <v>6.7680000000000007</v>
      </c>
      <c r="C4580" s="38">
        <f t="shared" si="809"/>
        <v>7.298</v>
      </c>
      <c r="D4580" s="30">
        <f t="shared" si="809"/>
        <v>5.4239999999999995</v>
      </c>
      <c r="E4580" s="37">
        <f t="shared" si="809"/>
        <v>6.327</v>
      </c>
      <c r="F4580" s="30">
        <f t="shared" ref="F4580:G4580" si="819">F4612+F4646+F4679</f>
        <v>9.1922597280825133</v>
      </c>
      <c r="G4580" s="30">
        <f t="shared" si="819"/>
        <v>12.737</v>
      </c>
      <c r="H4580" s="164" t="s">
        <v>805</v>
      </c>
    </row>
    <row r="4581" spans="1:8" ht="16.5" thickBot="1">
      <c r="A4581" s="23" t="s">
        <v>24</v>
      </c>
      <c r="B4581" s="37">
        <f t="shared" si="809"/>
        <v>92.671999999999997</v>
      </c>
      <c r="C4581" s="38">
        <f t="shared" si="809"/>
        <v>282.20100000000002</v>
      </c>
      <c r="D4581" s="30">
        <f t="shared" si="809"/>
        <v>101.298</v>
      </c>
      <c r="E4581" s="37">
        <f t="shared" si="809"/>
        <v>325.95999999999998</v>
      </c>
      <c r="F4581" s="30">
        <f t="shared" ref="F4581:G4581" si="820">F4613+F4647+F4680</f>
        <v>81.30563781063745</v>
      </c>
      <c r="G4581" s="30">
        <f t="shared" si="820"/>
        <v>244.55699999999999</v>
      </c>
      <c r="H4581" s="164" t="s">
        <v>25</v>
      </c>
    </row>
    <row r="4582" spans="1:8" ht="16.5" thickBot="1">
      <c r="A4582" s="23" t="s">
        <v>26</v>
      </c>
      <c r="B4582" s="30">
        <f t="shared" si="809"/>
        <v>21.070337000000002</v>
      </c>
      <c r="C4582" s="28">
        <f t="shared" si="809"/>
        <v>126.48761500000001</v>
      </c>
      <c r="D4582" s="30">
        <f t="shared" si="809"/>
        <v>23.996526000000003</v>
      </c>
      <c r="E4582" s="37">
        <f t="shared" si="809"/>
        <v>142.57551520000001</v>
      </c>
      <c r="F4582" s="30">
        <f t="shared" ref="F4582:G4582" si="821">F4614+F4648+F4681</f>
        <v>31.478073345490909</v>
      </c>
      <c r="G4582" s="30">
        <f t="shared" si="821"/>
        <v>183.91900000000001</v>
      </c>
      <c r="H4582" s="164" t="s">
        <v>812</v>
      </c>
    </row>
    <row r="4583" spans="1:8" ht="16.5" thickBot="1">
      <c r="A4583" s="23" t="s">
        <v>27</v>
      </c>
      <c r="B4583" s="37">
        <f t="shared" si="809"/>
        <v>12.806000000000001</v>
      </c>
      <c r="C4583" s="38">
        <f t="shared" si="809"/>
        <v>66.694999999999993</v>
      </c>
      <c r="D4583" s="30">
        <f t="shared" si="809"/>
        <v>7.59</v>
      </c>
      <c r="E4583" s="37">
        <f t="shared" si="809"/>
        <v>34.950999999999993</v>
      </c>
      <c r="F4583" s="30">
        <f t="shared" ref="F4583:G4583" si="822">F4615+F4649+F4682</f>
        <v>19.131661995521405</v>
      </c>
      <c r="G4583" s="30">
        <f t="shared" si="822"/>
        <v>93.001999999999995</v>
      </c>
      <c r="H4583" s="164" t="s">
        <v>836</v>
      </c>
    </row>
    <row r="4584" spans="1:8" ht="16.5" thickBot="1">
      <c r="A4584" s="23" t="s">
        <v>28</v>
      </c>
      <c r="B4584" s="37">
        <f t="shared" si="809"/>
        <v>17.727</v>
      </c>
      <c r="C4584" s="38">
        <f t="shared" si="809"/>
        <v>133.654</v>
      </c>
      <c r="D4584" s="30">
        <f t="shared" si="809"/>
        <v>19.001999999999999</v>
      </c>
      <c r="E4584" s="37">
        <f t="shared" si="809"/>
        <v>150.726</v>
      </c>
      <c r="F4584" s="30">
        <f t="shared" ref="F4584:G4584" si="823">F4616+F4650+F4683</f>
        <v>19.003</v>
      </c>
      <c r="G4584" s="30">
        <f t="shared" si="823"/>
        <v>150.726</v>
      </c>
      <c r="H4584" s="164" t="s">
        <v>813</v>
      </c>
    </row>
    <row r="4585" spans="1:8" ht="16.5" thickBot="1">
      <c r="A4585" s="23" t="s">
        <v>29</v>
      </c>
      <c r="B4585" s="37">
        <f t="shared" si="809"/>
        <v>33.781000000000006</v>
      </c>
      <c r="C4585" s="38">
        <f t="shared" si="809"/>
        <v>248.87700000000001</v>
      </c>
      <c r="D4585" s="30">
        <f t="shared" si="809"/>
        <v>36.011000000000003</v>
      </c>
      <c r="E4585" s="37">
        <f t="shared" si="809"/>
        <v>270.34699999999998</v>
      </c>
      <c r="F4585" s="30">
        <f t="shared" ref="F4585:G4585" si="824">F4617+F4651+F4684</f>
        <v>39.443683215296204</v>
      </c>
      <c r="G4585" s="30">
        <f t="shared" si="824"/>
        <v>297.51299999999998</v>
      </c>
      <c r="H4585" s="164" t="s">
        <v>814</v>
      </c>
    </row>
    <row r="4586" spans="1:8" ht="16.5" thickBot="1">
      <c r="A4586" s="23" t="s">
        <v>30</v>
      </c>
      <c r="B4586" s="37">
        <f t="shared" si="809"/>
        <v>48.376999999999995</v>
      </c>
      <c r="C4586" s="38">
        <f t="shared" si="809"/>
        <v>178.37200000000001</v>
      </c>
      <c r="D4586" s="30">
        <f t="shared" si="809"/>
        <v>50.755000000000003</v>
      </c>
      <c r="E4586" s="37">
        <f t="shared" si="809"/>
        <v>212.81099999999998</v>
      </c>
      <c r="F4586" s="30">
        <f t="shared" ref="F4586:G4586" si="825">F4618+F4652+F4685</f>
        <v>55.092506479549911</v>
      </c>
      <c r="G4586" s="30">
        <f t="shared" si="825"/>
        <v>200.32300000000001</v>
      </c>
      <c r="H4586" s="164" t="s">
        <v>815</v>
      </c>
    </row>
    <row r="4587" spans="1:8" ht="16.5" thickBot="1">
      <c r="A4587" s="23" t="s">
        <v>31</v>
      </c>
      <c r="B4587" s="37">
        <f t="shared" si="809"/>
        <v>38.738</v>
      </c>
      <c r="C4587" s="38">
        <f t="shared" si="809"/>
        <v>127.38700000000001</v>
      </c>
      <c r="D4587" s="30">
        <f t="shared" si="809"/>
        <v>46.473999999999997</v>
      </c>
      <c r="E4587" s="37">
        <f t="shared" si="809"/>
        <v>151.90199999999999</v>
      </c>
      <c r="F4587" s="30">
        <f t="shared" ref="F4587:G4587" si="826">F4619+F4653+F4686</f>
        <v>38.387634068499025</v>
      </c>
      <c r="G4587" s="30">
        <f t="shared" si="826"/>
        <v>123.52000000000001</v>
      </c>
      <c r="H4587" s="164" t="s">
        <v>838</v>
      </c>
    </row>
    <row r="4588" spans="1:8" ht="16.5" thickBot="1">
      <c r="A4588" s="23" t="s">
        <v>32</v>
      </c>
      <c r="B4588" s="37">
        <f t="shared" si="809"/>
        <v>193.203</v>
      </c>
      <c r="C4588" s="38">
        <f t="shared" si="809"/>
        <v>533.87010195881464</v>
      </c>
      <c r="D4588" s="30">
        <f t="shared" si="809"/>
        <v>166.95190844157563</v>
      </c>
      <c r="E4588" s="37">
        <f t="shared" si="809"/>
        <v>496.8816029804583</v>
      </c>
      <c r="F4588" s="30">
        <f t="shared" ref="F4588:G4588" si="827">F4620+F4654+F4687</f>
        <v>196.1486692944631</v>
      </c>
      <c r="G4588" s="30">
        <f t="shared" si="827"/>
        <v>620.45100000000002</v>
      </c>
      <c r="H4588" s="164" t="s">
        <v>816</v>
      </c>
    </row>
    <row r="4589" spans="1:8" ht="16.5" thickBot="1">
      <c r="A4589" s="23" t="s">
        <v>33</v>
      </c>
      <c r="B4589" s="37">
        <f t="shared" si="809"/>
        <v>120.84299999999999</v>
      </c>
      <c r="C4589" s="38">
        <f t="shared" si="809"/>
        <v>351.03099999999995</v>
      </c>
      <c r="D4589" s="30">
        <f t="shared" si="809"/>
        <v>128.732</v>
      </c>
      <c r="E4589" s="37">
        <f t="shared" si="809"/>
        <v>389.00100000000003</v>
      </c>
      <c r="F4589" s="30">
        <f t="shared" ref="F4589:G4589" si="828">F4621+F4655+F4688</f>
        <v>149.22217127527858</v>
      </c>
      <c r="G4589" s="30">
        <f t="shared" si="828"/>
        <v>422.32900000000001</v>
      </c>
      <c r="H4589" s="164" t="s">
        <v>818</v>
      </c>
    </row>
    <row r="4590" spans="1:8" ht="16.5" thickBot="1">
      <c r="A4590" s="23" t="s">
        <v>34</v>
      </c>
      <c r="B4590" s="39">
        <f t="shared" si="809"/>
        <v>20.337999999999997</v>
      </c>
      <c r="C4590" s="40">
        <f t="shared" si="809"/>
        <v>21.295000000000002</v>
      </c>
      <c r="D4590" s="30">
        <f t="shared" si="809"/>
        <v>22.648</v>
      </c>
      <c r="E4590" s="37">
        <f t="shared" si="809"/>
        <v>20.274999999999999</v>
      </c>
      <c r="F4590" s="30">
        <f t="shared" ref="F4590:G4590" si="829">F4622+F4656+F4689</f>
        <v>24.034702111024238</v>
      </c>
      <c r="G4590" s="30">
        <f t="shared" si="829"/>
        <v>20.787000000000003</v>
      </c>
      <c r="H4590" s="164" t="s">
        <v>817</v>
      </c>
    </row>
    <row r="4591" spans="1:8" ht="16.5" thickBot="1">
      <c r="A4591" s="23" t="s">
        <v>35</v>
      </c>
      <c r="B4591" s="39">
        <f t="shared" si="809"/>
        <v>26.156000000000002</v>
      </c>
      <c r="C4591" s="40">
        <f t="shared" si="809"/>
        <v>70.482000000000014</v>
      </c>
      <c r="D4591" s="30">
        <f t="shared" si="809"/>
        <v>29.387</v>
      </c>
      <c r="E4591" s="37">
        <f t="shared" si="809"/>
        <v>94.27000000000001</v>
      </c>
      <c r="F4591" s="30">
        <f t="shared" ref="F4591:G4591" si="830">F4623+F4657+F4690</f>
        <v>32.377527486361728</v>
      </c>
      <c r="G4591" s="30">
        <f t="shared" si="830"/>
        <v>91.841999999999999</v>
      </c>
      <c r="H4591" s="165" t="s">
        <v>36</v>
      </c>
    </row>
    <row r="4592" spans="1:8" ht="16.5" thickBot="1">
      <c r="A4592" s="95" t="s">
        <v>353</v>
      </c>
      <c r="B4592" s="97">
        <f t="shared" ref="B4592" si="831">SUM(B4570:B4591)</f>
        <v>1469.0642440000001</v>
      </c>
      <c r="C4592" s="97">
        <f t="shared" ref="C4592" si="832">SUM(C4570:C4591)</f>
        <v>5470.6274150488143</v>
      </c>
      <c r="D4592" s="97">
        <f t="shared" ref="D4592" si="833">SUM(D4570:D4591)</f>
        <v>1467.9215294415753</v>
      </c>
      <c r="E4592" s="97">
        <f t="shared" ref="E4592" si="834">SUM(E4570:E4591)</f>
        <v>5395.3626218296486</v>
      </c>
      <c r="F4592" s="142">
        <f t="shared" ref="F4592:G4592" si="835">F4624+F4658+F4691</f>
        <v>1542.7997748989628</v>
      </c>
      <c r="G4592" s="142">
        <f t="shared" si="835"/>
        <v>5573.8010000000004</v>
      </c>
      <c r="H4592" s="202" t="s">
        <v>841</v>
      </c>
    </row>
    <row r="4593" spans="1:8" ht="16.5" thickBot="1">
      <c r="A4593" s="95" t="s">
        <v>350</v>
      </c>
      <c r="B4593" s="97">
        <f>B4625+B4659+B4692</f>
        <v>21452.343000000001</v>
      </c>
      <c r="C4593" s="97">
        <f>C4625+C4659+C4692</f>
        <v>85203.467999999993</v>
      </c>
      <c r="D4593" s="97">
        <f>D4625+D4659+D4692</f>
        <v>22802.923000000003</v>
      </c>
      <c r="E4593" s="97">
        <f>E4625+E4659+E4692</f>
        <v>87790.152000000002</v>
      </c>
      <c r="F4593" s="142">
        <f t="shared" ref="F4593:G4593" si="836">F4625+F4659+F4692</f>
        <v>23109.933894921502</v>
      </c>
      <c r="G4593" s="142">
        <f t="shared" si="836"/>
        <v>88920.069000000003</v>
      </c>
      <c r="H4593" s="156" t="s">
        <v>354</v>
      </c>
    </row>
    <row r="4594" spans="1:8">
      <c r="A4594" s="75"/>
      <c r="B4594" s="75"/>
      <c r="C4594" s="75"/>
      <c r="D4594" s="75"/>
      <c r="E4594" s="81"/>
      <c r="F4594" s="75"/>
      <c r="G4594" s="81"/>
      <c r="H4594" s="75"/>
    </row>
    <row r="4595" spans="1:8">
      <c r="A4595" s="75"/>
      <c r="B4595" s="75"/>
      <c r="C4595" s="75"/>
      <c r="D4595" s="75"/>
      <c r="E4595" s="75"/>
      <c r="F4595" s="75"/>
      <c r="G4595" s="75"/>
      <c r="H4595" s="75"/>
    </row>
    <row r="4596" spans="1:8">
      <c r="A4596" s="77" t="s">
        <v>287</v>
      </c>
      <c r="B4596" s="75"/>
      <c r="C4596" s="75"/>
      <c r="D4596" s="75"/>
      <c r="E4596" s="75"/>
      <c r="F4596" s="75"/>
      <c r="G4596" s="75"/>
      <c r="H4596" s="79" t="s">
        <v>288</v>
      </c>
    </row>
    <row r="4597" spans="1:8">
      <c r="A4597" s="77" t="s">
        <v>721</v>
      </c>
      <c r="B4597" s="75"/>
      <c r="C4597" s="75"/>
      <c r="D4597" s="75"/>
      <c r="E4597" s="75"/>
      <c r="F4597" s="75"/>
      <c r="G4597" s="75"/>
      <c r="H4597" s="13" t="s">
        <v>720</v>
      </c>
    </row>
    <row r="4598" spans="1:8" ht="16.5" customHeight="1" thickBot="1">
      <c r="A4598" s="76" t="s">
        <v>39</v>
      </c>
      <c r="B4598" s="75"/>
      <c r="C4598" s="75"/>
      <c r="D4598" s="75"/>
      <c r="E4598" s="2"/>
      <c r="F4598" s="75"/>
      <c r="G4598" s="2" t="s">
        <v>40</v>
      </c>
      <c r="H4598" s="2" t="s">
        <v>2</v>
      </c>
    </row>
    <row r="4599" spans="1:8" ht="16.5" thickBot="1">
      <c r="A4599" s="66" t="s">
        <v>7</v>
      </c>
      <c r="B4599" s="203">
        <v>2016</v>
      </c>
      <c r="C4599" s="204"/>
      <c r="D4599" s="203">
        <v>2017</v>
      </c>
      <c r="E4599" s="204"/>
      <c r="F4599" s="203">
        <v>2018</v>
      </c>
      <c r="G4599" s="204"/>
      <c r="H4599" s="67" t="s">
        <v>3</v>
      </c>
    </row>
    <row r="4600" spans="1:8">
      <c r="A4600" s="68"/>
      <c r="B4600" s="20" t="s">
        <v>43</v>
      </c>
      <c r="C4600" s="111" t="s">
        <v>44</v>
      </c>
      <c r="D4600" s="111" t="s">
        <v>43</v>
      </c>
      <c r="E4600" s="16" t="s">
        <v>44</v>
      </c>
      <c r="F4600" s="20" t="s">
        <v>43</v>
      </c>
      <c r="G4600" s="9" t="s">
        <v>44</v>
      </c>
      <c r="H4600" s="69"/>
    </row>
    <row r="4601" spans="1:8" ht="16.5" thickBot="1">
      <c r="A4601" s="70"/>
      <c r="B4601" s="34" t="s">
        <v>45</v>
      </c>
      <c r="C4601" s="11" t="s">
        <v>46</v>
      </c>
      <c r="D4601" s="114" t="s">
        <v>45</v>
      </c>
      <c r="E4601" s="36" t="s">
        <v>46</v>
      </c>
      <c r="F4601" s="34" t="s">
        <v>45</v>
      </c>
      <c r="G4601" s="34" t="s">
        <v>46</v>
      </c>
      <c r="H4601" s="71"/>
    </row>
    <row r="4602" spans="1:8" ht="17.25" thickTop="1" thickBot="1">
      <c r="A4602" s="23" t="s">
        <v>12</v>
      </c>
      <c r="B4602" s="35">
        <v>10.03124</v>
      </c>
      <c r="C4602" s="38">
        <v>27.94</v>
      </c>
      <c r="D4602" s="30">
        <v>8.3097399999999997</v>
      </c>
      <c r="E4602" s="37">
        <v>51.429000000000002</v>
      </c>
      <c r="F4602" s="30">
        <v>9.1219999999999999</v>
      </c>
      <c r="G4602" s="30">
        <v>52.646000000000001</v>
      </c>
      <c r="H4602" s="114" t="s">
        <v>809</v>
      </c>
    </row>
    <row r="4603" spans="1:8" ht="16.5" thickBot="1">
      <c r="A4603" s="23" t="s">
        <v>13</v>
      </c>
      <c r="B4603" s="37">
        <v>79.003</v>
      </c>
      <c r="C4603" s="38">
        <v>483.59</v>
      </c>
      <c r="D4603" s="30">
        <v>100.206</v>
      </c>
      <c r="E4603" s="37">
        <v>303.86099999999999</v>
      </c>
      <c r="F4603" s="30">
        <v>108.593</v>
      </c>
      <c r="G4603" s="30">
        <v>323.161</v>
      </c>
      <c r="H4603" s="114" t="s">
        <v>810</v>
      </c>
    </row>
    <row r="4604" spans="1:8" ht="16.5" thickBot="1">
      <c r="A4604" s="23" t="s">
        <v>14</v>
      </c>
      <c r="B4604" s="37">
        <v>1.696</v>
      </c>
      <c r="C4604" s="38">
        <v>15.106999999999999</v>
      </c>
      <c r="D4604" s="30">
        <v>1.74</v>
      </c>
      <c r="E4604" s="37">
        <v>15.865</v>
      </c>
      <c r="F4604" s="30">
        <v>1.75</v>
      </c>
      <c r="G4604" s="30">
        <v>15.766</v>
      </c>
      <c r="H4604" s="114" t="s">
        <v>806</v>
      </c>
    </row>
    <row r="4605" spans="1:8" ht="16.5" thickBot="1">
      <c r="A4605" s="23" t="s">
        <v>15</v>
      </c>
      <c r="B4605" s="37">
        <v>5.9189999999999996</v>
      </c>
      <c r="C4605" s="38">
        <v>7.4039999999999999</v>
      </c>
      <c r="D4605" s="30">
        <v>9.1300000000000008</v>
      </c>
      <c r="E4605" s="37">
        <v>14.438000000000001</v>
      </c>
      <c r="F4605" s="30">
        <v>6.1470000000000002</v>
      </c>
      <c r="G4605" s="30">
        <v>8.85</v>
      </c>
      <c r="H4605" s="114" t="s">
        <v>820</v>
      </c>
    </row>
    <row r="4606" spans="1:8" ht="16.5" thickBot="1">
      <c r="A4606" s="23" t="s">
        <v>16</v>
      </c>
      <c r="B4606" s="37">
        <v>14.938075999999999</v>
      </c>
      <c r="C4606" s="38">
        <v>35.130332299999999</v>
      </c>
      <c r="D4606" s="30">
        <v>14.059745000000001</v>
      </c>
      <c r="E4606" s="37">
        <v>33.880826818149998</v>
      </c>
      <c r="F4606" s="30">
        <v>18.11</v>
      </c>
      <c r="G4606" s="30">
        <v>35</v>
      </c>
      <c r="H4606" s="114" t="s">
        <v>819</v>
      </c>
    </row>
    <row r="4607" spans="1:8" ht="16.5" thickBot="1">
      <c r="A4607" s="23" t="s">
        <v>17</v>
      </c>
      <c r="B4607" s="37">
        <v>1.7999999999999999E-2</v>
      </c>
      <c r="C4607" s="38">
        <v>0.27</v>
      </c>
      <c r="D4607" s="30">
        <v>1.6E-2</v>
      </c>
      <c r="E4607" s="37">
        <v>9.0999999999999998E-2</v>
      </c>
      <c r="F4607" s="30">
        <v>8.5000000000000006E-3</v>
      </c>
      <c r="G4607" s="30">
        <v>0.01</v>
      </c>
      <c r="H4607" s="114" t="s">
        <v>807</v>
      </c>
    </row>
    <row r="4608" spans="1:8" ht="16.5" thickBot="1">
      <c r="A4608" s="23" t="s">
        <v>18</v>
      </c>
      <c r="B4608" s="37">
        <v>0.55800000000000005</v>
      </c>
      <c r="C4608" s="38">
        <v>1.331</v>
      </c>
      <c r="D4608" s="30">
        <v>0.57699999999999996</v>
      </c>
      <c r="E4608" s="37">
        <v>1.421</v>
      </c>
      <c r="F4608" s="30">
        <v>0.89100000000000001</v>
      </c>
      <c r="G4608" s="30">
        <v>2.11</v>
      </c>
      <c r="H4608" s="114" t="s">
        <v>19</v>
      </c>
    </row>
    <row r="4609" spans="1:8" ht="16.5" thickBot="1">
      <c r="A4609" s="23" t="s">
        <v>20</v>
      </c>
      <c r="B4609" s="37">
        <v>35.884999999999998</v>
      </c>
      <c r="C4609" s="38">
        <v>256.43299999999999</v>
      </c>
      <c r="D4609" s="30">
        <v>39.316000000000003</v>
      </c>
      <c r="E4609" s="37">
        <v>263.15899999999999</v>
      </c>
      <c r="F4609" s="30">
        <v>37.606999999999999</v>
      </c>
      <c r="G4609" s="30">
        <v>252.51599999999999</v>
      </c>
      <c r="H4609" s="114" t="s">
        <v>808</v>
      </c>
    </row>
    <row r="4610" spans="1:8" ht="16.5" thickBot="1">
      <c r="A4610" s="23" t="s">
        <v>21</v>
      </c>
      <c r="B4610" s="37">
        <v>32.173639999999999</v>
      </c>
      <c r="C4610" s="38">
        <v>88.477509999999995</v>
      </c>
      <c r="D4610" s="30">
        <v>21.05</v>
      </c>
      <c r="E4610" s="37">
        <v>57.87</v>
      </c>
      <c r="F4610" s="30">
        <v>33.213000000000001</v>
      </c>
      <c r="G4610" s="30">
        <v>61.215000000000003</v>
      </c>
      <c r="H4610" s="114" t="s">
        <v>811</v>
      </c>
    </row>
    <row r="4611" spans="1:8" ht="16.5" thickBot="1">
      <c r="A4611" s="23" t="s">
        <v>22</v>
      </c>
      <c r="B4611" s="37">
        <v>13.212999999999999</v>
      </c>
      <c r="C4611" s="38">
        <v>57.695999999999998</v>
      </c>
      <c r="D4611" s="30">
        <v>7.6470000000000002</v>
      </c>
      <c r="E4611" s="37">
        <v>41.633000000000003</v>
      </c>
      <c r="F4611" s="30">
        <v>0.99</v>
      </c>
      <c r="G4611" s="30">
        <v>2.798</v>
      </c>
      <c r="H4611" s="114" t="s">
        <v>840</v>
      </c>
    </row>
    <row r="4612" spans="1:8" ht="16.5" thickBot="1">
      <c r="A4612" s="23" t="s">
        <v>23</v>
      </c>
      <c r="B4612" s="37">
        <v>3.754</v>
      </c>
      <c r="C4612" s="38">
        <v>3.8239999999999998</v>
      </c>
      <c r="D4612" s="30">
        <v>3.605</v>
      </c>
      <c r="E4612" s="37">
        <v>3.9049999999999998</v>
      </c>
      <c r="F4612" s="30">
        <v>6.6459999999999999</v>
      </c>
      <c r="G4612" s="30">
        <v>9.1110000000000007</v>
      </c>
      <c r="H4612" s="114" t="s">
        <v>805</v>
      </c>
    </row>
    <row r="4613" spans="1:8" ht="16.5" thickBot="1">
      <c r="A4613" s="23" t="s">
        <v>24</v>
      </c>
      <c r="B4613" s="37">
        <v>39.475999999999999</v>
      </c>
      <c r="C4613" s="38">
        <v>118.866</v>
      </c>
      <c r="D4613" s="30">
        <v>47.828000000000003</v>
      </c>
      <c r="E4613" s="37">
        <v>161.13200000000001</v>
      </c>
      <c r="F4613" s="30">
        <v>23.245000000000001</v>
      </c>
      <c r="G4613" s="30">
        <v>66.415999999999997</v>
      </c>
      <c r="H4613" s="114" t="s">
        <v>25</v>
      </c>
    </row>
    <row r="4614" spans="1:8" ht="16.5" thickBot="1">
      <c r="A4614" s="23" t="s">
        <v>26</v>
      </c>
      <c r="B4614" s="30">
        <v>5.5497690000000004</v>
      </c>
      <c r="C4614" s="28">
        <v>29.951123800000001</v>
      </c>
      <c r="D4614" s="30">
        <v>7.7462739999999997</v>
      </c>
      <c r="E4614" s="37">
        <v>44.260972600000002</v>
      </c>
      <c r="F4614" s="30">
        <v>5.9980000000000002</v>
      </c>
      <c r="G4614" s="30">
        <v>32.509</v>
      </c>
      <c r="H4614" s="114" t="s">
        <v>812</v>
      </c>
    </row>
    <row r="4615" spans="1:8" ht="16.5" thickBot="1">
      <c r="A4615" s="23" t="s">
        <v>27</v>
      </c>
      <c r="B4615" s="37">
        <v>0.88600000000000001</v>
      </c>
      <c r="C4615" s="38">
        <v>5.5460000000000003</v>
      </c>
      <c r="D4615" s="30">
        <v>0.159</v>
      </c>
      <c r="E4615" s="37">
        <v>1.5589999999999999</v>
      </c>
      <c r="F4615" s="30">
        <f>D4615/E4615*G4615</f>
        <v>0.6874021808851829</v>
      </c>
      <c r="G4615" s="30">
        <v>6.74</v>
      </c>
      <c r="H4615" s="114" t="s">
        <v>836</v>
      </c>
    </row>
    <row r="4616" spans="1:8" ht="16.5" thickBot="1">
      <c r="A4616" s="23" t="s">
        <v>28</v>
      </c>
      <c r="B4616" s="37">
        <v>3.661</v>
      </c>
      <c r="C4616" s="38">
        <v>31.530999999999999</v>
      </c>
      <c r="D4616" s="30">
        <v>4.3609999999999998</v>
      </c>
      <c r="E4616" s="37">
        <v>30.215</v>
      </c>
      <c r="F4616" s="30">
        <v>4.3609999999999998</v>
      </c>
      <c r="G4616" s="30">
        <v>30.215</v>
      </c>
      <c r="H4616" s="114" t="s">
        <v>813</v>
      </c>
    </row>
    <row r="4617" spans="1:8" ht="16.5" thickBot="1">
      <c r="A4617" s="23" t="s">
        <v>29</v>
      </c>
      <c r="B4617" s="37">
        <v>6.3760000000000003</v>
      </c>
      <c r="C4617" s="38">
        <v>55.906999999999996</v>
      </c>
      <c r="D4617" s="30">
        <v>7.11</v>
      </c>
      <c r="E4617" s="37">
        <v>60.292999999999999</v>
      </c>
      <c r="F4617" s="30">
        <v>6.6710000000000003</v>
      </c>
      <c r="G4617" s="30">
        <v>61.386000000000003</v>
      </c>
      <c r="H4617" s="114" t="s">
        <v>814</v>
      </c>
    </row>
    <row r="4618" spans="1:8" ht="16.5" thickBot="1">
      <c r="A4618" s="23" t="s">
        <v>30</v>
      </c>
      <c r="B4618" s="37">
        <v>4.21</v>
      </c>
      <c r="C4618" s="38">
        <v>23.434999999999999</v>
      </c>
      <c r="D4618" s="30">
        <v>8.6920000000000002</v>
      </c>
      <c r="E4618" s="37">
        <v>57.033999999999999</v>
      </c>
      <c r="F4618" s="30">
        <v>4.048</v>
      </c>
      <c r="G4618" s="30">
        <v>26.896000000000001</v>
      </c>
      <c r="H4618" s="114" t="s">
        <v>815</v>
      </c>
    </row>
    <row r="4619" spans="1:8" ht="16.5" thickBot="1">
      <c r="A4619" s="23" t="s">
        <v>31</v>
      </c>
      <c r="B4619" s="37">
        <v>16.344000000000001</v>
      </c>
      <c r="C4619" s="38">
        <v>57.06</v>
      </c>
      <c r="D4619" s="30">
        <v>20.521999999999998</v>
      </c>
      <c r="E4619" s="37">
        <v>74.820999999999998</v>
      </c>
      <c r="F4619" s="30">
        <v>7.6920000000000002</v>
      </c>
      <c r="G4619" s="30">
        <v>24.727</v>
      </c>
      <c r="H4619" s="114" t="s">
        <v>838</v>
      </c>
    </row>
    <row r="4620" spans="1:8" ht="16.5" thickBot="1">
      <c r="A4620" s="23" t="s">
        <v>32</v>
      </c>
      <c r="B4620" s="37">
        <v>118.923</v>
      </c>
      <c r="C4620" s="38">
        <v>308.82189854344551</v>
      </c>
      <c r="D4620" s="30">
        <v>97.445999999999998</v>
      </c>
      <c r="E4620" s="37">
        <v>274.00309292844088</v>
      </c>
      <c r="F4620" s="30">
        <v>106.087</v>
      </c>
      <c r="G4620" s="30">
        <v>361.63900000000001</v>
      </c>
      <c r="H4620" s="114" t="s">
        <v>816</v>
      </c>
    </row>
    <row r="4621" spans="1:8" ht="16.5" thickBot="1">
      <c r="A4621" s="23" t="s">
        <v>33</v>
      </c>
      <c r="B4621" s="37">
        <v>67.313999999999993</v>
      </c>
      <c r="C4621" s="38">
        <v>199.18899999999999</v>
      </c>
      <c r="D4621" s="30">
        <v>72.533000000000001</v>
      </c>
      <c r="E4621" s="37">
        <v>219.797</v>
      </c>
      <c r="F4621" s="30">
        <v>75.605000000000004</v>
      </c>
      <c r="G4621" s="30">
        <v>220.28700000000001</v>
      </c>
      <c r="H4621" s="114" t="s">
        <v>818</v>
      </c>
    </row>
    <row r="4622" spans="1:8" ht="16.5" thickBot="1">
      <c r="A4622" s="23" t="s">
        <v>34</v>
      </c>
      <c r="B4622" s="39">
        <v>16.164999999999999</v>
      </c>
      <c r="C4622" s="40">
        <v>19.701000000000001</v>
      </c>
      <c r="D4622" s="30">
        <v>17.218</v>
      </c>
      <c r="E4622" s="37">
        <v>18.686</v>
      </c>
      <c r="F4622" s="30">
        <v>17.452999999999999</v>
      </c>
      <c r="G4622" s="30">
        <v>18.876000000000001</v>
      </c>
      <c r="H4622" s="114" t="s">
        <v>817</v>
      </c>
    </row>
    <row r="4623" spans="1:8" ht="16.5" thickBot="1">
      <c r="A4623" s="23" t="s">
        <v>35</v>
      </c>
      <c r="B4623" s="39">
        <v>15.557</v>
      </c>
      <c r="C4623" s="40">
        <v>46.965000000000003</v>
      </c>
      <c r="D4623" s="30">
        <v>17.510999999999999</v>
      </c>
      <c r="E4623" s="37">
        <v>63.792000000000002</v>
      </c>
      <c r="F4623" s="30">
        <v>19.253</v>
      </c>
      <c r="G4623" s="30">
        <v>59.957999999999998</v>
      </c>
      <c r="H4623" s="113" t="s">
        <v>36</v>
      </c>
    </row>
    <row r="4624" spans="1:8" ht="16.5" thickBot="1">
      <c r="A4624" s="95" t="s">
        <v>353</v>
      </c>
      <c r="B4624" s="97">
        <f t="shared" ref="B4624" si="837">SUM(B4602:B4623)</f>
        <v>491.65072500000002</v>
      </c>
      <c r="C4624" s="97">
        <f t="shared" ref="C4624" si="838">SUM(C4602:C4623)</f>
        <v>1874.1758646434453</v>
      </c>
      <c r="D4624" s="97">
        <f t="shared" ref="D4624" si="839">SUM(D4602:D4623)</f>
        <v>506.78275900000006</v>
      </c>
      <c r="E4624" s="97">
        <f t="shared" ref="E4624:G4624" si="840">SUM(E4602:E4623)</f>
        <v>1793.1458923465905</v>
      </c>
      <c r="F4624" s="97">
        <f t="shared" si="840"/>
        <v>494.17790218088516</v>
      </c>
      <c r="G4624" s="97">
        <f t="shared" si="840"/>
        <v>1672.8320000000003</v>
      </c>
      <c r="H4624" s="112" t="s">
        <v>841</v>
      </c>
    </row>
    <row r="4625" spans="1:8" ht="16.5" thickBot="1">
      <c r="A4625" s="95" t="s">
        <v>350</v>
      </c>
      <c r="B4625" s="97">
        <v>1860.8979999999999</v>
      </c>
      <c r="C4625" s="97">
        <v>6811.7439999999997</v>
      </c>
      <c r="D4625" s="97">
        <v>1892.029</v>
      </c>
      <c r="E4625" s="97">
        <v>7046.2510000000002</v>
      </c>
      <c r="F4625" s="142">
        <f>D4625/E4625*G4625</f>
        <v>1917.9136446955974</v>
      </c>
      <c r="G4625" s="142">
        <v>7142.65</v>
      </c>
      <c r="H4625" s="119" t="s">
        <v>354</v>
      </c>
    </row>
    <row r="4626" spans="1:8">
      <c r="A4626" s="75"/>
      <c r="B4626" s="75"/>
      <c r="C4626" s="75"/>
      <c r="D4626" s="75"/>
      <c r="E4626" s="75"/>
      <c r="F4626" s="75"/>
      <c r="G4626" s="75"/>
      <c r="H4626" s="75"/>
    </row>
    <row r="4627" spans="1:8">
      <c r="A4627" s="75"/>
      <c r="B4627" s="75"/>
      <c r="C4627" s="75"/>
      <c r="D4627" s="75"/>
      <c r="E4627" s="75"/>
      <c r="F4627" s="75"/>
      <c r="G4627" s="75"/>
      <c r="H4627" s="75"/>
    </row>
    <row r="4628" spans="1:8">
      <c r="A4628" s="75"/>
      <c r="B4628" s="75"/>
      <c r="C4628" s="75"/>
      <c r="D4628" s="75"/>
      <c r="E4628" s="75"/>
      <c r="F4628" s="75"/>
      <c r="G4628" s="75"/>
      <c r="H4628" s="75"/>
    </row>
    <row r="4629" spans="1:8">
      <c r="A4629" s="75"/>
      <c r="B4629" s="75"/>
      <c r="C4629" s="75"/>
      <c r="D4629" s="75"/>
      <c r="E4629" s="75"/>
      <c r="F4629" s="75"/>
      <c r="G4629" s="75"/>
      <c r="H4629" s="75"/>
    </row>
    <row r="4630" spans="1:8">
      <c r="A4630" s="77" t="s">
        <v>289</v>
      </c>
      <c r="B4630" s="75"/>
      <c r="C4630" s="75"/>
      <c r="D4630" s="75"/>
      <c r="E4630" s="75"/>
      <c r="F4630" s="75"/>
      <c r="G4630" s="75"/>
      <c r="H4630" s="79" t="s">
        <v>290</v>
      </c>
    </row>
    <row r="4631" spans="1:8" ht="16.5" customHeight="1">
      <c r="A4631" s="75" t="s">
        <v>722</v>
      </c>
      <c r="B4631" s="75"/>
      <c r="C4631" s="75"/>
      <c r="D4631" s="75"/>
      <c r="E4631" s="75"/>
      <c r="F4631" s="75"/>
      <c r="G4631" s="75"/>
      <c r="H4631" s="91" t="s">
        <v>723</v>
      </c>
    </row>
    <row r="4632" spans="1:8" ht="16.5" customHeight="1" thickBot="1">
      <c r="A4632" s="76" t="s">
        <v>39</v>
      </c>
      <c r="B4632" s="75"/>
      <c r="C4632" s="75"/>
      <c r="D4632" s="75"/>
      <c r="E4632" s="2"/>
      <c r="F4632" s="75"/>
      <c r="G4632" s="2" t="s">
        <v>40</v>
      </c>
      <c r="H4632" s="2" t="s">
        <v>2</v>
      </c>
    </row>
    <row r="4633" spans="1:8" ht="16.5" thickBot="1">
      <c r="A4633" s="66" t="s">
        <v>7</v>
      </c>
      <c r="B4633" s="203">
        <v>2016</v>
      </c>
      <c r="C4633" s="204"/>
      <c r="D4633" s="203">
        <v>2017</v>
      </c>
      <c r="E4633" s="204"/>
      <c r="F4633" s="203">
        <v>2018</v>
      </c>
      <c r="G4633" s="204"/>
      <c r="H4633" s="67" t="s">
        <v>3</v>
      </c>
    </row>
    <row r="4634" spans="1:8">
      <c r="A4634" s="68"/>
      <c r="B4634" s="20" t="s">
        <v>43</v>
      </c>
      <c r="C4634" s="111" t="s">
        <v>44</v>
      </c>
      <c r="D4634" s="111" t="s">
        <v>43</v>
      </c>
      <c r="E4634" s="16" t="s">
        <v>44</v>
      </c>
      <c r="F4634" s="20" t="s">
        <v>43</v>
      </c>
      <c r="G4634" s="9" t="s">
        <v>44</v>
      </c>
      <c r="H4634" s="69"/>
    </row>
    <row r="4635" spans="1:8" ht="16.5" thickBot="1">
      <c r="A4635" s="70"/>
      <c r="B4635" s="34" t="s">
        <v>45</v>
      </c>
      <c r="C4635" s="11" t="s">
        <v>46</v>
      </c>
      <c r="D4635" s="114" t="s">
        <v>45</v>
      </c>
      <c r="E4635" s="36" t="s">
        <v>46</v>
      </c>
      <c r="F4635" s="34" t="s">
        <v>45</v>
      </c>
      <c r="G4635" s="34" t="s">
        <v>46</v>
      </c>
      <c r="H4635" s="71"/>
    </row>
    <row r="4636" spans="1:8" ht="17.25" thickTop="1" thickBot="1">
      <c r="A4636" s="23" t="s">
        <v>12</v>
      </c>
      <c r="B4636" s="35">
        <v>15.260999999999999</v>
      </c>
      <c r="C4636" s="38">
        <v>74.236000000000004</v>
      </c>
      <c r="D4636" s="30">
        <v>18.355</v>
      </c>
      <c r="E4636" s="37">
        <v>88.236999999999995</v>
      </c>
      <c r="F4636" s="30">
        <f>D4636/E4636*G4636</f>
        <v>17.791267665491802</v>
      </c>
      <c r="G4636" s="30">
        <v>85.527000000000001</v>
      </c>
      <c r="H4636" s="114" t="s">
        <v>809</v>
      </c>
    </row>
    <row r="4637" spans="1:8" ht="16.5" thickBot="1">
      <c r="A4637" s="23" t="s">
        <v>13</v>
      </c>
      <c r="B4637" s="37">
        <v>104.15300000000001</v>
      </c>
      <c r="C4637" s="38">
        <v>516.86099999999999</v>
      </c>
      <c r="D4637" s="30">
        <v>129.41900000000001</v>
      </c>
      <c r="E4637" s="37">
        <v>559.93100000000004</v>
      </c>
      <c r="F4637" s="30">
        <f t="shared" ref="F4637:F4659" si="841">D4637/E4637*G4637</f>
        <v>164.12513229844393</v>
      </c>
      <c r="G4637" s="30">
        <v>710.08699999999999</v>
      </c>
      <c r="H4637" s="114" t="s">
        <v>810</v>
      </c>
    </row>
    <row r="4638" spans="1:8" ht="16.5" thickBot="1">
      <c r="A4638" s="23" t="s">
        <v>14</v>
      </c>
      <c r="B4638" s="37">
        <v>7.0519999999999996</v>
      </c>
      <c r="C4638" s="38">
        <v>45.042000000000002</v>
      </c>
      <c r="D4638" s="30">
        <v>6.7690000000000001</v>
      </c>
      <c r="E4638" s="37">
        <v>43.890999999999998</v>
      </c>
      <c r="F4638" s="30">
        <f t="shared" si="841"/>
        <v>7.2457031737713891</v>
      </c>
      <c r="G4638" s="30">
        <v>46.981999999999999</v>
      </c>
      <c r="H4638" s="114" t="s">
        <v>806</v>
      </c>
    </row>
    <row r="4639" spans="1:8" ht="16.5" thickBot="1">
      <c r="A4639" s="23" t="s">
        <v>15</v>
      </c>
      <c r="B4639" s="37">
        <v>9.6989999999999998</v>
      </c>
      <c r="C4639" s="38">
        <v>29.785</v>
      </c>
      <c r="D4639" s="30">
        <v>11.332000000000001</v>
      </c>
      <c r="E4639" s="37">
        <v>31.838000000000001</v>
      </c>
      <c r="F4639" s="30">
        <f t="shared" si="841"/>
        <v>10.141780513851373</v>
      </c>
      <c r="G4639" s="30">
        <v>28.494</v>
      </c>
      <c r="H4639" s="114" t="s">
        <v>820</v>
      </c>
    </row>
    <row r="4640" spans="1:8" ht="16.5" thickBot="1">
      <c r="A4640" s="23" t="s">
        <v>16</v>
      </c>
      <c r="B4640" s="37">
        <v>32.284999999999997</v>
      </c>
      <c r="C4640" s="38">
        <v>113.82899999999999</v>
      </c>
      <c r="D4640" s="30">
        <v>28.51</v>
      </c>
      <c r="E4640" s="37">
        <v>82.48</v>
      </c>
      <c r="F4640" s="30">
        <f t="shared" si="841"/>
        <v>27.981140882638215</v>
      </c>
      <c r="G4640" s="30">
        <v>80.95</v>
      </c>
      <c r="H4640" s="114" t="s">
        <v>819</v>
      </c>
    </row>
    <row r="4641" spans="1:8" ht="16.5" thickBot="1">
      <c r="A4641" s="23" t="s">
        <v>17</v>
      </c>
      <c r="B4641" s="37">
        <v>7.0999999999999994E-2</v>
      </c>
      <c r="C4641" s="38">
        <v>0.24099999999999999</v>
      </c>
      <c r="D4641" s="30">
        <v>0.115</v>
      </c>
      <c r="E4641" s="37">
        <v>0.19900000000000001</v>
      </c>
      <c r="F4641" s="30">
        <f t="shared" si="841"/>
        <v>0.25138190954773865</v>
      </c>
      <c r="G4641" s="30">
        <v>0.435</v>
      </c>
      <c r="H4641" s="114" t="s">
        <v>807</v>
      </c>
    </row>
    <row r="4642" spans="1:8" ht="16.5" thickBot="1">
      <c r="A4642" s="23" t="s">
        <v>18</v>
      </c>
      <c r="B4642" s="37">
        <v>0.77400000000000002</v>
      </c>
      <c r="C4642" s="38">
        <v>2.5289999999999999</v>
      </c>
      <c r="D4642" s="30">
        <v>0.72499999999999998</v>
      </c>
      <c r="E4642" s="37">
        <v>2.7090000000000001</v>
      </c>
      <c r="F4642" s="30">
        <f t="shared" si="841"/>
        <v>0.75363602805463259</v>
      </c>
      <c r="G4642" s="30">
        <v>2.8159999999999998</v>
      </c>
      <c r="H4642" s="114" t="s">
        <v>19</v>
      </c>
    </row>
    <row r="4643" spans="1:8" ht="16.5" thickBot="1">
      <c r="A4643" s="23" t="s">
        <v>20</v>
      </c>
      <c r="B4643" s="37">
        <v>116.096</v>
      </c>
      <c r="C4643" s="38">
        <v>622.85599999999999</v>
      </c>
      <c r="D4643" s="30">
        <v>113.032</v>
      </c>
      <c r="E4643" s="37">
        <v>538.29600000000005</v>
      </c>
      <c r="F4643" s="30">
        <f t="shared" si="841"/>
        <v>113.47715998632722</v>
      </c>
      <c r="G4643" s="30">
        <v>540.41600000000005</v>
      </c>
      <c r="H4643" s="114" t="s">
        <v>808</v>
      </c>
    </row>
    <row r="4644" spans="1:8" ht="16.5" thickBot="1">
      <c r="A4644" s="23" t="s">
        <v>21</v>
      </c>
      <c r="B4644" s="37">
        <v>7.0519999999999996</v>
      </c>
      <c r="C4644" s="38">
        <v>31.533999999999999</v>
      </c>
      <c r="D4644" s="30">
        <v>1.306</v>
      </c>
      <c r="E4644" s="37">
        <v>5.0439999999999996</v>
      </c>
      <c r="F4644" s="30">
        <f t="shared" si="841"/>
        <v>0.34695479777954008</v>
      </c>
      <c r="G4644" s="30">
        <v>1.34</v>
      </c>
      <c r="H4644" s="114" t="s">
        <v>811</v>
      </c>
    </row>
    <row r="4645" spans="1:8" ht="16.5" thickBot="1">
      <c r="A4645" s="23" t="s">
        <v>22</v>
      </c>
      <c r="B4645" s="37">
        <v>8.9760000000000009</v>
      </c>
      <c r="C4645" s="38">
        <v>20.273</v>
      </c>
      <c r="D4645" s="30">
        <v>13.182</v>
      </c>
      <c r="E4645" s="37">
        <v>28.753</v>
      </c>
      <c r="F4645" s="30">
        <f t="shared" si="841"/>
        <v>13.716101832852225</v>
      </c>
      <c r="G4645" s="30">
        <v>29.917999999999999</v>
      </c>
      <c r="H4645" s="114" t="s">
        <v>840</v>
      </c>
    </row>
    <row r="4646" spans="1:8" ht="16.5" thickBot="1">
      <c r="A4646" s="23" t="s">
        <v>23</v>
      </c>
      <c r="B4646" s="37">
        <v>2.1619999999999999</v>
      </c>
      <c r="C4646" s="38">
        <v>3.262</v>
      </c>
      <c r="D4646" s="30">
        <v>0.91</v>
      </c>
      <c r="E4646" s="37">
        <v>2.133</v>
      </c>
      <c r="F4646" s="30">
        <f t="shared" si="841"/>
        <v>1.292259728082513</v>
      </c>
      <c r="G4646" s="30">
        <v>3.0289999999999999</v>
      </c>
      <c r="H4646" s="114" t="s">
        <v>805</v>
      </c>
    </row>
    <row r="4647" spans="1:8" ht="16.5" thickBot="1">
      <c r="A4647" s="23" t="s">
        <v>24</v>
      </c>
      <c r="B4647" s="37">
        <v>52.692999999999998</v>
      </c>
      <c r="C4647" s="38">
        <v>159.22499999999999</v>
      </c>
      <c r="D4647" s="30">
        <v>52.587000000000003</v>
      </c>
      <c r="E4647" s="37">
        <v>158.38399999999999</v>
      </c>
      <c r="F4647" s="30">
        <f t="shared" si="841"/>
        <v>57.405637810637451</v>
      </c>
      <c r="G4647" s="30">
        <v>172.89699999999999</v>
      </c>
      <c r="H4647" s="114" t="s">
        <v>25</v>
      </c>
    </row>
    <row r="4648" spans="1:8" ht="16.5" thickBot="1">
      <c r="A4648" s="23" t="s">
        <v>26</v>
      </c>
      <c r="B4648" s="30">
        <v>12.032</v>
      </c>
      <c r="C4648" s="28">
        <v>86.962999999999994</v>
      </c>
      <c r="D4648" s="30">
        <v>12.176</v>
      </c>
      <c r="E4648" s="37">
        <v>84.995000000000005</v>
      </c>
      <c r="F4648" s="30">
        <f t="shared" si="841"/>
        <v>19.138073345490909</v>
      </c>
      <c r="G4648" s="30">
        <v>133.59399999999999</v>
      </c>
      <c r="H4648" s="114" t="s">
        <v>812</v>
      </c>
    </row>
    <row r="4649" spans="1:8" ht="16.5" thickBot="1">
      <c r="A4649" s="23" t="s">
        <v>27</v>
      </c>
      <c r="B4649" s="37">
        <v>7.8250000000000002</v>
      </c>
      <c r="C4649" s="38">
        <v>43.301000000000002</v>
      </c>
      <c r="D4649" s="30">
        <v>7.3760000000000003</v>
      </c>
      <c r="E4649" s="37">
        <v>33.110999999999997</v>
      </c>
      <c r="F4649" s="30">
        <f t="shared" si="841"/>
        <v>12.855594334209178</v>
      </c>
      <c r="G4649" s="30">
        <v>57.709000000000003</v>
      </c>
      <c r="H4649" s="114" t="s">
        <v>836</v>
      </c>
    </row>
    <row r="4650" spans="1:8" ht="16.5" thickBot="1">
      <c r="A4650" s="23" t="s">
        <v>28</v>
      </c>
      <c r="B4650" s="37">
        <v>12.193</v>
      </c>
      <c r="C4650" s="38">
        <v>88.02</v>
      </c>
      <c r="D4650" s="30">
        <v>12.316000000000001</v>
      </c>
      <c r="E4650" s="37">
        <v>103.14</v>
      </c>
      <c r="F4650" s="30">
        <f t="shared" si="841"/>
        <v>12.316000000000001</v>
      </c>
      <c r="G4650" s="30">
        <v>103.14</v>
      </c>
      <c r="H4650" s="114" t="s">
        <v>813</v>
      </c>
    </row>
    <row r="4651" spans="1:8" ht="16.5" thickBot="1">
      <c r="A4651" s="23" t="s">
        <v>29</v>
      </c>
      <c r="B4651" s="37">
        <v>19.943000000000001</v>
      </c>
      <c r="C4651" s="38">
        <v>159.86000000000001</v>
      </c>
      <c r="D4651" s="30">
        <v>21.088000000000001</v>
      </c>
      <c r="E4651" s="37">
        <v>170.709</v>
      </c>
      <c r="F4651" s="30">
        <f t="shared" si="841"/>
        <v>24.101683215296205</v>
      </c>
      <c r="G4651" s="30">
        <v>195.10499999999999</v>
      </c>
      <c r="H4651" s="114" t="s">
        <v>814</v>
      </c>
    </row>
    <row r="4652" spans="1:8" ht="16.5" thickBot="1">
      <c r="A4652" s="23" t="s">
        <v>30</v>
      </c>
      <c r="B4652" s="37">
        <v>18.047999999999998</v>
      </c>
      <c r="C4652" s="38">
        <v>92.012</v>
      </c>
      <c r="D4652" s="30">
        <v>16.57</v>
      </c>
      <c r="E4652" s="37">
        <v>79.094999999999999</v>
      </c>
      <c r="F4652" s="30">
        <f t="shared" si="841"/>
        <v>19.802506479549912</v>
      </c>
      <c r="G4652" s="30">
        <v>94.525000000000006</v>
      </c>
      <c r="H4652" s="114" t="s">
        <v>815</v>
      </c>
    </row>
    <row r="4653" spans="1:8" ht="16.5" thickBot="1">
      <c r="A4653" s="23" t="s">
        <v>31</v>
      </c>
      <c r="B4653" s="37">
        <v>13.307</v>
      </c>
      <c r="C4653" s="38">
        <v>49.014000000000003</v>
      </c>
      <c r="D4653" s="30">
        <v>12.337</v>
      </c>
      <c r="E4653" s="37">
        <v>41.985999999999997</v>
      </c>
      <c r="F4653" s="30">
        <f t="shared" si="841"/>
        <v>18.856634068499027</v>
      </c>
      <c r="G4653" s="30">
        <v>64.174000000000007</v>
      </c>
      <c r="H4653" s="114" t="s">
        <v>838</v>
      </c>
    </row>
    <row r="4654" spans="1:8" ht="16.5" thickBot="1">
      <c r="A4654" s="23" t="s">
        <v>32</v>
      </c>
      <c r="B4654" s="37">
        <v>31.661999999999999</v>
      </c>
      <c r="C4654" s="38">
        <v>113.40300000000001</v>
      </c>
      <c r="D4654" s="30">
        <v>28.096908441575621</v>
      </c>
      <c r="E4654" s="37">
        <v>100.634</v>
      </c>
      <c r="F4654" s="30">
        <f t="shared" si="841"/>
        <v>38.636669294463104</v>
      </c>
      <c r="G4654" s="30">
        <v>138.38399999999999</v>
      </c>
      <c r="H4654" s="114" t="s">
        <v>816</v>
      </c>
    </row>
    <row r="4655" spans="1:8" ht="16.5" thickBot="1">
      <c r="A4655" s="23" t="s">
        <v>33</v>
      </c>
      <c r="B4655" s="37">
        <v>14.371</v>
      </c>
      <c r="C4655" s="38">
        <v>58.514000000000003</v>
      </c>
      <c r="D4655" s="30">
        <v>15.622999999999999</v>
      </c>
      <c r="E4655" s="37">
        <v>62.997999999999998</v>
      </c>
      <c r="F4655" s="30">
        <f t="shared" si="841"/>
        <v>20.233171275278579</v>
      </c>
      <c r="G4655" s="30">
        <v>81.587999999999994</v>
      </c>
      <c r="H4655" s="114" t="s">
        <v>818</v>
      </c>
    </row>
    <row r="4656" spans="1:8" ht="16.5" thickBot="1">
      <c r="A4656" s="23" t="s">
        <v>34</v>
      </c>
      <c r="B4656" s="39">
        <v>3.391</v>
      </c>
      <c r="C4656" s="40">
        <v>1.177</v>
      </c>
      <c r="D4656" s="30">
        <v>4.6070000000000002</v>
      </c>
      <c r="E4656" s="37">
        <v>1.2789999999999999</v>
      </c>
      <c r="F4656" s="30">
        <f t="shared" si="841"/>
        <v>5.4967021110242387</v>
      </c>
      <c r="G4656" s="30">
        <v>1.526</v>
      </c>
      <c r="H4656" s="114" t="s">
        <v>817</v>
      </c>
    </row>
    <row r="4657" spans="1:8" ht="16.5" thickBot="1">
      <c r="A4657" s="23" t="s">
        <v>35</v>
      </c>
      <c r="B4657" s="39">
        <v>10.189</v>
      </c>
      <c r="C4657" s="40">
        <v>22.843</v>
      </c>
      <c r="D4657" s="30">
        <v>10.766999999999999</v>
      </c>
      <c r="E4657" s="37">
        <v>28.596</v>
      </c>
      <c r="F4657" s="30">
        <f t="shared" si="841"/>
        <v>10.402527486361729</v>
      </c>
      <c r="G4657" s="30">
        <v>27.628</v>
      </c>
      <c r="H4657" s="113" t="s">
        <v>36</v>
      </c>
    </row>
    <row r="4658" spans="1:8" ht="16.5" thickBot="1">
      <c r="A4658" s="95" t="s">
        <v>353</v>
      </c>
      <c r="B4658" s="97">
        <f t="shared" ref="B4658" si="842">SUM(B4636:B4657)</f>
        <v>499.23499999999996</v>
      </c>
      <c r="C4658" s="97">
        <f t="shared" ref="C4658" si="843">SUM(C4636:C4657)</f>
        <v>2334.7799999999997</v>
      </c>
      <c r="D4658" s="97">
        <f t="shared" ref="D4658" si="844">SUM(D4636:D4657)</f>
        <v>517.19890844157567</v>
      </c>
      <c r="E4658" s="97">
        <f t="shared" ref="E4658:G4658" si="845">SUM(E4636:E4657)</f>
        <v>2248.4380000000001</v>
      </c>
      <c r="F4658" s="97">
        <f t="shared" si="845"/>
        <v>596.36771823765071</v>
      </c>
      <c r="G4658" s="97">
        <f t="shared" si="845"/>
        <v>2600.2640000000001</v>
      </c>
      <c r="H4658" s="112" t="s">
        <v>841</v>
      </c>
    </row>
    <row r="4659" spans="1:8" ht="16.5" thickBot="1">
      <c r="A4659" s="95" t="s">
        <v>350</v>
      </c>
      <c r="B4659" s="97">
        <v>11734.071</v>
      </c>
      <c r="C4659" s="97">
        <v>48286.122000000003</v>
      </c>
      <c r="D4659" s="97">
        <v>12630.025</v>
      </c>
      <c r="E4659" s="97">
        <v>47999.934999999998</v>
      </c>
      <c r="F4659" s="142">
        <f t="shared" si="841"/>
        <v>13138.151591377677</v>
      </c>
      <c r="G4659" s="142">
        <v>49931.050999999999</v>
      </c>
      <c r="H4659" s="119" t="s">
        <v>354</v>
      </c>
    </row>
    <row r="4660" spans="1:8">
      <c r="A4660" s="75"/>
      <c r="B4660" s="75"/>
      <c r="C4660" s="75"/>
      <c r="D4660" s="75"/>
      <c r="E4660" s="75"/>
      <c r="F4660" s="75"/>
      <c r="G4660" s="75"/>
      <c r="H4660" s="75"/>
    </row>
    <row r="4661" spans="1:8">
      <c r="A4661" s="75"/>
      <c r="B4661" s="75"/>
      <c r="C4661" s="75"/>
      <c r="D4661" s="75"/>
      <c r="E4661" s="75"/>
      <c r="F4661" s="75"/>
      <c r="G4661" s="75"/>
      <c r="H4661" s="75"/>
    </row>
    <row r="4662" spans="1:8">
      <c r="A4662" s="75"/>
      <c r="B4662" s="75"/>
      <c r="C4662" s="75"/>
      <c r="D4662" s="75"/>
      <c r="E4662" s="75"/>
      <c r="F4662" s="75"/>
      <c r="G4662" s="75"/>
      <c r="H4662" s="75"/>
    </row>
    <row r="4663" spans="1:8">
      <c r="A4663" s="77" t="s">
        <v>291</v>
      </c>
      <c r="B4663" s="75"/>
      <c r="C4663" s="75"/>
      <c r="D4663" s="75"/>
      <c r="E4663" s="75"/>
      <c r="F4663" s="75"/>
      <c r="G4663" s="75"/>
      <c r="H4663" s="79" t="s">
        <v>292</v>
      </c>
    </row>
    <row r="4664" spans="1:8">
      <c r="A4664" s="92" t="s">
        <v>725</v>
      </c>
      <c r="B4664" s="75"/>
      <c r="C4664" s="75"/>
      <c r="D4664" s="75"/>
      <c r="E4664" s="75"/>
      <c r="F4664" s="75"/>
      <c r="G4664" s="75"/>
      <c r="H4664" s="87" t="s">
        <v>724</v>
      </c>
    </row>
    <row r="4665" spans="1:8" ht="16.5" customHeight="1" thickBot="1">
      <c r="A4665" s="76" t="s">
        <v>39</v>
      </c>
      <c r="B4665" s="75"/>
      <c r="C4665" s="75"/>
      <c r="D4665" s="75"/>
      <c r="E4665" s="2"/>
      <c r="F4665" s="75"/>
      <c r="G4665" s="2" t="s">
        <v>40</v>
      </c>
      <c r="H4665" s="2" t="s">
        <v>2</v>
      </c>
    </row>
    <row r="4666" spans="1:8" ht="16.5" thickBot="1">
      <c r="A4666" s="66" t="s">
        <v>7</v>
      </c>
      <c r="B4666" s="203">
        <v>2016</v>
      </c>
      <c r="C4666" s="204"/>
      <c r="D4666" s="203">
        <v>2017</v>
      </c>
      <c r="E4666" s="204"/>
      <c r="F4666" s="203">
        <v>2018</v>
      </c>
      <c r="G4666" s="204"/>
      <c r="H4666" s="67" t="s">
        <v>3</v>
      </c>
    </row>
    <row r="4667" spans="1:8">
      <c r="A4667" s="68"/>
      <c r="B4667" s="20" t="s">
        <v>43</v>
      </c>
      <c r="C4667" s="111" t="s">
        <v>44</v>
      </c>
      <c r="D4667" s="111" t="s">
        <v>43</v>
      </c>
      <c r="E4667" s="16" t="s">
        <v>44</v>
      </c>
      <c r="F4667" s="20" t="s">
        <v>43</v>
      </c>
      <c r="G4667" s="9" t="s">
        <v>44</v>
      </c>
      <c r="H4667" s="69"/>
    </row>
    <row r="4668" spans="1:8" ht="16.5" thickBot="1">
      <c r="A4668" s="70"/>
      <c r="B4668" s="34" t="s">
        <v>45</v>
      </c>
      <c r="C4668" s="11" t="s">
        <v>46</v>
      </c>
      <c r="D4668" s="114" t="s">
        <v>45</v>
      </c>
      <c r="E4668" s="36" t="s">
        <v>46</v>
      </c>
      <c r="F4668" s="34" t="s">
        <v>45</v>
      </c>
      <c r="G4668" s="34" t="s">
        <v>46</v>
      </c>
      <c r="H4668" s="71"/>
    </row>
    <row r="4669" spans="1:8" ht="17.25" thickTop="1" thickBot="1">
      <c r="A4669" s="23" t="s">
        <v>12</v>
      </c>
      <c r="B4669" s="35">
        <v>20.654129999999999</v>
      </c>
      <c r="C4669" s="38">
        <v>68.625</v>
      </c>
      <c r="D4669" s="30">
        <v>26.324999999999999</v>
      </c>
      <c r="E4669" s="37">
        <v>86.429000000000002</v>
      </c>
      <c r="F4669" s="30">
        <v>32.064999999999998</v>
      </c>
      <c r="G4669" s="30">
        <v>105.387</v>
      </c>
      <c r="H4669" s="114" t="s">
        <v>809</v>
      </c>
    </row>
    <row r="4670" spans="1:8" ht="16.5" thickBot="1">
      <c r="A4670" s="23" t="s">
        <v>13</v>
      </c>
      <c r="B4670" s="37">
        <v>13.867000000000001</v>
      </c>
      <c r="C4670" s="38">
        <v>81.784000000000006</v>
      </c>
      <c r="D4670" s="30">
        <v>18.358000000000001</v>
      </c>
      <c r="E4670" s="37">
        <v>101.76300000000001</v>
      </c>
      <c r="F4670" s="30">
        <v>19.373999999999999</v>
      </c>
      <c r="G4670" s="30">
        <v>103.93600000000001</v>
      </c>
      <c r="H4670" s="114" t="s">
        <v>810</v>
      </c>
    </row>
    <row r="4671" spans="1:8" ht="16.5" thickBot="1">
      <c r="A4671" s="23" t="s">
        <v>14</v>
      </c>
      <c r="B4671" s="37">
        <v>0.56100000000000005</v>
      </c>
      <c r="C4671" s="38">
        <v>4.7549999999999999</v>
      </c>
      <c r="D4671" s="30">
        <v>0.73399999999999999</v>
      </c>
      <c r="E4671" s="37">
        <v>6.6319999999999997</v>
      </c>
      <c r="F4671" s="30">
        <v>0.73899999999999999</v>
      </c>
      <c r="G4671" s="30">
        <v>7.0220000000000002</v>
      </c>
      <c r="H4671" s="114" t="s">
        <v>806</v>
      </c>
    </row>
    <row r="4672" spans="1:8" ht="16.5" thickBot="1">
      <c r="A4672" s="23" t="s">
        <v>15</v>
      </c>
      <c r="B4672" s="37">
        <v>23.675999999999998</v>
      </c>
      <c r="C4672" s="38">
        <v>45.776000000000003</v>
      </c>
      <c r="D4672" s="30">
        <v>28.831</v>
      </c>
      <c r="E4672" s="37">
        <v>68.293000000000006</v>
      </c>
      <c r="F4672" s="30">
        <v>31.241</v>
      </c>
      <c r="G4672" s="30">
        <v>66.084000000000003</v>
      </c>
      <c r="H4672" s="114" t="s">
        <v>820</v>
      </c>
    </row>
    <row r="4673" spans="1:8" ht="16.5" thickBot="1">
      <c r="A4673" s="23" t="s">
        <v>16</v>
      </c>
      <c r="B4673" s="37">
        <v>138.36513099999999</v>
      </c>
      <c r="C4673" s="38">
        <v>301.47288079000003</v>
      </c>
      <c r="D4673" s="30">
        <v>130.84361000000001</v>
      </c>
      <c r="E4673" s="37">
        <v>331.5016768310399</v>
      </c>
      <c r="F4673" s="30">
        <v>87.614000000000004</v>
      </c>
      <c r="G4673" s="30">
        <v>225.97</v>
      </c>
      <c r="H4673" s="114" t="s">
        <v>819</v>
      </c>
    </row>
    <row r="4674" spans="1:8" ht="16.5" thickBot="1">
      <c r="A4674" s="23" t="s">
        <v>17</v>
      </c>
      <c r="B4674" s="37">
        <v>2.8000000000000001E-2</v>
      </c>
      <c r="C4674" s="38">
        <v>0.104</v>
      </c>
      <c r="D4674" s="30">
        <v>4.0000000000000001E-3</v>
      </c>
      <c r="E4674" s="37">
        <v>2.5999999999999999E-2</v>
      </c>
      <c r="F4674" s="30">
        <v>7.8489000000000003E-2</v>
      </c>
      <c r="G4674" s="30">
        <v>0.11600000000000001</v>
      </c>
      <c r="H4674" s="114" t="s">
        <v>807</v>
      </c>
    </row>
    <row r="4675" spans="1:8" ht="16.5" thickBot="1">
      <c r="A4675" s="23" t="s">
        <v>18</v>
      </c>
      <c r="B4675" s="37">
        <v>0.152</v>
      </c>
      <c r="C4675" s="38">
        <v>0.38900000000000001</v>
      </c>
      <c r="D4675" s="30">
        <v>0.17899999999999999</v>
      </c>
      <c r="E4675" s="37">
        <v>0.54100000000000004</v>
      </c>
      <c r="F4675" s="30">
        <v>0.54500000000000004</v>
      </c>
      <c r="G4675" s="30">
        <v>0.89700000000000002</v>
      </c>
      <c r="H4675" s="114" t="s">
        <v>19</v>
      </c>
    </row>
    <row r="4676" spans="1:8" ht="16.5" thickBot="1">
      <c r="A4676" s="23" t="s">
        <v>20</v>
      </c>
      <c r="B4676" s="37">
        <v>47.728999999999999</v>
      </c>
      <c r="C4676" s="38">
        <v>161.93</v>
      </c>
      <c r="D4676" s="30">
        <v>57.128</v>
      </c>
      <c r="E4676" s="37">
        <v>219.131</v>
      </c>
      <c r="F4676" s="30">
        <v>62.454999999999998</v>
      </c>
      <c r="G4676" s="30">
        <v>212.71899999999999</v>
      </c>
      <c r="H4676" s="114" t="s">
        <v>808</v>
      </c>
    </row>
    <row r="4677" spans="1:8" ht="16.5" thickBot="1">
      <c r="A4677" s="23" t="s">
        <v>21</v>
      </c>
      <c r="B4677" s="37">
        <v>74.066689999999994</v>
      </c>
      <c r="C4677" s="38">
        <v>177.682975</v>
      </c>
      <c r="D4677" s="30">
        <v>18.279</v>
      </c>
      <c r="E4677" s="37">
        <v>59.957999999999998</v>
      </c>
      <c r="F4677" s="30">
        <v>19.684000000000001</v>
      </c>
      <c r="G4677" s="30">
        <v>62.792000000000002</v>
      </c>
      <c r="H4677" s="114" t="s">
        <v>811</v>
      </c>
    </row>
    <row r="4678" spans="1:8" ht="16.5" thickBot="1">
      <c r="A4678" s="23" t="s">
        <v>22</v>
      </c>
      <c r="B4678" s="37">
        <v>22.632000000000001</v>
      </c>
      <c r="C4678" s="38">
        <v>49.893999999999998</v>
      </c>
      <c r="D4678" s="30">
        <v>24.173999999999999</v>
      </c>
      <c r="E4678" s="37">
        <v>60.034999999999997</v>
      </c>
      <c r="F4678" s="30">
        <v>21.925000000000001</v>
      </c>
      <c r="G4678" s="30">
        <v>46.134999999999998</v>
      </c>
      <c r="H4678" s="114" t="s">
        <v>840</v>
      </c>
    </row>
    <row r="4679" spans="1:8" ht="16.5" thickBot="1">
      <c r="A4679" s="23" t="s">
        <v>23</v>
      </c>
      <c r="B4679" s="37">
        <v>0.85199999999999998</v>
      </c>
      <c r="C4679" s="38">
        <v>0.21199999999999999</v>
      </c>
      <c r="D4679" s="30">
        <v>0.90900000000000003</v>
      </c>
      <c r="E4679" s="37">
        <v>0.28899999999999998</v>
      </c>
      <c r="F4679" s="30">
        <v>1.254</v>
      </c>
      <c r="G4679" s="30">
        <v>0.59699999999999998</v>
      </c>
      <c r="H4679" s="114" t="s">
        <v>805</v>
      </c>
    </row>
    <row r="4680" spans="1:8" ht="16.5" thickBot="1">
      <c r="A4680" s="23" t="s">
        <v>24</v>
      </c>
      <c r="B4680" s="37">
        <v>0.503</v>
      </c>
      <c r="C4680" s="38">
        <v>4.1100000000000003</v>
      </c>
      <c r="D4680" s="30">
        <v>0.88300000000000001</v>
      </c>
      <c r="E4680" s="37">
        <v>6.444</v>
      </c>
      <c r="F4680" s="30">
        <v>0.65500000000000003</v>
      </c>
      <c r="G4680" s="30">
        <v>5.2439999999999998</v>
      </c>
      <c r="H4680" s="114" t="s">
        <v>25</v>
      </c>
    </row>
    <row r="4681" spans="1:8" ht="16.5" thickBot="1">
      <c r="A4681" s="23" t="s">
        <v>26</v>
      </c>
      <c r="B4681" s="30">
        <v>3.4885679999999999</v>
      </c>
      <c r="C4681" s="28">
        <v>9.5734912000000012</v>
      </c>
      <c r="D4681" s="30">
        <v>4.0742519999999995</v>
      </c>
      <c r="E4681" s="37">
        <v>13.3195426</v>
      </c>
      <c r="F4681" s="30">
        <v>6.3419999999999996</v>
      </c>
      <c r="G4681" s="30">
        <v>17.815999999999999</v>
      </c>
      <c r="H4681" s="114" t="s">
        <v>812</v>
      </c>
    </row>
    <row r="4682" spans="1:8" ht="16.5" thickBot="1">
      <c r="A4682" s="23" t="s">
        <v>27</v>
      </c>
      <c r="B4682" s="37">
        <v>4.0949999999999998</v>
      </c>
      <c r="C4682" s="38">
        <v>17.847999999999999</v>
      </c>
      <c r="D4682" s="30">
        <v>5.5E-2</v>
      </c>
      <c r="E4682" s="37">
        <v>0.28100000000000003</v>
      </c>
      <c r="F4682" s="30">
        <f>D4682/E4682*G4682</f>
        <v>5.5886654804270455</v>
      </c>
      <c r="G4682" s="30">
        <v>28.553000000000001</v>
      </c>
      <c r="H4682" s="114" t="s">
        <v>836</v>
      </c>
    </row>
    <row r="4683" spans="1:8" ht="16.5" thickBot="1">
      <c r="A4683" s="23" t="s">
        <v>28</v>
      </c>
      <c r="B4683" s="37">
        <v>1.873</v>
      </c>
      <c r="C4683" s="38">
        <v>14.103</v>
      </c>
      <c r="D4683" s="30">
        <v>2.3250000000000002</v>
      </c>
      <c r="E4683" s="37">
        <v>17.370999999999999</v>
      </c>
      <c r="F4683" s="30">
        <v>2.3260000000000001</v>
      </c>
      <c r="G4683" s="30">
        <v>17.370999999999999</v>
      </c>
      <c r="H4683" s="114" t="s">
        <v>813</v>
      </c>
    </row>
    <row r="4684" spans="1:8" ht="16.5" thickBot="1">
      <c r="A4684" s="23" t="s">
        <v>29</v>
      </c>
      <c r="B4684" s="37">
        <v>7.4619999999999997</v>
      </c>
      <c r="C4684" s="38">
        <v>33.11</v>
      </c>
      <c r="D4684" s="30">
        <v>7.8129999999999997</v>
      </c>
      <c r="E4684" s="37">
        <v>39.344999999999999</v>
      </c>
      <c r="F4684" s="30">
        <v>8.6709999999999994</v>
      </c>
      <c r="G4684" s="30">
        <v>41.021999999999998</v>
      </c>
      <c r="H4684" s="114" t="s">
        <v>814</v>
      </c>
    </row>
    <row r="4685" spans="1:8" ht="16.5" thickBot="1">
      <c r="A4685" s="23" t="s">
        <v>30</v>
      </c>
      <c r="B4685" s="37">
        <v>26.119</v>
      </c>
      <c r="C4685" s="38">
        <v>62.924999999999997</v>
      </c>
      <c r="D4685" s="30">
        <v>25.493000000000002</v>
      </c>
      <c r="E4685" s="37">
        <v>76.681999999999988</v>
      </c>
      <c r="F4685" s="30">
        <v>31.242000000000001</v>
      </c>
      <c r="G4685" s="30">
        <v>78.902000000000001</v>
      </c>
      <c r="H4685" s="114" t="s">
        <v>815</v>
      </c>
    </row>
    <row r="4686" spans="1:8" ht="16.5" thickBot="1">
      <c r="A4686" s="23" t="s">
        <v>31</v>
      </c>
      <c r="B4686" s="37">
        <v>9.0869999999999997</v>
      </c>
      <c r="C4686" s="38">
        <v>21.312999999999999</v>
      </c>
      <c r="D4686" s="30">
        <v>13.615</v>
      </c>
      <c r="E4686" s="37">
        <v>35.094999999999999</v>
      </c>
      <c r="F4686" s="30">
        <v>11.839</v>
      </c>
      <c r="G4686" s="30">
        <v>34.619</v>
      </c>
      <c r="H4686" s="114" t="s">
        <v>838</v>
      </c>
    </row>
    <row r="4687" spans="1:8" ht="16.5" thickBot="1">
      <c r="A4687" s="23" t="s">
        <v>32</v>
      </c>
      <c r="B4687" s="37">
        <v>42.618000000000002</v>
      </c>
      <c r="C4687" s="38">
        <v>111.64520341536915</v>
      </c>
      <c r="D4687" s="30">
        <v>41.408999999999999</v>
      </c>
      <c r="E4687" s="37">
        <v>122.24451005201743</v>
      </c>
      <c r="F4687" s="30">
        <v>51.424999999999997</v>
      </c>
      <c r="G4687" s="30">
        <v>120.428</v>
      </c>
      <c r="H4687" s="114" t="s">
        <v>816</v>
      </c>
    </row>
    <row r="4688" spans="1:8" ht="16.5" thickBot="1">
      <c r="A4688" s="23" t="s">
        <v>33</v>
      </c>
      <c r="B4688" s="37">
        <v>39.158000000000001</v>
      </c>
      <c r="C4688" s="38">
        <v>93.328000000000003</v>
      </c>
      <c r="D4688" s="30">
        <v>40.576000000000001</v>
      </c>
      <c r="E4688" s="37">
        <v>106.206</v>
      </c>
      <c r="F4688" s="30">
        <v>53.384</v>
      </c>
      <c r="G4688" s="30">
        <v>120.45399999999999</v>
      </c>
      <c r="H4688" s="114" t="s">
        <v>818</v>
      </c>
    </row>
    <row r="4689" spans="1:8" ht="16.5" thickBot="1">
      <c r="A4689" s="23" t="s">
        <v>34</v>
      </c>
      <c r="B4689" s="39">
        <v>0.78200000000000003</v>
      </c>
      <c r="C4689" s="40">
        <v>0.41699999999999998</v>
      </c>
      <c r="D4689" s="30">
        <v>0.82299999999999995</v>
      </c>
      <c r="E4689" s="37">
        <v>0.31</v>
      </c>
      <c r="F4689" s="30">
        <v>1.085</v>
      </c>
      <c r="G4689" s="30">
        <v>0.38500000000000001</v>
      </c>
      <c r="H4689" s="114" t="s">
        <v>817</v>
      </c>
    </row>
    <row r="4690" spans="1:8" ht="16.5" thickBot="1">
      <c r="A4690" s="23" t="s">
        <v>35</v>
      </c>
      <c r="B4690" s="39">
        <v>0.41</v>
      </c>
      <c r="C4690" s="40">
        <v>0.67400000000000004</v>
      </c>
      <c r="D4690" s="30">
        <v>1.109</v>
      </c>
      <c r="E4690" s="37">
        <v>1.8819999999999999</v>
      </c>
      <c r="F4690" s="30">
        <v>2.722</v>
      </c>
      <c r="G4690" s="30">
        <v>4.2560000000000002</v>
      </c>
      <c r="H4690" s="113" t="s">
        <v>36</v>
      </c>
    </row>
    <row r="4691" spans="1:8" ht="16.5" thickBot="1">
      <c r="A4691" s="95" t="s">
        <v>353</v>
      </c>
      <c r="B4691" s="97">
        <f t="shared" ref="B4691" si="846">SUM(B4669:B4690)</f>
        <v>478.17851899999988</v>
      </c>
      <c r="C4691" s="97">
        <f t="shared" ref="C4691" si="847">SUM(C4669:C4690)</f>
        <v>1261.6715504053693</v>
      </c>
      <c r="D4691" s="97">
        <f t="shared" ref="D4691" si="848">SUM(D4669:D4690)</f>
        <v>443.93986199999989</v>
      </c>
      <c r="E4691" s="97">
        <f t="shared" ref="E4691:G4691" si="849">SUM(E4669:E4690)</f>
        <v>1353.7787294830571</v>
      </c>
      <c r="F4691" s="97">
        <f t="shared" si="849"/>
        <v>452.25415448042696</v>
      </c>
      <c r="G4691" s="97">
        <f t="shared" si="849"/>
        <v>1300.7050000000002</v>
      </c>
      <c r="H4691" s="112" t="s">
        <v>841</v>
      </c>
    </row>
    <row r="4692" spans="1:8" ht="16.5" thickBot="1">
      <c r="A4692" s="95" t="s">
        <v>350</v>
      </c>
      <c r="B4692" s="97">
        <v>7857.3739999999998</v>
      </c>
      <c r="C4692" s="97">
        <v>30105.601999999999</v>
      </c>
      <c r="D4692" s="97">
        <v>8280.8690000000006</v>
      </c>
      <c r="E4692" s="97">
        <v>32743.966</v>
      </c>
      <c r="F4692" s="142">
        <f>D4692/E4692*G4692</f>
        <v>8053.8686588482287</v>
      </c>
      <c r="G4692" s="142">
        <v>31846.367999999999</v>
      </c>
      <c r="H4692" s="119" t="s">
        <v>354</v>
      </c>
    </row>
    <row r="4693" spans="1:8">
      <c r="A4693" s="98"/>
      <c r="B4693" s="99"/>
      <c r="C4693" s="99"/>
      <c r="D4693" s="99"/>
      <c r="E4693" s="99"/>
      <c r="F4693" s="99"/>
      <c r="G4693" s="99"/>
      <c r="H4693" s="121"/>
    </row>
    <row r="4694" spans="1:8">
      <c r="A4694" s="77" t="s">
        <v>294</v>
      </c>
      <c r="B4694" s="75"/>
      <c r="C4694" s="75"/>
      <c r="D4694" s="75"/>
      <c r="E4694" s="75"/>
      <c r="F4694" s="75"/>
      <c r="G4694" s="75"/>
      <c r="H4694" s="79" t="s">
        <v>295</v>
      </c>
    </row>
    <row r="4695" spans="1:8">
      <c r="A4695" s="77" t="s">
        <v>726</v>
      </c>
      <c r="B4695" s="75"/>
      <c r="C4695" s="75"/>
      <c r="D4695" s="75"/>
      <c r="E4695" s="75"/>
      <c r="F4695" s="75"/>
      <c r="G4695" s="75"/>
      <c r="H4695" s="46" t="s">
        <v>727</v>
      </c>
    </row>
    <row r="4696" spans="1:8" ht="16.5" customHeight="1" thickBot="1">
      <c r="A4696" s="76" t="s">
        <v>39</v>
      </c>
      <c r="B4696" s="75"/>
      <c r="C4696" s="75"/>
      <c r="D4696" s="75"/>
      <c r="E4696" s="2"/>
      <c r="F4696" s="75"/>
      <c r="G4696" s="2" t="s">
        <v>40</v>
      </c>
      <c r="H4696" s="2" t="s">
        <v>2</v>
      </c>
    </row>
    <row r="4697" spans="1:8" ht="16.5" thickBot="1">
      <c r="A4697" s="66" t="s">
        <v>7</v>
      </c>
      <c r="B4697" s="203">
        <v>2016</v>
      </c>
      <c r="C4697" s="204"/>
      <c r="D4697" s="203">
        <v>2017</v>
      </c>
      <c r="E4697" s="204"/>
      <c r="F4697" s="203">
        <v>2018</v>
      </c>
      <c r="G4697" s="204"/>
      <c r="H4697" s="67" t="s">
        <v>3</v>
      </c>
    </row>
    <row r="4698" spans="1:8">
      <c r="A4698" s="68"/>
      <c r="B4698" s="20" t="s">
        <v>43</v>
      </c>
      <c r="C4698" s="111" t="s">
        <v>44</v>
      </c>
      <c r="D4698" s="111" t="s">
        <v>43</v>
      </c>
      <c r="E4698" s="16" t="s">
        <v>44</v>
      </c>
      <c r="F4698" s="20" t="s">
        <v>43</v>
      </c>
      <c r="G4698" s="9" t="s">
        <v>44</v>
      </c>
      <c r="H4698" s="69"/>
    </row>
    <row r="4699" spans="1:8" ht="16.5" thickBot="1">
      <c r="A4699" s="70"/>
      <c r="B4699" s="34" t="s">
        <v>45</v>
      </c>
      <c r="C4699" s="11" t="s">
        <v>46</v>
      </c>
      <c r="D4699" s="114" t="s">
        <v>45</v>
      </c>
      <c r="E4699" s="36" t="s">
        <v>46</v>
      </c>
      <c r="F4699" s="34" t="s">
        <v>45</v>
      </c>
      <c r="G4699" s="34" t="s">
        <v>46</v>
      </c>
      <c r="H4699" s="71"/>
    </row>
    <row r="4700" spans="1:8" ht="17.25" thickTop="1" thickBot="1">
      <c r="A4700" s="23" t="s">
        <v>12</v>
      </c>
      <c r="B4700" s="30">
        <f t="shared" ref="B4700:G4721" si="850">B4731+B4762+B4793+B4824+B4856+B4887</f>
        <v>9.7420000000000009</v>
      </c>
      <c r="C4700" s="30">
        <f t="shared" si="850"/>
        <v>24.944000000000003</v>
      </c>
      <c r="D4700" s="30">
        <f t="shared" si="850"/>
        <v>10.695</v>
      </c>
      <c r="E4700" s="30">
        <f t="shared" si="850"/>
        <v>29.75</v>
      </c>
      <c r="F4700" s="30">
        <f t="shared" si="850"/>
        <v>10.160999999999998</v>
      </c>
      <c r="G4700" s="30">
        <f t="shared" si="850"/>
        <v>40.489000000000004</v>
      </c>
      <c r="H4700" s="164" t="s">
        <v>809</v>
      </c>
    </row>
    <row r="4701" spans="1:8" ht="16.5" thickBot="1">
      <c r="A4701" s="23" t="s">
        <v>13</v>
      </c>
      <c r="B4701" s="30">
        <f t="shared" si="850"/>
        <v>104.92400000000001</v>
      </c>
      <c r="C4701" s="30">
        <f t="shared" si="850"/>
        <v>185.875</v>
      </c>
      <c r="D4701" s="30">
        <f t="shared" si="850"/>
        <v>119.41200000000001</v>
      </c>
      <c r="E4701" s="30">
        <f t="shared" si="850"/>
        <v>242.52500000000003</v>
      </c>
      <c r="F4701" s="30">
        <f t="shared" ref="F4701:G4701" si="851">F4732+F4763+F4794+F4825+F4857+F4888</f>
        <v>110.91499999999999</v>
      </c>
      <c r="G4701" s="30">
        <f t="shared" si="851"/>
        <v>248.839</v>
      </c>
      <c r="H4701" s="164" t="s">
        <v>810</v>
      </c>
    </row>
    <row r="4702" spans="1:8" ht="16.5" thickBot="1">
      <c r="A4702" s="23" t="s">
        <v>14</v>
      </c>
      <c r="B4702" s="30">
        <f t="shared" si="850"/>
        <v>6.4619999999999989</v>
      </c>
      <c r="C4702" s="30">
        <f t="shared" si="850"/>
        <v>15.261000000000001</v>
      </c>
      <c r="D4702" s="30">
        <f t="shared" si="850"/>
        <v>7.1731544117647053</v>
      </c>
      <c r="E4702" s="30">
        <f t="shared" si="850"/>
        <v>15.87</v>
      </c>
      <c r="F4702" s="30">
        <f t="shared" ref="F4702:G4702" si="852">F4733+F4764+F4795+F4826+F4858+F4889</f>
        <v>6.7830000000000004</v>
      </c>
      <c r="G4702" s="30">
        <f t="shared" si="852"/>
        <v>16.757999999999999</v>
      </c>
      <c r="H4702" s="164" t="s">
        <v>806</v>
      </c>
    </row>
    <row r="4703" spans="1:8" ht="16.5" thickBot="1">
      <c r="A4703" s="23" t="s">
        <v>15</v>
      </c>
      <c r="B4703" s="30">
        <f t="shared" si="850"/>
        <v>8.6348571428571432</v>
      </c>
      <c r="C4703" s="30">
        <f t="shared" si="850"/>
        <v>4.5270000000000001</v>
      </c>
      <c r="D4703" s="30">
        <f t="shared" si="850"/>
        <v>11.742295936717115</v>
      </c>
      <c r="E4703" s="30">
        <f t="shared" si="850"/>
        <v>4.1461715783508071</v>
      </c>
      <c r="F4703" s="30">
        <f t="shared" ref="F4703:G4703" si="853">F4734+F4765+F4796+F4827+F4859+F4890</f>
        <v>9.9350000000000005</v>
      </c>
      <c r="G4703" s="30">
        <f t="shared" si="853"/>
        <v>6.2789999999999999</v>
      </c>
      <c r="H4703" s="164" t="s">
        <v>820</v>
      </c>
    </row>
    <row r="4704" spans="1:8" ht="16.5" thickBot="1">
      <c r="A4704" s="23" t="s">
        <v>16</v>
      </c>
      <c r="B4704" s="30">
        <f t="shared" si="850"/>
        <v>17.541636363636364</v>
      </c>
      <c r="C4704" s="30">
        <f t="shared" si="850"/>
        <v>32.414000000000001</v>
      </c>
      <c r="D4704" s="30">
        <f t="shared" si="850"/>
        <v>14.50118181818182</v>
      </c>
      <c r="E4704" s="30">
        <f t="shared" si="850"/>
        <v>42.237818181818184</v>
      </c>
      <c r="F4704" s="30">
        <f t="shared" ref="F4704:G4704" si="854">F4735+F4766+F4797+F4828+F4860+F4891</f>
        <v>8.6969950042416819</v>
      </c>
      <c r="G4704" s="30">
        <f t="shared" si="854"/>
        <v>16.962</v>
      </c>
      <c r="H4704" s="164" t="s">
        <v>819</v>
      </c>
    </row>
    <row r="4705" spans="1:8" ht="16.5" thickBot="1">
      <c r="A4705" s="23" t="s">
        <v>17</v>
      </c>
      <c r="B4705" s="30">
        <f t="shared" si="850"/>
        <v>0.66127084437378558</v>
      </c>
      <c r="C4705" s="30">
        <f t="shared" si="850"/>
        <v>0.73000000000000009</v>
      </c>
      <c r="D4705" s="30">
        <f t="shared" si="850"/>
        <v>1.2450807453416148</v>
      </c>
      <c r="E4705" s="30">
        <f t="shared" si="850"/>
        <v>0.68599999999999994</v>
      </c>
      <c r="F4705" s="30">
        <f t="shared" ref="F4705:G4705" si="855">F4736+F4767+F4798+F4829+F4861+F4892</f>
        <v>55.576000000000008</v>
      </c>
      <c r="G4705" s="30">
        <f t="shared" si="855"/>
        <v>5.7999999999999996E-2</v>
      </c>
      <c r="H4705" s="164" t="s">
        <v>807</v>
      </c>
    </row>
    <row r="4706" spans="1:8" ht="16.5" thickBot="1">
      <c r="A4706" s="23" t="s">
        <v>18</v>
      </c>
      <c r="B4706" s="30">
        <f t="shared" si="850"/>
        <v>0.98399999999999999</v>
      </c>
      <c r="C4706" s="30">
        <f t="shared" si="850"/>
        <v>2.077</v>
      </c>
      <c r="D4706" s="30">
        <f t="shared" si="850"/>
        <v>1.0270000000000001</v>
      </c>
      <c r="E4706" s="30">
        <f t="shared" si="850"/>
        <v>1.016</v>
      </c>
      <c r="F4706" s="30">
        <f t="shared" ref="F4706:G4706" si="856">F4737+F4768+F4799+F4830+F4862+F4893</f>
        <v>1.044</v>
      </c>
      <c r="G4706" s="30">
        <f t="shared" si="856"/>
        <v>1.911</v>
      </c>
      <c r="H4706" s="164" t="s">
        <v>19</v>
      </c>
    </row>
    <row r="4707" spans="1:8" ht="16.5" thickBot="1">
      <c r="A4707" s="23" t="s">
        <v>20</v>
      </c>
      <c r="B4707" s="30">
        <f t="shared" si="850"/>
        <v>109.52978317989036</v>
      </c>
      <c r="C4707" s="30">
        <f t="shared" si="850"/>
        <v>317.89400000000001</v>
      </c>
      <c r="D4707" s="30">
        <f t="shared" si="850"/>
        <v>102.27800000000001</v>
      </c>
      <c r="E4707" s="30">
        <f t="shared" si="850"/>
        <v>396.66200000000003</v>
      </c>
      <c r="F4707" s="30">
        <f t="shared" ref="F4707:G4707" si="857">F4738+F4769+F4800+F4831+F4863+F4894</f>
        <v>96.843000000000004</v>
      </c>
      <c r="G4707" s="30">
        <f t="shared" si="857"/>
        <v>367.81200000000001</v>
      </c>
      <c r="H4707" s="164" t="s">
        <v>808</v>
      </c>
    </row>
    <row r="4708" spans="1:8" ht="16.5" thickBot="1">
      <c r="A4708" s="23" t="s">
        <v>21</v>
      </c>
      <c r="B4708" s="30">
        <f t="shared" si="850"/>
        <v>13.716672625698322</v>
      </c>
      <c r="C4708" s="30">
        <f t="shared" si="850"/>
        <v>14.104999999999999</v>
      </c>
      <c r="D4708" s="30">
        <f t="shared" si="850"/>
        <v>8.5057083333333328</v>
      </c>
      <c r="E4708" s="30">
        <f t="shared" si="850"/>
        <v>20.211000000000002</v>
      </c>
      <c r="F4708" s="30">
        <f t="shared" ref="F4708:G4708" si="858">F4739+F4770+F4801+F4832+F4864+F4895</f>
        <v>8.1348710125412858</v>
      </c>
      <c r="G4708" s="30">
        <f t="shared" si="858"/>
        <v>14.013999999999999</v>
      </c>
      <c r="H4708" s="164" t="s">
        <v>811</v>
      </c>
    </row>
    <row r="4709" spans="1:8" ht="16.5" thickBot="1">
      <c r="A4709" s="23" t="s">
        <v>22</v>
      </c>
      <c r="B4709" s="30">
        <f t="shared" si="850"/>
        <v>6.9675870889159572</v>
      </c>
      <c r="C4709" s="30">
        <f t="shared" si="850"/>
        <v>15.08</v>
      </c>
      <c r="D4709" s="30">
        <f t="shared" si="850"/>
        <v>7.8598584652862371</v>
      </c>
      <c r="E4709" s="30">
        <f t="shared" si="850"/>
        <v>12.266999999999999</v>
      </c>
      <c r="F4709" s="30">
        <f t="shared" ref="F4709:G4709" si="859">F4740+F4771+F4802+F4833+F4865+F4896</f>
        <v>4.755330434782608</v>
      </c>
      <c r="G4709" s="30">
        <f t="shared" si="859"/>
        <v>20.450000000000003</v>
      </c>
      <c r="H4709" s="164" t="s">
        <v>840</v>
      </c>
    </row>
    <row r="4710" spans="1:8" ht="16.5" thickBot="1">
      <c r="A4710" s="23" t="s">
        <v>23</v>
      </c>
      <c r="B4710" s="30">
        <f t="shared" si="850"/>
        <v>2.7949999999999999</v>
      </c>
      <c r="C4710" s="30">
        <f t="shared" si="850"/>
        <v>4.0389999999999997</v>
      </c>
      <c r="D4710" s="30">
        <f t="shared" si="850"/>
        <v>7.1779999999999999</v>
      </c>
      <c r="E4710" s="30">
        <f t="shared" si="850"/>
        <v>4.9740000000000002</v>
      </c>
      <c r="F4710" s="30">
        <f t="shared" ref="F4710:G4710" si="860">F4741+F4772+F4803+F4834+F4866+F4897</f>
        <v>3.45</v>
      </c>
      <c r="G4710" s="30">
        <f t="shared" si="860"/>
        <v>9.4030000000000005</v>
      </c>
      <c r="H4710" s="164" t="s">
        <v>805</v>
      </c>
    </row>
    <row r="4711" spans="1:8" ht="16.5" thickBot="1">
      <c r="A4711" s="23" t="s">
        <v>24</v>
      </c>
      <c r="B4711" s="30">
        <f t="shared" si="850"/>
        <v>15.626000000000001</v>
      </c>
      <c r="C4711" s="30">
        <f t="shared" si="850"/>
        <v>26.855</v>
      </c>
      <c r="D4711" s="30">
        <f t="shared" si="850"/>
        <v>10.370000000000001</v>
      </c>
      <c r="E4711" s="30">
        <f t="shared" si="850"/>
        <v>27.716153846153844</v>
      </c>
      <c r="F4711" s="30">
        <f t="shared" ref="F4711:G4711" si="861">F4742+F4773+F4804+F4835+F4867+F4898</f>
        <v>12.757683223992503</v>
      </c>
      <c r="G4711" s="30">
        <f t="shared" si="861"/>
        <v>29.771999999999998</v>
      </c>
      <c r="H4711" s="164" t="s">
        <v>25</v>
      </c>
    </row>
    <row r="4712" spans="1:8" ht="16.5" thickBot="1">
      <c r="A4712" s="23" t="s">
        <v>26</v>
      </c>
      <c r="B4712" s="30">
        <f t="shared" si="850"/>
        <v>16.384000000000004</v>
      </c>
      <c r="C4712" s="30">
        <f t="shared" si="850"/>
        <v>21.113</v>
      </c>
      <c r="D4712" s="30">
        <f t="shared" si="850"/>
        <v>14.998999999999999</v>
      </c>
      <c r="E4712" s="30">
        <f t="shared" si="850"/>
        <v>20.615000000000002</v>
      </c>
      <c r="F4712" s="30">
        <f t="shared" ref="F4712:G4712" si="862">F4743+F4774+F4805+F4836+F4868+F4899</f>
        <v>20.666</v>
      </c>
      <c r="G4712" s="30">
        <f t="shared" si="862"/>
        <v>34.99</v>
      </c>
      <c r="H4712" s="164" t="s">
        <v>812</v>
      </c>
    </row>
    <row r="4713" spans="1:8" ht="16.5" thickBot="1">
      <c r="A4713" s="23" t="s">
        <v>27</v>
      </c>
      <c r="B4713" s="30">
        <f t="shared" si="850"/>
        <v>1.548</v>
      </c>
      <c r="C4713" s="30">
        <f t="shared" si="850"/>
        <v>6.7690000000000001</v>
      </c>
      <c r="D4713" s="30">
        <f t="shared" si="850"/>
        <v>3.1579999999999999</v>
      </c>
      <c r="E4713" s="30">
        <f t="shared" si="850"/>
        <v>0.53714319387153808</v>
      </c>
      <c r="F4713" s="30">
        <f t="shared" ref="F4713:G4713" si="863">F4744+F4775+F4806+F4837+F4869+F4900</f>
        <v>12.638385793497704</v>
      </c>
      <c r="G4713" s="30">
        <f t="shared" si="863"/>
        <v>8.9049999999999994</v>
      </c>
      <c r="H4713" s="164" t="s">
        <v>836</v>
      </c>
    </row>
    <row r="4714" spans="1:8" ht="16.5" thickBot="1">
      <c r="A4714" s="23" t="s">
        <v>28</v>
      </c>
      <c r="B4714" s="30">
        <f t="shared" si="850"/>
        <v>13.891999999999999</v>
      </c>
      <c r="C4714" s="30">
        <f t="shared" si="850"/>
        <v>24.504999999999999</v>
      </c>
      <c r="D4714" s="30">
        <f t="shared" si="850"/>
        <v>16.617999999999999</v>
      </c>
      <c r="E4714" s="30">
        <f t="shared" si="850"/>
        <v>28.478000000000002</v>
      </c>
      <c r="F4714" s="30">
        <f t="shared" ref="F4714:G4714" si="864">F4745+F4776+F4807+F4838+F4870+F4901</f>
        <v>14.195999999999998</v>
      </c>
      <c r="G4714" s="30">
        <f t="shared" si="864"/>
        <v>28.855999999999998</v>
      </c>
      <c r="H4714" s="164" t="s">
        <v>813</v>
      </c>
    </row>
    <row r="4715" spans="1:8" ht="16.5" thickBot="1">
      <c r="A4715" s="23" t="s">
        <v>29</v>
      </c>
      <c r="B4715" s="30">
        <f t="shared" si="850"/>
        <v>13.206999999999999</v>
      </c>
      <c r="C4715" s="30">
        <f t="shared" si="850"/>
        <v>33.420999999999999</v>
      </c>
      <c r="D4715" s="30">
        <f t="shared" si="850"/>
        <v>14.985999999999999</v>
      </c>
      <c r="E4715" s="30">
        <f t="shared" si="850"/>
        <v>45.634999999999998</v>
      </c>
      <c r="F4715" s="30">
        <f t="shared" ref="F4715:G4715" si="865">F4746+F4777+F4808+F4839+F4871+F4902</f>
        <v>17.035</v>
      </c>
      <c r="G4715" s="30">
        <f t="shared" si="865"/>
        <v>56.060000000000009</v>
      </c>
      <c r="H4715" s="164" t="s">
        <v>814</v>
      </c>
    </row>
    <row r="4716" spans="1:8" ht="16.5" thickBot="1">
      <c r="A4716" s="23" t="s">
        <v>30</v>
      </c>
      <c r="B4716" s="30">
        <f t="shared" si="850"/>
        <v>3.8679999999999999</v>
      </c>
      <c r="C4716" s="30">
        <f t="shared" si="850"/>
        <v>8.3710000000000004</v>
      </c>
      <c r="D4716" s="30">
        <f t="shared" si="850"/>
        <v>4.258</v>
      </c>
      <c r="E4716" s="30">
        <f t="shared" si="850"/>
        <v>8.3780000000000001</v>
      </c>
      <c r="F4716" s="30">
        <f t="shared" ref="F4716:G4716" si="866">F4747+F4778+F4809+F4840+F4872+F4903</f>
        <v>3.371</v>
      </c>
      <c r="G4716" s="30">
        <f t="shared" si="866"/>
        <v>9.0440000000000005</v>
      </c>
      <c r="H4716" s="164" t="s">
        <v>815</v>
      </c>
    </row>
    <row r="4717" spans="1:8" ht="16.5" thickBot="1">
      <c r="A4717" s="23" t="s">
        <v>31</v>
      </c>
      <c r="B4717" s="30">
        <f t="shared" si="850"/>
        <v>3.7670000000000003</v>
      </c>
      <c r="C4717" s="30">
        <f t="shared" si="850"/>
        <v>6.5440000000000005</v>
      </c>
      <c r="D4717" s="30">
        <f t="shared" si="850"/>
        <v>5.923</v>
      </c>
      <c r="E4717" s="30">
        <f t="shared" si="850"/>
        <v>5.52</v>
      </c>
      <c r="F4717" s="30">
        <f t="shared" ref="F4717:G4717" si="867">F4748+F4779+F4810+F4841+F4873+F4904</f>
        <v>3.464</v>
      </c>
      <c r="G4717" s="30">
        <f t="shared" si="867"/>
        <v>6.4580000000000002</v>
      </c>
      <c r="H4717" s="164" t="s">
        <v>838</v>
      </c>
    </row>
    <row r="4718" spans="1:8" ht="16.5" thickBot="1">
      <c r="A4718" s="23" t="s">
        <v>32</v>
      </c>
      <c r="B4718" s="30">
        <f t="shared" si="850"/>
        <v>20.160999999999998</v>
      </c>
      <c r="C4718" s="30">
        <f t="shared" si="850"/>
        <v>54.595999999999997</v>
      </c>
      <c r="D4718" s="30">
        <f t="shared" si="850"/>
        <v>19.830227272727274</v>
      </c>
      <c r="E4718" s="30">
        <f t="shared" si="850"/>
        <v>57.911000000000001</v>
      </c>
      <c r="F4718" s="30">
        <f t="shared" ref="F4718:G4718" si="868">F4749+F4780+F4811+F4842+F4874+F4905</f>
        <v>33.254991536969477</v>
      </c>
      <c r="G4718" s="30">
        <f t="shared" si="868"/>
        <v>83.698999999999998</v>
      </c>
      <c r="H4718" s="164" t="s">
        <v>816</v>
      </c>
    </row>
    <row r="4719" spans="1:8" ht="16.5" thickBot="1">
      <c r="A4719" s="23" t="s">
        <v>33</v>
      </c>
      <c r="B4719" s="30">
        <f t="shared" si="850"/>
        <v>16.638999999999999</v>
      </c>
      <c r="C4719" s="30">
        <f t="shared" si="850"/>
        <v>31.463000000000001</v>
      </c>
      <c r="D4719" s="30">
        <f t="shared" si="850"/>
        <v>19.302000000000003</v>
      </c>
      <c r="E4719" s="30">
        <f t="shared" si="850"/>
        <v>35.296999999999997</v>
      </c>
      <c r="F4719" s="30">
        <f t="shared" ref="F4719:G4719" si="869">F4750+F4781+F4812+F4843+F4875+F4906</f>
        <v>29.881000000000004</v>
      </c>
      <c r="G4719" s="30">
        <f t="shared" si="869"/>
        <v>56.280000000000008</v>
      </c>
      <c r="H4719" s="164" t="s">
        <v>818</v>
      </c>
    </row>
    <row r="4720" spans="1:8" ht="16.5" thickBot="1">
      <c r="A4720" s="23" t="s">
        <v>34</v>
      </c>
      <c r="B4720" s="30">
        <f t="shared" si="850"/>
        <v>0</v>
      </c>
      <c r="C4720" s="30">
        <f t="shared" si="850"/>
        <v>0</v>
      </c>
      <c r="D4720" s="30">
        <f t="shared" si="850"/>
        <v>0</v>
      </c>
      <c r="E4720" s="30">
        <f t="shared" si="850"/>
        <v>0</v>
      </c>
      <c r="F4720" s="30">
        <f t="shared" ref="F4720:G4720" si="870">F4751+F4782+F4813+F4844+F4876+F4907</f>
        <v>8.0000000000000002E-3</v>
      </c>
      <c r="G4720" s="30">
        <f t="shared" si="870"/>
        <v>2E-3</v>
      </c>
      <c r="H4720" s="164" t="s">
        <v>817</v>
      </c>
    </row>
    <row r="4721" spans="1:8" ht="16.5" thickBot="1">
      <c r="A4721" s="23" t="s">
        <v>35</v>
      </c>
      <c r="B4721" s="30">
        <f t="shared" si="850"/>
        <v>9.391</v>
      </c>
      <c r="C4721" s="30">
        <f t="shared" si="850"/>
        <v>10.949</v>
      </c>
      <c r="D4721" s="30">
        <f t="shared" si="850"/>
        <v>16.247199999999999</v>
      </c>
      <c r="E4721" s="30">
        <f t="shared" si="850"/>
        <v>10.831999999999999</v>
      </c>
      <c r="F4721" s="30">
        <f t="shared" ref="F4721:G4721" si="871">F4752+F4783+F4814+F4845+F4877+F4908</f>
        <v>24.819000000000003</v>
      </c>
      <c r="G4721" s="30">
        <f t="shared" si="871"/>
        <v>31.023000000000003</v>
      </c>
      <c r="H4721" s="165" t="s">
        <v>36</v>
      </c>
    </row>
    <row r="4722" spans="1:8" ht="16.5" thickBot="1">
      <c r="A4722" s="95" t="s">
        <v>353</v>
      </c>
      <c r="B4722" s="97">
        <f t="shared" ref="B4722" si="872">SUM(B4700:B4721)</f>
        <v>396.44180724537199</v>
      </c>
      <c r="C4722" s="97">
        <f t="shared" ref="C4722" si="873">SUM(C4700:C4721)</f>
        <v>841.53199999999993</v>
      </c>
      <c r="D4722" s="97">
        <f t="shared" ref="D4722" si="874">SUM(D4700:D4721)</f>
        <v>417.30870698335218</v>
      </c>
      <c r="E4722" s="97">
        <f t="shared" ref="E4722" si="875">SUM(E4700:E4721)</f>
        <v>1011.2642868001946</v>
      </c>
      <c r="F4722" s="142">
        <f t="shared" ref="F4722:G4722" si="876">F4753+F4784+F4815+F4846+F4878+F4909</f>
        <v>488.3852570060252</v>
      </c>
      <c r="G4722" s="142">
        <f t="shared" si="876"/>
        <v>1088.0640000000001</v>
      </c>
      <c r="H4722" s="202" t="s">
        <v>841</v>
      </c>
    </row>
    <row r="4723" spans="1:8" ht="16.5" thickBot="1">
      <c r="A4723" s="95" t="s">
        <v>350</v>
      </c>
      <c r="B4723" s="97">
        <f>B4754+B4785+B4816+B4847+B4879+B4910</f>
        <v>1872.4063663219272</v>
      </c>
      <c r="C4723" s="97">
        <f>C4754+C4785+C4816+C4847+C4879+C4910</f>
        <v>5013.8350000000009</v>
      </c>
      <c r="D4723" s="97">
        <f>D4754+D4785+D4816+D4847+D4879+D4910</f>
        <v>1994.3556665642263</v>
      </c>
      <c r="E4723" s="97">
        <f>E4754+E4785+E4816+E4847+E4879+E4910</f>
        <v>6038.3140000000003</v>
      </c>
      <c r="F4723" s="142">
        <f t="shared" ref="F4723:G4723" si="877">F4754+F4785+F4816+F4847+F4879+F4910</f>
        <v>2222.6869940643269</v>
      </c>
      <c r="G4723" s="142">
        <f t="shared" si="877"/>
        <v>6475.5488000000005</v>
      </c>
      <c r="H4723" s="156" t="s">
        <v>354</v>
      </c>
    </row>
    <row r="4724" spans="1:8">
      <c r="A4724" s="98"/>
      <c r="B4724" s="99"/>
      <c r="C4724" s="99"/>
      <c r="D4724" s="99"/>
      <c r="E4724" s="99"/>
      <c r="F4724" s="99"/>
      <c r="G4724" s="99"/>
      <c r="H4724" s="121"/>
    </row>
    <row r="4725" spans="1:8">
      <c r="A4725" s="77" t="s">
        <v>296</v>
      </c>
      <c r="B4725" s="75"/>
      <c r="C4725" s="75"/>
      <c r="D4725" s="75"/>
      <c r="E4725" s="75"/>
      <c r="F4725" s="75"/>
      <c r="G4725" s="75"/>
      <c r="H4725" s="79" t="s">
        <v>297</v>
      </c>
    </row>
    <row r="4726" spans="1:8">
      <c r="A4726" s="77" t="s">
        <v>729</v>
      </c>
      <c r="B4726" s="75"/>
      <c r="C4726" s="75"/>
      <c r="D4726" s="75"/>
      <c r="E4726" s="75"/>
      <c r="F4726" s="75"/>
      <c r="G4726" s="75"/>
      <c r="H4726" s="83" t="s">
        <v>728</v>
      </c>
    </row>
    <row r="4727" spans="1:8" ht="16.5" customHeight="1" thickBot="1">
      <c r="A4727" s="76" t="s">
        <v>39</v>
      </c>
      <c r="B4727" s="75"/>
      <c r="C4727" s="75"/>
      <c r="D4727" s="75"/>
      <c r="E4727" s="2"/>
      <c r="F4727" s="75"/>
      <c r="G4727" s="2" t="s">
        <v>40</v>
      </c>
      <c r="H4727" s="2" t="s">
        <v>2</v>
      </c>
    </row>
    <row r="4728" spans="1:8" ht="16.5" thickBot="1">
      <c r="A4728" s="66" t="s">
        <v>7</v>
      </c>
      <c r="B4728" s="203">
        <v>2016</v>
      </c>
      <c r="C4728" s="204"/>
      <c r="D4728" s="203">
        <v>2017</v>
      </c>
      <c r="E4728" s="204"/>
      <c r="F4728" s="203">
        <v>2018</v>
      </c>
      <c r="G4728" s="204"/>
      <c r="H4728" s="67" t="s">
        <v>3</v>
      </c>
    </row>
    <row r="4729" spans="1:8">
      <c r="A4729" s="68"/>
      <c r="B4729" s="20" t="s">
        <v>43</v>
      </c>
      <c r="C4729" s="111" t="s">
        <v>44</v>
      </c>
      <c r="D4729" s="111" t="s">
        <v>43</v>
      </c>
      <c r="E4729" s="16" t="s">
        <v>44</v>
      </c>
      <c r="F4729" s="20" t="s">
        <v>43</v>
      </c>
      <c r="G4729" s="9" t="s">
        <v>44</v>
      </c>
      <c r="H4729" s="69"/>
    </row>
    <row r="4730" spans="1:8" ht="16.5" thickBot="1">
      <c r="A4730" s="70"/>
      <c r="B4730" s="34" t="s">
        <v>45</v>
      </c>
      <c r="C4730" s="11" t="s">
        <v>46</v>
      </c>
      <c r="D4730" s="114" t="s">
        <v>45</v>
      </c>
      <c r="E4730" s="36" t="s">
        <v>46</v>
      </c>
      <c r="F4730" s="34" t="s">
        <v>45</v>
      </c>
      <c r="G4730" s="34" t="s">
        <v>46</v>
      </c>
      <c r="H4730" s="71"/>
    </row>
    <row r="4731" spans="1:8" ht="17.25" thickTop="1" thickBot="1">
      <c r="A4731" s="23" t="s">
        <v>12</v>
      </c>
      <c r="B4731" s="35">
        <v>0.89600000000000002</v>
      </c>
      <c r="C4731" s="38">
        <v>1.5169999999999999</v>
      </c>
      <c r="D4731" s="30">
        <v>1.288</v>
      </c>
      <c r="E4731" s="37">
        <v>1.103</v>
      </c>
      <c r="F4731" s="30">
        <v>1.1020000000000001</v>
      </c>
      <c r="G4731" s="30">
        <v>2.004</v>
      </c>
      <c r="H4731" s="114" t="s">
        <v>809</v>
      </c>
    </row>
    <row r="4732" spans="1:8" ht="16.5" thickBot="1">
      <c r="A4732" s="23" t="s">
        <v>13</v>
      </c>
      <c r="B4732" s="37">
        <v>4.4640000000000004</v>
      </c>
      <c r="C4732" s="38">
        <v>6.0590000000000002</v>
      </c>
      <c r="D4732" s="30">
        <v>7.1950000000000003</v>
      </c>
      <c r="E4732" s="37">
        <v>4.7430000000000003</v>
      </c>
      <c r="F4732" s="30">
        <v>4.742</v>
      </c>
      <c r="G4732" s="30">
        <v>9.2420000000000009</v>
      </c>
      <c r="H4732" s="114" t="s">
        <v>810</v>
      </c>
    </row>
    <row r="4733" spans="1:8" ht="16.5" thickBot="1">
      <c r="A4733" s="23" t="s">
        <v>14</v>
      </c>
      <c r="B4733" s="37">
        <v>0.27300000000000002</v>
      </c>
      <c r="C4733" s="38">
        <v>0.57199999999999995</v>
      </c>
      <c r="D4733" s="30">
        <v>0.31215441176470587</v>
      </c>
      <c r="E4733" s="37">
        <v>0.27100000000000002</v>
      </c>
      <c r="F4733" s="30">
        <v>0.27</v>
      </c>
      <c r="G4733" s="30">
        <v>0.63</v>
      </c>
      <c r="H4733" s="114" t="s">
        <v>806</v>
      </c>
    </row>
    <row r="4734" spans="1:8" ht="16.5" thickBot="1">
      <c r="A4734" s="23" t="s">
        <v>15</v>
      </c>
      <c r="B4734" s="37">
        <v>0.19400000000000001</v>
      </c>
      <c r="C4734" s="38">
        <v>6.9000000000000006E-2</v>
      </c>
      <c r="D4734" s="30">
        <v>7.0579999999999998</v>
      </c>
      <c r="E4734" s="37">
        <v>9.3171578350807596E-2</v>
      </c>
      <c r="F4734" s="30">
        <v>0.22500000000000001</v>
      </c>
      <c r="G4734" s="30">
        <v>0.154</v>
      </c>
      <c r="H4734" s="114" t="s">
        <v>820</v>
      </c>
    </row>
    <row r="4735" spans="1:8" ht="16.5" thickBot="1">
      <c r="A4735" s="23" t="s">
        <v>16</v>
      </c>
      <c r="B4735" s="37">
        <v>0.64900000000000002</v>
      </c>
      <c r="C4735" s="38">
        <v>1.33</v>
      </c>
      <c r="D4735" s="30">
        <v>3.3000000000000002E-2</v>
      </c>
      <c r="E4735" s="37">
        <v>12.145818181818182</v>
      </c>
      <c r="F4735" s="30">
        <v>0.65500000000000003</v>
      </c>
      <c r="G4735" s="30">
        <v>2.77</v>
      </c>
      <c r="H4735" s="114" t="s">
        <v>819</v>
      </c>
    </row>
    <row r="4736" spans="1:8" ht="16.5" thickBot="1">
      <c r="A4736" s="23" t="s">
        <v>17</v>
      </c>
      <c r="B4736" s="37">
        <v>0</v>
      </c>
      <c r="C4736" s="38">
        <v>0</v>
      </c>
      <c r="D4736" s="30">
        <v>0.50700000000000001</v>
      </c>
      <c r="E4736" s="37">
        <v>0.20499999999999999</v>
      </c>
      <c r="F4736" s="30">
        <v>0.51400000000000001</v>
      </c>
      <c r="G4736" s="30">
        <v>1E-3</v>
      </c>
      <c r="H4736" s="114" t="s">
        <v>807</v>
      </c>
    </row>
    <row r="4737" spans="1:8" ht="16.5" thickBot="1">
      <c r="A4737" s="23" t="s">
        <v>18</v>
      </c>
      <c r="B4737" s="37">
        <v>0.29199999999999998</v>
      </c>
      <c r="C4737" s="38">
        <v>1.1259999999999999</v>
      </c>
      <c r="D4737" s="30">
        <v>0</v>
      </c>
      <c r="E4737" s="37">
        <v>0</v>
      </c>
      <c r="F4737" s="30">
        <v>0.20699999999999999</v>
      </c>
      <c r="G4737" s="30">
        <v>0.38800000000000001</v>
      </c>
      <c r="H4737" s="114" t="s">
        <v>19</v>
      </c>
    </row>
    <row r="4738" spans="1:8" ht="16.5" thickBot="1">
      <c r="A4738" s="23" t="s">
        <v>20</v>
      </c>
      <c r="B4738" s="37">
        <v>4.4329999999999998</v>
      </c>
      <c r="C4738" s="38">
        <v>5.125</v>
      </c>
      <c r="D4738" s="30">
        <v>2.242</v>
      </c>
      <c r="E4738" s="37">
        <v>5.5119999999999996</v>
      </c>
      <c r="F4738" s="30">
        <v>5.5119999999999996</v>
      </c>
      <c r="G4738" s="30">
        <v>9.8149999999999995</v>
      </c>
      <c r="H4738" s="114" t="s">
        <v>808</v>
      </c>
    </row>
    <row r="4739" spans="1:8" ht="16.5" thickBot="1">
      <c r="A4739" s="23" t="s">
        <v>21</v>
      </c>
      <c r="B4739" s="37">
        <v>1.363</v>
      </c>
      <c r="C4739" s="38">
        <v>2.4430000000000001</v>
      </c>
      <c r="D4739" s="30">
        <v>0.443</v>
      </c>
      <c r="E4739" s="37">
        <v>2.1920000000000002</v>
      </c>
      <c r="F4739" s="30">
        <v>1.649</v>
      </c>
      <c r="G4739" s="30">
        <v>2.0499999999999998</v>
      </c>
      <c r="H4739" s="114" t="s">
        <v>811</v>
      </c>
    </row>
    <row r="4740" spans="1:8" ht="16.5" thickBot="1">
      <c r="A4740" s="23" t="s">
        <v>22</v>
      </c>
      <c r="B4740" s="37">
        <v>0.34699999999999998</v>
      </c>
      <c r="C4740" s="38">
        <v>0.57999999999999996</v>
      </c>
      <c r="D4740" s="30">
        <v>4.6159999999999997</v>
      </c>
      <c r="E4740" s="37">
        <v>0.36599999999999999</v>
      </c>
      <c r="F4740" s="30">
        <v>0.36599999999999999</v>
      </c>
      <c r="G4740" s="30">
        <v>0.745</v>
      </c>
      <c r="H4740" s="114" t="s">
        <v>840</v>
      </c>
    </row>
    <row r="4741" spans="1:8" ht="16.5" thickBot="1">
      <c r="A4741" s="23" t="s">
        <v>23</v>
      </c>
      <c r="B4741" s="37">
        <v>0.249</v>
      </c>
      <c r="C4741" s="38">
        <v>0.376</v>
      </c>
      <c r="D4741" s="30">
        <v>4.4089999999999998</v>
      </c>
      <c r="E4741" s="37">
        <v>0.47899999999999998</v>
      </c>
      <c r="F4741" s="30">
        <v>0.47899999999999998</v>
      </c>
      <c r="G4741" s="30">
        <v>0.92300000000000004</v>
      </c>
      <c r="H4741" s="114" t="s">
        <v>805</v>
      </c>
    </row>
    <row r="4742" spans="1:8" ht="16.5" thickBot="1">
      <c r="A4742" s="23" t="s">
        <v>24</v>
      </c>
      <c r="B4742" s="37">
        <v>4.4080000000000004</v>
      </c>
      <c r="C4742" s="38">
        <v>4.4249999999999998</v>
      </c>
      <c r="D4742" s="30">
        <v>0.58499999999999996</v>
      </c>
      <c r="E4742" s="37">
        <v>5.4061538461538454</v>
      </c>
      <c r="F4742" s="30">
        <v>1.3620000000000001</v>
      </c>
      <c r="G4742" s="30">
        <v>2.7490000000000001</v>
      </c>
      <c r="H4742" s="114" t="s">
        <v>25</v>
      </c>
    </row>
    <row r="4743" spans="1:8" ht="16.5" thickBot="1">
      <c r="A4743" s="23" t="s">
        <v>26</v>
      </c>
      <c r="B4743" s="30">
        <v>0.40500000000000003</v>
      </c>
      <c r="C4743" s="28">
        <v>0.45500000000000002</v>
      </c>
      <c r="D4743" s="30">
        <v>1.6519999999999999</v>
      </c>
      <c r="E4743" s="37">
        <v>0.59599999999999997</v>
      </c>
      <c r="F4743" s="30">
        <v>0.57999999999999996</v>
      </c>
      <c r="G4743" s="30">
        <v>1.0629999999999999</v>
      </c>
      <c r="H4743" s="114" t="s">
        <v>812</v>
      </c>
    </row>
    <row r="4744" spans="1:8" ht="16.5" thickBot="1">
      <c r="A4744" s="23" t="s">
        <v>27</v>
      </c>
      <c r="B4744" s="37">
        <v>8.2000000000000003E-2</v>
      </c>
      <c r="C4744" s="38">
        <v>0.26700000000000002</v>
      </c>
      <c r="D4744" s="30">
        <v>3.0289999999999999</v>
      </c>
      <c r="E4744" s="37">
        <v>0.13714319387153801</v>
      </c>
      <c r="F4744" s="30">
        <f>D4744/E4744*G4744</f>
        <v>8.6578704088823191</v>
      </c>
      <c r="G4744" s="30">
        <v>0.39200000000000002</v>
      </c>
      <c r="H4744" s="114" t="s">
        <v>836</v>
      </c>
    </row>
    <row r="4745" spans="1:8" ht="16.5" thickBot="1">
      <c r="A4745" s="23" t="s">
        <v>28</v>
      </c>
      <c r="B4745" s="37">
        <v>0.40100000000000002</v>
      </c>
      <c r="C4745" s="38">
        <v>0.59899999999999998</v>
      </c>
      <c r="D4745" s="30">
        <v>2.7349999999999999</v>
      </c>
      <c r="E4745" s="37">
        <v>0.29799999999999999</v>
      </c>
      <c r="F4745" s="30">
        <v>0.29799999999999999</v>
      </c>
      <c r="G4745" s="30">
        <v>0.497</v>
      </c>
      <c r="H4745" s="114" t="s">
        <v>813</v>
      </c>
    </row>
    <row r="4746" spans="1:8" ht="16.5" thickBot="1">
      <c r="A4746" s="23" t="s">
        <v>29</v>
      </c>
      <c r="B4746" s="37">
        <v>0.64600000000000002</v>
      </c>
      <c r="C4746" s="38">
        <v>1.125</v>
      </c>
      <c r="D4746" s="30">
        <v>0.55200000000000005</v>
      </c>
      <c r="E4746" s="37">
        <v>0.79400000000000004</v>
      </c>
      <c r="F4746" s="30">
        <v>0.79400000000000004</v>
      </c>
      <c r="G4746" s="30">
        <v>1.5289999999999999</v>
      </c>
      <c r="H4746" s="114" t="s">
        <v>814</v>
      </c>
    </row>
    <row r="4747" spans="1:8" ht="16.5" thickBot="1">
      <c r="A4747" s="23" t="s">
        <v>30</v>
      </c>
      <c r="B4747" s="37">
        <v>0.60899999999999999</v>
      </c>
      <c r="C4747" s="38">
        <v>1.2130000000000001</v>
      </c>
      <c r="D4747" s="30">
        <v>1.196</v>
      </c>
      <c r="E4747" s="37">
        <v>0.55900000000000005</v>
      </c>
      <c r="F4747" s="30">
        <v>0.55900000000000005</v>
      </c>
      <c r="G4747" s="30">
        <v>1.153</v>
      </c>
      <c r="H4747" s="114" t="s">
        <v>815</v>
      </c>
    </row>
    <row r="4748" spans="1:8" ht="16.5" thickBot="1">
      <c r="A4748" s="23" t="s">
        <v>31</v>
      </c>
      <c r="B4748" s="37">
        <v>9.5000000000000001E-2</v>
      </c>
      <c r="C4748" s="38">
        <v>0.186</v>
      </c>
      <c r="D4748" s="30">
        <v>2.0419999999999998</v>
      </c>
      <c r="E4748" s="37">
        <v>0.16300000000000001</v>
      </c>
      <c r="F4748" s="30">
        <v>0.17</v>
      </c>
      <c r="G4748" s="30">
        <v>0.52300000000000002</v>
      </c>
      <c r="H4748" s="114" t="s">
        <v>838</v>
      </c>
    </row>
    <row r="4749" spans="1:8" ht="16.5" thickBot="1">
      <c r="A4749" s="23" t="s">
        <v>32</v>
      </c>
      <c r="B4749" s="37">
        <v>0.89200000000000002</v>
      </c>
      <c r="C4749" s="38">
        <v>2.6240000000000001</v>
      </c>
      <c r="D4749" s="30">
        <v>0</v>
      </c>
      <c r="E4749" s="37">
        <v>1.117</v>
      </c>
      <c r="F4749" s="30">
        <v>1.962</v>
      </c>
      <c r="G4749" s="30">
        <v>5.1130000000000004</v>
      </c>
      <c r="H4749" s="114" t="s">
        <v>816</v>
      </c>
    </row>
    <row r="4750" spans="1:8" ht="16.5" thickBot="1">
      <c r="A4750" s="23" t="s">
        <v>33</v>
      </c>
      <c r="B4750" s="37">
        <v>0.91</v>
      </c>
      <c r="C4750" s="38">
        <v>1.698</v>
      </c>
      <c r="D4750" s="30">
        <v>1.512</v>
      </c>
      <c r="E4750" s="37">
        <v>1.52</v>
      </c>
      <c r="F4750" s="30">
        <v>1.52</v>
      </c>
      <c r="G4750" s="30">
        <v>2.8050000000000002</v>
      </c>
      <c r="H4750" s="114" t="s">
        <v>818</v>
      </c>
    </row>
    <row r="4751" spans="1:8" ht="16.5" thickBot="1">
      <c r="A4751" s="23" t="s">
        <v>34</v>
      </c>
      <c r="B4751" s="39">
        <v>0</v>
      </c>
      <c r="C4751" s="40">
        <v>0</v>
      </c>
      <c r="D4751" s="30">
        <v>0</v>
      </c>
      <c r="E4751" s="37">
        <v>0</v>
      </c>
      <c r="F4751" s="37">
        <v>0</v>
      </c>
      <c r="G4751" s="37">
        <v>0</v>
      </c>
      <c r="H4751" s="114" t="s">
        <v>817</v>
      </c>
    </row>
    <row r="4752" spans="1:8" ht="16.5" thickBot="1">
      <c r="A4752" s="23" t="s">
        <v>35</v>
      </c>
      <c r="B4752" s="39">
        <v>0.22900000000000001</v>
      </c>
      <c r="C4752" s="40">
        <v>0.438</v>
      </c>
      <c r="D4752" s="30">
        <v>6.1562000000000001</v>
      </c>
      <c r="E4752" s="37">
        <v>1.018</v>
      </c>
      <c r="F4752" s="30">
        <v>1.018</v>
      </c>
      <c r="G4752" s="30">
        <v>1.722</v>
      </c>
      <c r="H4752" s="113" t="s">
        <v>36</v>
      </c>
    </row>
    <row r="4753" spans="1:8" ht="16.5" thickBot="1">
      <c r="A4753" s="95" t="s">
        <v>353</v>
      </c>
      <c r="B4753" s="97">
        <f t="shared" ref="B4753" si="878">SUM(B4731:B4752)</f>
        <v>21.837000000000003</v>
      </c>
      <c r="C4753" s="97">
        <f t="shared" ref="C4753" si="879">SUM(C4731:C4752)</f>
        <v>32.226999999999997</v>
      </c>
      <c r="D4753" s="97">
        <f t="shared" ref="D4753" si="880">SUM(D4731:D4752)</f>
        <v>47.562354411764709</v>
      </c>
      <c r="E4753" s="97">
        <f t="shared" ref="E4753:G4753" si="881">SUM(E4731:E4752)</f>
        <v>38.718286800194356</v>
      </c>
      <c r="F4753" s="97">
        <f t="shared" si="881"/>
        <v>32.641870408882312</v>
      </c>
      <c r="G4753" s="97">
        <f t="shared" si="881"/>
        <v>46.268000000000001</v>
      </c>
      <c r="H4753" s="112" t="s">
        <v>841</v>
      </c>
    </row>
    <row r="4754" spans="1:8" ht="16.5" thickBot="1">
      <c r="A4754" s="95" t="s">
        <v>350</v>
      </c>
      <c r="B4754" s="97">
        <v>156.83500000000001</v>
      </c>
      <c r="C4754" s="97">
        <v>30.606999999999999</v>
      </c>
      <c r="D4754" s="97">
        <v>178.636</v>
      </c>
      <c r="E4754" s="97">
        <v>41.847999999999999</v>
      </c>
      <c r="F4754" s="142">
        <f>D4754/E4754*G4754</f>
        <v>296.20331468170525</v>
      </c>
      <c r="G4754" s="142">
        <v>69.389800000000008</v>
      </c>
      <c r="H4754" s="119" t="s">
        <v>354</v>
      </c>
    </row>
    <row r="4755" spans="1:8">
      <c r="A4755" s="75"/>
      <c r="B4755" s="75"/>
      <c r="C4755" s="75"/>
      <c r="D4755" s="75"/>
      <c r="E4755" s="75"/>
      <c r="F4755" s="75"/>
      <c r="G4755" s="75"/>
      <c r="H4755" s="75"/>
    </row>
    <row r="4756" spans="1:8">
      <c r="A4756" s="77" t="s">
        <v>298</v>
      </c>
      <c r="B4756" s="75"/>
      <c r="C4756" s="75"/>
      <c r="D4756" s="75"/>
      <c r="E4756" s="75"/>
      <c r="F4756" s="75"/>
      <c r="G4756" s="75"/>
      <c r="H4756" s="79" t="s">
        <v>299</v>
      </c>
    </row>
    <row r="4757" spans="1:8">
      <c r="A4757" s="77" t="s">
        <v>730</v>
      </c>
      <c r="B4757" s="75"/>
      <c r="C4757" s="75"/>
      <c r="D4757" s="75"/>
      <c r="E4757" s="91"/>
      <c r="F4757" s="75"/>
      <c r="G4757" s="91"/>
      <c r="H4757" s="46" t="s">
        <v>731</v>
      </c>
    </row>
    <row r="4758" spans="1:8" ht="16.5" customHeight="1" thickBot="1">
      <c r="A4758" s="76" t="s">
        <v>39</v>
      </c>
      <c r="B4758" s="75"/>
      <c r="C4758" s="75"/>
      <c r="D4758" s="75"/>
      <c r="E4758" s="2"/>
      <c r="F4758" s="75"/>
      <c r="G4758" s="2" t="s">
        <v>40</v>
      </c>
      <c r="H4758" s="2" t="s">
        <v>2</v>
      </c>
    </row>
    <row r="4759" spans="1:8" ht="16.5" thickBot="1">
      <c r="A4759" s="66" t="s">
        <v>7</v>
      </c>
      <c r="B4759" s="203">
        <v>2016</v>
      </c>
      <c r="C4759" s="204"/>
      <c r="D4759" s="203">
        <v>2017</v>
      </c>
      <c r="E4759" s="204"/>
      <c r="F4759" s="203">
        <v>2018</v>
      </c>
      <c r="G4759" s="204"/>
      <c r="H4759" s="67" t="s">
        <v>3</v>
      </c>
    </row>
    <row r="4760" spans="1:8">
      <c r="A4760" s="68"/>
      <c r="B4760" s="20" t="s">
        <v>43</v>
      </c>
      <c r="C4760" s="111" t="s">
        <v>44</v>
      </c>
      <c r="D4760" s="111" t="s">
        <v>43</v>
      </c>
      <c r="E4760" s="16" t="s">
        <v>44</v>
      </c>
      <c r="F4760" s="20" t="s">
        <v>43</v>
      </c>
      <c r="G4760" s="9" t="s">
        <v>44</v>
      </c>
      <c r="H4760" s="69"/>
    </row>
    <row r="4761" spans="1:8" ht="16.5" thickBot="1">
      <c r="A4761" s="70"/>
      <c r="B4761" s="34" t="s">
        <v>45</v>
      </c>
      <c r="C4761" s="11" t="s">
        <v>46</v>
      </c>
      <c r="D4761" s="114" t="s">
        <v>45</v>
      </c>
      <c r="E4761" s="36" t="s">
        <v>46</v>
      </c>
      <c r="F4761" s="34" t="s">
        <v>45</v>
      </c>
      <c r="G4761" s="34" t="s">
        <v>46</v>
      </c>
      <c r="H4761" s="71"/>
    </row>
    <row r="4762" spans="1:8" ht="17.25" thickTop="1" thickBot="1">
      <c r="A4762" s="23" t="s">
        <v>12</v>
      </c>
      <c r="B4762" s="35">
        <v>8.5999999999999993E-2</v>
      </c>
      <c r="C4762" s="38">
        <v>9.6000000000000002E-2</v>
      </c>
      <c r="D4762" s="30">
        <v>0.157</v>
      </c>
      <c r="E4762" s="37">
        <v>0.185</v>
      </c>
      <c r="F4762" s="30">
        <v>0.13400000000000001</v>
      </c>
      <c r="G4762" s="30">
        <v>0.26800000000000002</v>
      </c>
      <c r="H4762" s="114" t="s">
        <v>809</v>
      </c>
    </row>
    <row r="4763" spans="1:8" ht="16.5" thickBot="1">
      <c r="A4763" s="23" t="s">
        <v>13</v>
      </c>
      <c r="B4763" s="37">
        <v>2.89</v>
      </c>
      <c r="C4763" s="38">
        <v>17.579000000000001</v>
      </c>
      <c r="D4763" s="30">
        <v>4.1520000000000001</v>
      </c>
      <c r="E4763" s="37">
        <v>21.882999999999999</v>
      </c>
      <c r="F4763" s="30">
        <v>3.4630000000000001</v>
      </c>
      <c r="G4763" s="30">
        <v>20.323</v>
      </c>
      <c r="H4763" s="114" t="s">
        <v>810</v>
      </c>
    </row>
    <row r="4764" spans="1:8" ht="16.5" thickBot="1">
      <c r="A4764" s="23" t="s">
        <v>14</v>
      </c>
      <c r="B4764" s="37">
        <v>8.6999999999999994E-2</v>
      </c>
      <c r="C4764" s="38">
        <v>0.51600000000000001</v>
      </c>
      <c r="D4764" s="30">
        <v>8.5999999999999993E-2</v>
      </c>
      <c r="E4764" s="37">
        <v>0.439</v>
      </c>
      <c r="F4764" s="30">
        <v>0.09</v>
      </c>
      <c r="G4764" s="30">
        <v>0.55300000000000005</v>
      </c>
      <c r="H4764" s="114" t="s">
        <v>806</v>
      </c>
    </row>
    <row r="4765" spans="1:8" ht="16.5" thickBot="1">
      <c r="A4765" s="23" t="s">
        <v>15</v>
      </c>
      <c r="B4765" s="37">
        <v>7.0000000000000007E-2</v>
      </c>
      <c r="C4765" s="38">
        <v>6.9000000000000006E-2</v>
      </c>
      <c r="D4765" s="30">
        <v>3.4000000000000002E-2</v>
      </c>
      <c r="E4765" s="37">
        <v>3.1E-2</v>
      </c>
      <c r="F4765" s="30">
        <v>8.3000000000000004E-2</v>
      </c>
      <c r="G4765" s="30">
        <v>0.114</v>
      </c>
      <c r="H4765" s="114" t="s">
        <v>820</v>
      </c>
    </row>
    <row r="4766" spans="1:8" ht="16.5" thickBot="1">
      <c r="A4766" s="23" t="s">
        <v>16</v>
      </c>
      <c r="B4766" s="37">
        <v>0.12</v>
      </c>
      <c r="C4766" s="38">
        <v>0.64900000000000002</v>
      </c>
      <c r="D4766" s="30">
        <v>0.113</v>
      </c>
      <c r="E4766" s="37">
        <v>1.099</v>
      </c>
      <c r="F4766" s="30">
        <v>8.4000000000000005E-2</v>
      </c>
      <c r="G4766" s="30">
        <v>0.54500000000000004</v>
      </c>
      <c r="H4766" s="114" t="s">
        <v>819</v>
      </c>
    </row>
    <row r="4767" spans="1:8" ht="16.5" thickBot="1">
      <c r="A4767" s="23" t="s">
        <v>17</v>
      </c>
      <c r="B4767" s="37">
        <v>3.5999999999999997E-2</v>
      </c>
      <c r="C4767" s="38">
        <v>0.19500000000000001</v>
      </c>
      <c r="D4767" s="30">
        <v>0</v>
      </c>
      <c r="E4767" s="37">
        <v>0</v>
      </c>
      <c r="F4767" s="30">
        <v>0</v>
      </c>
      <c r="G4767" s="30">
        <v>0</v>
      </c>
      <c r="H4767" s="114" t="s">
        <v>807</v>
      </c>
    </row>
    <row r="4768" spans="1:8" ht="16.5" thickBot="1">
      <c r="A4768" s="23" t="s">
        <v>18</v>
      </c>
      <c r="B4768" s="37">
        <v>2.5999999999999999E-2</v>
      </c>
      <c r="C4768" s="38">
        <v>0.193</v>
      </c>
      <c r="D4768" s="30">
        <v>0.01</v>
      </c>
      <c r="E4768" s="37">
        <v>5.0000000000000001E-3</v>
      </c>
      <c r="F4768" s="30">
        <v>1.2E-2</v>
      </c>
      <c r="G4768" s="30">
        <v>8.3000000000000004E-2</v>
      </c>
      <c r="H4768" s="114" t="s">
        <v>19</v>
      </c>
    </row>
    <row r="4769" spans="1:8" ht="16.5" thickBot="1">
      <c r="A4769" s="23" t="s">
        <v>20</v>
      </c>
      <c r="B4769" s="37">
        <v>2.2490000000000001</v>
      </c>
      <c r="C4769" s="38">
        <v>7.0110000000000001</v>
      </c>
      <c r="D4769" s="30">
        <v>1.7709999999999999</v>
      </c>
      <c r="E4769" s="37">
        <v>8.125</v>
      </c>
      <c r="F4769" s="30">
        <v>2.556</v>
      </c>
      <c r="G4769" s="30">
        <v>17.850999999999999</v>
      </c>
      <c r="H4769" s="114" t="s">
        <v>808</v>
      </c>
    </row>
    <row r="4770" spans="1:8" ht="16.5" thickBot="1">
      <c r="A4770" s="23" t="s">
        <v>21</v>
      </c>
      <c r="B4770" s="37">
        <v>0.191</v>
      </c>
      <c r="C4770" s="38">
        <v>1.111</v>
      </c>
      <c r="D4770" s="30">
        <v>0.14599999999999999</v>
      </c>
      <c r="E4770" s="37">
        <v>1.343</v>
      </c>
      <c r="F4770" s="30">
        <v>0.317</v>
      </c>
      <c r="G4770" s="30">
        <v>1.157</v>
      </c>
      <c r="H4770" s="114" t="s">
        <v>811</v>
      </c>
    </row>
    <row r="4771" spans="1:8" ht="16.5" thickBot="1">
      <c r="A4771" s="23" t="s">
        <v>22</v>
      </c>
      <c r="B4771" s="37">
        <v>0.314</v>
      </c>
      <c r="C4771" s="38">
        <v>0.33600000000000002</v>
      </c>
      <c r="D4771" s="30">
        <v>0.20599999999999999</v>
      </c>
      <c r="E4771" s="37">
        <v>0.34499999999999997</v>
      </c>
      <c r="F4771" s="30">
        <f>D4771/E4771*G4771</f>
        <v>0.22033043478260869</v>
      </c>
      <c r="G4771" s="30">
        <v>0.36899999999999999</v>
      </c>
      <c r="H4771" s="114" t="s">
        <v>840</v>
      </c>
    </row>
    <row r="4772" spans="1:8" ht="16.5" thickBot="1">
      <c r="A4772" s="23" t="s">
        <v>23</v>
      </c>
      <c r="B4772" s="37">
        <v>0</v>
      </c>
      <c r="C4772" s="38">
        <v>0</v>
      </c>
      <c r="D4772" s="30">
        <v>0.01</v>
      </c>
      <c r="E4772" s="37">
        <v>3.2000000000000001E-2</v>
      </c>
      <c r="F4772" s="30">
        <v>6.7000000000000004E-2</v>
      </c>
      <c r="G4772" s="30">
        <v>0.51</v>
      </c>
      <c r="H4772" s="114" t="s">
        <v>805</v>
      </c>
    </row>
    <row r="4773" spans="1:8" ht="16.5" thickBot="1">
      <c r="A4773" s="23" t="s">
        <v>24</v>
      </c>
      <c r="B4773" s="37">
        <v>0.47899999999999998</v>
      </c>
      <c r="C4773" s="38">
        <v>1.133</v>
      </c>
      <c r="D4773" s="30">
        <v>0.68400000000000005</v>
      </c>
      <c r="E4773" s="37">
        <v>2.1339999999999999</v>
      </c>
      <c r="F4773" s="30">
        <f>D4773/E4773*G4773</f>
        <v>0.78368322399250234</v>
      </c>
      <c r="G4773" s="30">
        <v>2.4449999999999998</v>
      </c>
      <c r="H4773" s="114" t="s">
        <v>25</v>
      </c>
    </row>
    <row r="4774" spans="1:8" ht="16.5" thickBot="1">
      <c r="A4774" s="23" t="s">
        <v>26</v>
      </c>
      <c r="B4774" s="30">
        <v>6.9000000000000006E-2</v>
      </c>
      <c r="C4774" s="28">
        <v>0.19800000000000001</v>
      </c>
      <c r="D4774" s="30">
        <v>0.108</v>
      </c>
      <c r="E4774" s="37">
        <v>0.312</v>
      </c>
      <c r="F4774" s="30">
        <v>0.14699999999999999</v>
      </c>
      <c r="G4774" s="30">
        <v>0.83199999999999996</v>
      </c>
      <c r="H4774" s="114" t="s">
        <v>812</v>
      </c>
    </row>
    <row r="4775" spans="1:8" ht="16.5" thickBot="1">
      <c r="A4775" s="23" t="s">
        <v>27</v>
      </c>
      <c r="B4775" s="37">
        <v>8.0000000000000002E-3</v>
      </c>
      <c r="C4775" s="38">
        <v>7.6999999999999999E-2</v>
      </c>
      <c r="D4775" s="30">
        <v>0</v>
      </c>
      <c r="E4775" s="37">
        <v>0</v>
      </c>
      <c r="F4775" s="30">
        <v>0</v>
      </c>
      <c r="G4775" s="30">
        <v>0.104</v>
      </c>
      <c r="H4775" s="114" t="s">
        <v>836</v>
      </c>
    </row>
    <row r="4776" spans="1:8" ht="16.5" thickBot="1">
      <c r="A4776" s="23" t="s">
        <v>28</v>
      </c>
      <c r="B4776" s="37">
        <v>0.158</v>
      </c>
      <c r="C4776" s="38">
        <v>0.625</v>
      </c>
      <c r="D4776" s="30">
        <v>9.7000000000000003E-2</v>
      </c>
      <c r="E4776" s="37">
        <v>0.48899999999999999</v>
      </c>
      <c r="F4776" s="30">
        <v>9.7000000000000003E-2</v>
      </c>
      <c r="G4776" s="30">
        <v>0.48899999999999999</v>
      </c>
      <c r="H4776" s="114" t="s">
        <v>813</v>
      </c>
    </row>
    <row r="4777" spans="1:8" ht="16.5" thickBot="1">
      <c r="A4777" s="23" t="s">
        <v>29</v>
      </c>
      <c r="B4777" s="37">
        <v>0.122</v>
      </c>
      <c r="C4777" s="38">
        <v>0.70599999999999996</v>
      </c>
      <c r="D4777" s="30">
        <v>0.104</v>
      </c>
      <c r="E4777" s="37">
        <v>0.65500000000000003</v>
      </c>
      <c r="F4777" s="30">
        <v>0.24</v>
      </c>
      <c r="G4777" s="30">
        <v>1.579</v>
      </c>
      <c r="H4777" s="114" t="s">
        <v>814</v>
      </c>
    </row>
    <row r="4778" spans="1:8" ht="16.5" thickBot="1">
      <c r="A4778" s="23" t="s">
        <v>30</v>
      </c>
      <c r="B4778" s="37">
        <v>8.5000000000000006E-2</v>
      </c>
      <c r="C4778" s="38">
        <v>0.28599999999999998</v>
      </c>
      <c r="D4778" s="30">
        <v>3.5000000000000003E-2</v>
      </c>
      <c r="E4778" s="37">
        <v>0.17</v>
      </c>
      <c r="F4778" s="30">
        <v>5.8000000000000003E-2</v>
      </c>
      <c r="G4778" s="30">
        <v>0.22800000000000001</v>
      </c>
      <c r="H4778" s="114" t="s">
        <v>815</v>
      </c>
    </row>
    <row r="4779" spans="1:8" ht="16.5" thickBot="1">
      <c r="A4779" s="23" t="s">
        <v>31</v>
      </c>
      <c r="B4779" s="37">
        <v>0.11</v>
      </c>
      <c r="C4779" s="38">
        <v>0.254</v>
      </c>
      <c r="D4779" s="30">
        <v>8.5000000000000006E-2</v>
      </c>
      <c r="E4779" s="37">
        <v>0.113</v>
      </c>
      <c r="F4779" s="30">
        <v>2.9000000000000001E-2</v>
      </c>
      <c r="G4779" s="30">
        <v>0.23100000000000001</v>
      </c>
      <c r="H4779" s="114" t="s">
        <v>838</v>
      </c>
    </row>
    <row r="4780" spans="1:8" ht="16.5" thickBot="1">
      <c r="A4780" s="23" t="s">
        <v>32</v>
      </c>
      <c r="B4780" s="37">
        <v>0.16900000000000001</v>
      </c>
      <c r="C4780" s="38">
        <v>1.694</v>
      </c>
      <c r="D4780" s="30">
        <v>0.36199999999999999</v>
      </c>
      <c r="E4780" s="37">
        <v>3.3170000000000002</v>
      </c>
      <c r="F4780" s="30">
        <v>0.65600000000000003</v>
      </c>
      <c r="G4780" s="30">
        <v>2.6230000000000002</v>
      </c>
      <c r="H4780" s="114" t="s">
        <v>816</v>
      </c>
    </row>
    <row r="4781" spans="1:8" ht="16.5" thickBot="1">
      <c r="A4781" s="23" t="s">
        <v>33</v>
      </c>
      <c r="B4781" s="37">
        <v>3.1E-2</v>
      </c>
      <c r="C4781" s="38">
        <v>0.25600000000000001</v>
      </c>
      <c r="D4781" s="30">
        <v>4.8000000000000001E-2</v>
      </c>
      <c r="E4781" s="37">
        <v>0.27100000000000002</v>
      </c>
      <c r="F4781" s="30">
        <v>0.14699999999999999</v>
      </c>
      <c r="G4781" s="30">
        <v>1.048</v>
      </c>
      <c r="H4781" s="114" t="s">
        <v>818</v>
      </c>
    </row>
    <row r="4782" spans="1:8" ht="16.5" thickBot="1">
      <c r="A4782" s="23" t="s">
        <v>34</v>
      </c>
      <c r="B4782" s="39">
        <v>0</v>
      </c>
      <c r="C4782" s="40">
        <v>0</v>
      </c>
      <c r="D4782" s="30">
        <v>0</v>
      </c>
      <c r="E4782" s="37">
        <v>0</v>
      </c>
      <c r="F4782" s="30">
        <v>0</v>
      </c>
      <c r="G4782" s="30">
        <v>0</v>
      </c>
      <c r="H4782" s="114" t="s">
        <v>817</v>
      </c>
    </row>
    <row r="4783" spans="1:8" ht="16.5" thickBot="1">
      <c r="A4783" s="23" t="s">
        <v>35</v>
      </c>
      <c r="B4783" s="39">
        <v>0.14499999999999999</v>
      </c>
      <c r="C4783" s="40">
        <v>1.087</v>
      </c>
      <c r="D4783" s="30">
        <v>0.19700000000000001</v>
      </c>
      <c r="E4783" s="37">
        <v>0.91500000000000004</v>
      </c>
      <c r="F4783" s="30">
        <v>0.56999999999999995</v>
      </c>
      <c r="G4783" s="30">
        <v>3.181</v>
      </c>
      <c r="H4783" s="113" t="s">
        <v>36</v>
      </c>
    </row>
    <row r="4784" spans="1:8" ht="16.5" thickBot="1">
      <c r="A4784" s="95" t="s">
        <v>353</v>
      </c>
      <c r="B4784" s="97">
        <f t="shared" ref="B4784" si="882">SUM(B4762:B4783)</f>
        <v>7.4449999999999994</v>
      </c>
      <c r="C4784" s="97">
        <f t="shared" ref="C4784" si="883">SUM(C4762:C4783)</f>
        <v>34.071000000000012</v>
      </c>
      <c r="D4784" s="97">
        <f t="shared" ref="D4784" si="884">SUM(D4762:D4783)</f>
        <v>8.4049999999999994</v>
      </c>
      <c r="E4784" s="97">
        <f t="shared" ref="E4784:G4784" si="885">SUM(E4762:E4783)</f>
        <v>41.862999999999992</v>
      </c>
      <c r="F4784" s="97">
        <f t="shared" si="885"/>
        <v>9.7540136587751132</v>
      </c>
      <c r="G4784" s="97">
        <f t="shared" si="885"/>
        <v>54.533000000000001</v>
      </c>
      <c r="H4784" s="112" t="s">
        <v>841</v>
      </c>
    </row>
    <row r="4785" spans="1:8" ht="16.5" thickBot="1">
      <c r="A4785" s="95" t="s">
        <v>350</v>
      </c>
      <c r="B4785" s="97">
        <v>59.427999999999997</v>
      </c>
      <c r="C4785" s="97">
        <v>426.50400000000002</v>
      </c>
      <c r="D4785" s="97">
        <v>71.344999999999999</v>
      </c>
      <c r="E4785" s="97">
        <v>522.69500000000005</v>
      </c>
      <c r="F4785" s="142">
        <v>67.947999999999993</v>
      </c>
      <c r="G4785" s="142">
        <v>498.85</v>
      </c>
      <c r="H4785" s="119" t="s">
        <v>354</v>
      </c>
    </row>
    <row r="4786" spans="1:8">
      <c r="A4786" s="98"/>
      <c r="B4786" s="99"/>
      <c r="C4786" s="99"/>
      <c r="D4786" s="99"/>
      <c r="E4786" s="99"/>
      <c r="F4786" s="99"/>
      <c r="G4786" s="99"/>
      <c r="H4786" s="121"/>
    </row>
    <row r="4787" spans="1:8">
      <c r="A4787" s="77" t="s">
        <v>300</v>
      </c>
      <c r="B4787" s="75"/>
      <c r="C4787" s="75"/>
      <c r="D4787" s="75"/>
      <c r="E4787" s="75"/>
      <c r="F4787" s="75"/>
      <c r="G4787" s="75"/>
      <c r="H4787" s="79" t="s">
        <v>301</v>
      </c>
    </row>
    <row r="4788" spans="1:8">
      <c r="A4788" s="77" t="s">
        <v>733</v>
      </c>
      <c r="B4788" s="75"/>
      <c r="C4788" s="75"/>
      <c r="D4788" s="75"/>
      <c r="E4788" s="75"/>
      <c r="F4788" s="75"/>
      <c r="G4788" s="75"/>
      <c r="H4788" s="79" t="s">
        <v>732</v>
      </c>
    </row>
    <row r="4789" spans="1:8" ht="16.5" customHeight="1" thickBot="1">
      <c r="A4789" s="76" t="s">
        <v>39</v>
      </c>
      <c r="B4789" s="75"/>
      <c r="C4789" s="75"/>
      <c r="D4789" s="75"/>
      <c r="E4789" s="2"/>
      <c r="F4789" s="75"/>
      <c r="G4789" s="2" t="s">
        <v>40</v>
      </c>
      <c r="H4789" s="2" t="s">
        <v>2</v>
      </c>
    </row>
    <row r="4790" spans="1:8" ht="16.5" thickBot="1">
      <c r="A4790" s="66" t="s">
        <v>7</v>
      </c>
      <c r="B4790" s="203">
        <v>2016</v>
      </c>
      <c r="C4790" s="204"/>
      <c r="D4790" s="203">
        <v>2017</v>
      </c>
      <c r="E4790" s="204"/>
      <c r="F4790" s="203">
        <v>2018</v>
      </c>
      <c r="G4790" s="204"/>
      <c r="H4790" s="67" t="s">
        <v>3</v>
      </c>
    </row>
    <row r="4791" spans="1:8">
      <c r="A4791" s="68"/>
      <c r="B4791" s="20" t="s">
        <v>43</v>
      </c>
      <c r="C4791" s="111" t="s">
        <v>44</v>
      </c>
      <c r="D4791" s="111" t="s">
        <v>43</v>
      </c>
      <c r="E4791" s="16" t="s">
        <v>44</v>
      </c>
      <c r="F4791" s="20" t="s">
        <v>43</v>
      </c>
      <c r="G4791" s="9" t="s">
        <v>44</v>
      </c>
      <c r="H4791" s="69"/>
    </row>
    <row r="4792" spans="1:8" ht="16.5" thickBot="1">
      <c r="A4792" s="70"/>
      <c r="B4792" s="34" t="s">
        <v>45</v>
      </c>
      <c r="C4792" s="11" t="s">
        <v>46</v>
      </c>
      <c r="D4792" s="114" t="s">
        <v>45</v>
      </c>
      <c r="E4792" s="36" t="s">
        <v>46</v>
      </c>
      <c r="F4792" s="34" t="s">
        <v>45</v>
      </c>
      <c r="G4792" s="34" t="s">
        <v>46</v>
      </c>
      <c r="H4792" s="71"/>
    </row>
    <row r="4793" spans="1:8" ht="17.25" thickTop="1" thickBot="1">
      <c r="A4793" s="23" t="s">
        <v>12</v>
      </c>
      <c r="B4793" s="35">
        <v>1.41</v>
      </c>
      <c r="C4793" s="38">
        <v>9.2140000000000004</v>
      </c>
      <c r="D4793" s="30">
        <v>1.44</v>
      </c>
      <c r="E4793" s="37">
        <v>13.257999999999999</v>
      </c>
      <c r="F4793" s="30">
        <v>2.0299999999999998</v>
      </c>
      <c r="G4793" s="30">
        <v>23.364000000000001</v>
      </c>
      <c r="H4793" s="114" t="s">
        <v>809</v>
      </c>
    </row>
    <row r="4794" spans="1:8" ht="16.5" thickBot="1">
      <c r="A4794" s="23" t="s">
        <v>13</v>
      </c>
      <c r="B4794" s="37">
        <v>7.3419999999999996</v>
      </c>
      <c r="C4794" s="38">
        <v>51.116999999999997</v>
      </c>
      <c r="D4794" s="30">
        <v>9.298</v>
      </c>
      <c r="E4794" s="37">
        <v>92.16</v>
      </c>
      <c r="F4794" s="30">
        <v>8.3729999999999993</v>
      </c>
      <c r="G4794" s="30">
        <v>91.16</v>
      </c>
      <c r="H4794" s="114" t="s">
        <v>810</v>
      </c>
    </row>
    <row r="4795" spans="1:8" ht="16.5" thickBot="1">
      <c r="A4795" s="23" t="s">
        <v>14</v>
      </c>
      <c r="B4795" s="37">
        <v>0.249</v>
      </c>
      <c r="C4795" s="38">
        <v>1.887</v>
      </c>
      <c r="D4795" s="30">
        <v>0.30299999999999999</v>
      </c>
      <c r="E4795" s="37">
        <v>2.746</v>
      </c>
      <c r="F4795" s="30">
        <v>0.27100000000000002</v>
      </c>
      <c r="G4795" s="30">
        <v>2.9630000000000001</v>
      </c>
      <c r="H4795" s="114" t="s">
        <v>806</v>
      </c>
    </row>
    <row r="4796" spans="1:8" ht="16.5" thickBot="1">
      <c r="A4796" s="23" t="s">
        <v>15</v>
      </c>
      <c r="B4796" s="37">
        <v>3.0000000000000001E-3</v>
      </c>
      <c r="C4796" s="38">
        <v>3.0000000000000001E-3</v>
      </c>
      <c r="D4796" s="30">
        <v>2E-3</v>
      </c>
      <c r="E4796" s="37">
        <v>1E-3</v>
      </c>
      <c r="F4796" s="30">
        <v>0.01</v>
      </c>
      <c r="G4796" s="30">
        <v>1.4999999999999999E-2</v>
      </c>
      <c r="H4796" s="114" t="s">
        <v>820</v>
      </c>
    </row>
    <row r="4797" spans="1:8" ht="16.5" thickBot="1">
      <c r="A4797" s="23" t="s">
        <v>16</v>
      </c>
      <c r="B4797" s="37">
        <v>0.02</v>
      </c>
      <c r="C4797" s="38">
        <v>8.4000000000000005E-2</v>
      </c>
      <c r="D4797" s="30">
        <v>7.0999999999999994E-2</v>
      </c>
      <c r="E4797" s="37">
        <v>0.49299999999999999</v>
      </c>
      <c r="F4797" s="30">
        <v>0.02</v>
      </c>
      <c r="G4797" s="30">
        <v>0.26</v>
      </c>
      <c r="H4797" s="114" t="s">
        <v>819</v>
      </c>
    </row>
    <row r="4798" spans="1:8" ht="16.5" thickBot="1">
      <c r="A4798" s="23" t="s">
        <v>17</v>
      </c>
      <c r="B4798" s="37">
        <v>1.3195548489666138E-4</v>
      </c>
      <c r="C4798" s="38">
        <v>1E-3</v>
      </c>
      <c r="D4798" s="30">
        <v>0</v>
      </c>
      <c r="E4798" s="37">
        <v>0</v>
      </c>
      <c r="F4798" s="30">
        <v>1.5649999999999999</v>
      </c>
      <c r="G4798" s="30">
        <v>3.0000000000000001E-3</v>
      </c>
      <c r="H4798" s="114" t="s">
        <v>807</v>
      </c>
    </row>
    <row r="4799" spans="1:8" ht="16.5" thickBot="1">
      <c r="A4799" s="23" t="s">
        <v>18</v>
      </c>
      <c r="B4799" s="37">
        <v>1.4999999999999999E-2</v>
      </c>
      <c r="C4799" s="38">
        <v>5.8000000000000003E-2</v>
      </c>
      <c r="D4799" s="30">
        <v>2E-3</v>
      </c>
      <c r="E4799" s="37">
        <v>1.6E-2</v>
      </c>
      <c r="F4799" s="30">
        <v>5.6000000000000001E-2</v>
      </c>
      <c r="G4799" s="30">
        <v>0.32800000000000001</v>
      </c>
      <c r="H4799" s="114" t="s">
        <v>19</v>
      </c>
    </row>
    <row r="4800" spans="1:8" ht="16.5" thickBot="1">
      <c r="A4800" s="23" t="s">
        <v>20</v>
      </c>
      <c r="B4800" s="37">
        <v>10.028783179890349</v>
      </c>
      <c r="C4800" s="38">
        <v>111.563</v>
      </c>
      <c r="D4800" s="30">
        <v>12.435</v>
      </c>
      <c r="E4800" s="37">
        <v>180.971</v>
      </c>
      <c r="F4800" s="30">
        <v>10.163</v>
      </c>
      <c r="G4800" s="30">
        <v>139.99</v>
      </c>
      <c r="H4800" s="114" t="s">
        <v>808</v>
      </c>
    </row>
    <row r="4801" spans="1:8" ht="16.5" thickBot="1">
      <c r="A4801" s="23" t="s">
        <v>21</v>
      </c>
      <c r="B4801" s="37">
        <v>0.89500000000000002</v>
      </c>
      <c r="C4801" s="38">
        <v>4.5880000000000001</v>
      </c>
      <c r="D4801" s="30">
        <v>0.24099999999999999</v>
      </c>
      <c r="E4801" s="37">
        <v>2.8069999999999999</v>
      </c>
      <c r="F4801" s="30">
        <f>D4801/E4801*G4801</f>
        <v>0.23739401496259352</v>
      </c>
      <c r="G4801" s="30">
        <v>2.7650000000000001</v>
      </c>
      <c r="H4801" s="114" t="s">
        <v>811</v>
      </c>
    </row>
    <row r="4802" spans="1:8" ht="16.5" thickBot="1">
      <c r="A4802" s="23" t="s">
        <v>22</v>
      </c>
      <c r="B4802" s="37">
        <v>1.7350000000000001</v>
      </c>
      <c r="C4802" s="38">
        <v>6.0259999999999998</v>
      </c>
      <c r="D4802" s="30">
        <v>1.165</v>
      </c>
      <c r="E4802" s="37">
        <v>8.1649999999999991</v>
      </c>
      <c r="F4802" s="30">
        <v>1.6950000000000001</v>
      </c>
      <c r="G4802" s="30">
        <v>14.795999999999999</v>
      </c>
      <c r="H4802" s="114" t="s">
        <v>840</v>
      </c>
    </row>
    <row r="4803" spans="1:8" ht="16.5" thickBot="1">
      <c r="A4803" s="23" t="s">
        <v>23</v>
      </c>
      <c r="B4803" s="37">
        <v>0.21099999999999999</v>
      </c>
      <c r="C4803" s="38">
        <v>0.63300000000000001</v>
      </c>
      <c r="D4803" s="30">
        <v>0.22800000000000001</v>
      </c>
      <c r="E4803" s="37">
        <v>0.92</v>
      </c>
      <c r="F4803" s="30">
        <v>0.442</v>
      </c>
      <c r="G4803" s="30">
        <v>4.3209999999999997</v>
      </c>
      <c r="H4803" s="114" t="s">
        <v>805</v>
      </c>
    </row>
    <row r="4804" spans="1:8" ht="16.5" thickBot="1">
      <c r="A4804" s="23" t="s">
        <v>24</v>
      </c>
      <c r="B4804" s="37">
        <v>1.79</v>
      </c>
      <c r="C4804" s="38">
        <v>9.5980000000000008</v>
      </c>
      <c r="D4804" s="30">
        <v>1.0449999999999999</v>
      </c>
      <c r="E4804" s="37">
        <v>9.1820000000000004</v>
      </c>
      <c r="F4804" s="30">
        <v>1.3129999999999999</v>
      </c>
      <c r="G4804" s="30">
        <v>11.782</v>
      </c>
      <c r="H4804" s="114" t="s">
        <v>25</v>
      </c>
    </row>
    <row r="4805" spans="1:8" ht="16.5" thickBot="1">
      <c r="A4805" s="23" t="s">
        <v>26</v>
      </c>
      <c r="B4805" s="30">
        <v>0.46600000000000003</v>
      </c>
      <c r="C4805" s="28">
        <v>2.1579999999999999</v>
      </c>
      <c r="D4805" s="30">
        <v>0.48599999999999999</v>
      </c>
      <c r="E4805" s="37">
        <v>3.2559999999999998</v>
      </c>
      <c r="F4805" s="30">
        <v>0.74</v>
      </c>
      <c r="G4805" s="30">
        <v>8.1769999999999996</v>
      </c>
      <c r="H4805" s="114" t="s">
        <v>812</v>
      </c>
    </row>
    <row r="4806" spans="1:8" ht="16.5" thickBot="1">
      <c r="A4806" s="23" t="s">
        <v>27</v>
      </c>
      <c r="B4806" s="37">
        <v>0.27500000000000002</v>
      </c>
      <c r="C4806" s="38">
        <v>2.5299999999999998</v>
      </c>
      <c r="D4806" s="30">
        <v>0</v>
      </c>
      <c r="E4806" s="37">
        <v>0</v>
      </c>
      <c r="F4806" s="30">
        <v>0</v>
      </c>
      <c r="G4806" s="30">
        <v>2.9670000000000001</v>
      </c>
      <c r="H4806" s="114" t="s">
        <v>836</v>
      </c>
    </row>
    <row r="4807" spans="1:8" ht="16.5" thickBot="1">
      <c r="A4807" s="23" t="s">
        <v>28</v>
      </c>
      <c r="B4807" s="37">
        <v>0.56699999999999995</v>
      </c>
      <c r="C4807" s="38">
        <v>3.7130000000000001</v>
      </c>
      <c r="D4807" s="30">
        <v>0.65800000000000003</v>
      </c>
      <c r="E4807" s="37">
        <v>8.7970000000000006</v>
      </c>
      <c r="F4807" s="30">
        <v>0.65800000000000003</v>
      </c>
      <c r="G4807" s="30">
        <v>8.7970000000000006</v>
      </c>
      <c r="H4807" s="114" t="s">
        <v>813</v>
      </c>
    </row>
    <row r="4808" spans="1:8" ht="16.5" thickBot="1">
      <c r="A4808" s="23" t="s">
        <v>29</v>
      </c>
      <c r="B4808" s="37">
        <v>1.073</v>
      </c>
      <c r="C4808" s="38">
        <v>9.8520000000000003</v>
      </c>
      <c r="D4808" s="30">
        <v>1.2050000000000001</v>
      </c>
      <c r="E4808" s="37">
        <v>16.422999999999998</v>
      </c>
      <c r="F4808" s="30">
        <v>1.4930000000000001</v>
      </c>
      <c r="G4808" s="30">
        <v>21.59</v>
      </c>
      <c r="H4808" s="114" t="s">
        <v>814</v>
      </c>
    </row>
    <row r="4809" spans="1:8" ht="16.5" thickBot="1">
      <c r="A4809" s="23" t="s">
        <v>30</v>
      </c>
      <c r="B4809" s="37">
        <v>0.29199999999999998</v>
      </c>
      <c r="C4809" s="38">
        <v>1.974</v>
      </c>
      <c r="D4809" s="30">
        <v>0.25</v>
      </c>
      <c r="E4809" s="37">
        <v>2.6040000000000001</v>
      </c>
      <c r="F4809" s="30">
        <v>0.245</v>
      </c>
      <c r="G4809" s="30">
        <v>2.7949999999999999</v>
      </c>
      <c r="H4809" s="114" t="s">
        <v>815</v>
      </c>
    </row>
    <row r="4810" spans="1:8" ht="16.5" thickBot="1">
      <c r="A4810" s="23" t="s">
        <v>31</v>
      </c>
      <c r="B4810" s="37">
        <v>7.4999999999999997E-2</v>
      </c>
      <c r="C4810" s="38">
        <v>0.48399999999999999</v>
      </c>
      <c r="D4810" s="30">
        <v>4.2999999999999997E-2</v>
      </c>
      <c r="E4810" s="37">
        <v>0.50900000000000001</v>
      </c>
      <c r="F4810" s="30">
        <v>8.0000000000000002E-3</v>
      </c>
      <c r="G4810" s="30">
        <v>7.1999999999999995E-2</v>
      </c>
      <c r="H4810" s="114" t="s">
        <v>838</v>
      </c>
    </row>
    <row r="4811" spans="1:8" ht="16.5" thickBot="1">
      <c r="A4811" s="23" t="s">
        <v>32</v>
      </c>
      <c r="B4811" s="37">
        <v>1.0900000000000001</v>
      </c>
      <c r="C4811" s="38">
        <v>10.273</v>
      </c>
      <c r="D4811" s="30">
        <v>1.2010000000000001</v>
      </c>
      <c r="E4811" s="37">
        <v>13.157999999999999</v>
      </c>
      <c r="F4811" s="30">
        <f>D4811/E4811*G4811</f>
        <v>1.7430838273293818</v>
      </c>
      <c r="G4811" s="30">
        <v>19.097000000000001</v>
      </c>
      <c r="H4811" s="114" t="s">
        <v>816</v>
      </c>
    </row>
    <row r="4812" spans="1:8" ht="16.5" thickBot="1">
      <c r="A4812" s="23" t="s">
        <v>33</v>
      </c>
      <c r="B4812" s="37">
        <v>9.6000000000000002E-2</v>
      </c>
      <c r="C4812" s="38">
        <v>0.98299999999999998</v>
      </c>
      <c r="D4812" s="30">
        <v>0.216</v>
      </c>
      <c r="E4812" s="37">
        <v>2.4079999999999999</v>
      </c>
      <c r="F4812" s="30">
        <v>0.17199999999999999</v>
      </c>
      <c r="G4812" s="30">
        <v>1.617</v>
      </c>
      <c r="H4812" s="114" t="s">
        <v>818</v>
      </c>
    </row>
    <row r="4813" spans="1:8" ht="16.5" thickBot="1">
      <c r="A4813" s="23" t="s">
        <v>34</v>
      </c>
      <c r="B4813" s="39">
        <v>0</v>
      </c>
      <c r="C4813" s="40">
        <v>0</v>
      </c>
      <c r="D4813" s="30">
        <v>0</v>
      </c>
      <c r="E4813" s="37">
        <v>0</v>
      </c>
      <c r="F4813" s="30">
        <v>0</v>
      </c>
      <c r="G4813" s="30">
        <v>0</v>
      </c>
      <c r="H4813" s="114" t="s">
        <v>817</v>
      </c>
    </row>
    <row r="4814" spans="1:8" ht="16.5" thickBot="1">
      <c r="A4814" s="23" t="s">
        <v>35</v>
      </c>
      <c r="B4814" s="39">
        <v>8.6999999999999994E-2</v>
      </c>
      <c r="C4814" s="40">
        <v>0.21099999999999999</v>
      </c>
      <c r="D4814" s="30">
        <v>0.108</v>
      </c>
      <c r="E4814" s="37">
        <v>0.53</v>
      </c>
      <c r="F4814" s="30">
        <v>0.51</v>
      </c>
      <c r="G4814" s="30">
        <v>4.8540000000000001</v>
      </c>
      <c r="H4814" s="113" t="s">
        <v>36</v>
      </c>
    </row>
    <row r="4815" spans="1:8" ht="16.5" thickBot="1">
      <c r="A4815" s="95" t="s">
        <v>353</v>
      </c>
      <c r="B4815" s="97">
        <f t="shared" ref="B4815" si="886">SUM(B4793:B4814)</f>
        <v>27.719915135375242</v>
      </c>
      <c r="C4815" s="97">
        <f t="shared" ref="C4815" si="887">SUM(C4793:C4814)</f>
        <v>226.95000000000002</v>
      </c>
      <c r="D4815" s="97">
        <f t="shared" ref="D4815" si="888">SUM(D4793:D4814)</f>
        <v>30.397000000000009</v>
      </c>
      <c r="E4815" s="97">
        <f t="shared" ref="E4815:G4815" si="889">SUM(E4793:E4814)</f>
        <v>358.40400000000005</v>
      </c>
      <c r="F4815" s="97">
        <f t="shared" si="889"/>
        <v>31.744477842291975</v>
      </c>
      <c r="G4815" s="97">
        <f t="shared" si="889"/>
        <v>361.71300000000002</v>
      </c>
      <c r="H4815" s="112" t="s">
        <v>841</v>
      </c>
    </row>
    <row r="4816" spans="1:8" ht="16.5" thickBot="1">
      <c r="A4816" s="95" t="s">
        <v>350</v>
      </c>
      <c r="B4816" s="97">
        <v>71.754999999999995</v>
      </c>
      <c r="C4816" s="97">
        <v>566.81200000000001</v>
      </c>
      <c r="D4816" s="97">
        <v>76.902000000000001</v>
      </c>
      <c r="E4816" s="97">
        <v>765.45399999999995</v>
      </c>
      <c r="F4816" s="142">
        <f>D4816/E4816*G4816</f>
        <v>77.437985402127367</v>
      </c>
      <c r="G4816" s="142">
        <v>770.78899999999999</v>
      </c>
      <c r="H4816" s="119" t="s">
        <v>354</v>
      </c>
    </row>
    <row r="4817" spans="1:8">
      <c r="A4817" s="16"/>
      <c r="B4817" s="62"/>
      <c r="C4817" s="62"/>
      <c r="D4817" s="62"/>
      <c r="E4817" s="75"/>
      <c r="F4817" s="62"/>
      <c r="G4817" s="75"/>
      <c r="H4817" s="75"/>
    </row>
    <row r="4818" spans="1:8">
      <c r="A4818" s="77" t="s">
        <v>302</v>
      </c>
      <c r="B4818" s="75"/>
      <c r="C4818" s="75"/>
      <c r="D4818" s="75"/>
      <c r="E4818" s="75"/>
      <c r="F4818" s="75"/>
      <c r="G4818" s="75"/>
      <c r="H4818" s="79" t="s">
        <v>303</v>
      </c>
    </row>
    <row r="4819" spans="1:8" ht="17.25" customHeight="1">
      <c r="A4819" s="74" t="s">
        <v>734</v>
      </c>
      <c r="B4819" s="75"/>
      <c r="D4819" s="41"/>
      <c r="E4819" s="41"/>
      <c r="F4819" s="41"/>
      <c r="G4819" s="41"/>
      <c r="H4819" s="41" t="s">
        <v>735</v>
      </c>
    </row>
    <row r="4820" spans="1:8" ht="16.5" customHeight="1" thickBot="1">
      <c r="A4820" s="76" t="s">
        <v>39</v>
      </c>
      <c r="B4820" s="75"/>
      <c r="C4820" s="75"/>
      <c r="D4820" s="75"/>
      <c r="E4820" s="2"/>
      <c r="F4820" s="75"/>
      <c r="G4820" s="2" t="s">
        <v>40</v>
      </c>
      <c r="H4820" s="2" t="s">
        <v>2</v>
      </c>
    </row>
    <row r="4821" spans="1:8" ht="16.5" thickBot="1">
      <c r="A4821" s="66" t="s">
        <v>7</v>
      </c>
      <c r="B4821" s="203">
        <v>2016</v>
      </c>
      <c r="C4821" s="204"/>
      <c r="D4821" s="203">
        <v>2017</v>
      </c>
      <c r="E4821" s="204"/>
      <c r="F4821" s="203">
        <v>2018</v>
      </c>
      <c r="G4821" s="204"/>
      <c r="H4821" s="67" t="s">
        <v>3</v>
      </c>
    </row>
    <row r="4822" spans="1:8">
      <c r="A4822" s="68"/>
      <c r="B4822" s="20" t="s">
        <v>43</v>
      </c>
      <c r="C4822" s="111" t="s">
        <v>44</v>
      </c>
      <c r="D4822" s="111" t="s">
        <v>43</v>
      </c>
      <c r="E4822" s="16" t="s">
        <v>44</v>
      </c>
      <c r="F4822" s="20" t="s">
        <v>43</v>
      </c>
      <c r="G4822" s="9" t="s">
        <v>44</v>
      </c>
      <c r="H4822" s="69"/>
    </row>
    <row r="4823" spans="1:8" ht="16.5" thickBot="1">
      <c r="A4823" s="70"/>
      <c r="B4823" s="34" t="s">
        <v>45</v>
      </c>
      <c r="C4823" s="11" t="s">
        <v>46</v>
      </c>
      <c r="D4823" s="114" t="s">
        <v>45</v>
      </c>
      <c r="E4823" s="36" t="s">
        <v>46</v>
      </c>
      <c r="F4823" s="34" t="s">
        <v>45</v>
      </c>
      <c r="G4823" s="34" t="s">
        <v>46</v>
      </c>
      <c r="H4823" s="71"/>
    </row>
    <row r="4824" spans="1:8" ht="17.25" thickTop="1" thickBot="1">
      <c r="A4824" s="23" t="s">
        <v>12</v>
      </c>
      <c r="B4824" s="35">
        <v>3.14</v>
      </c>
      <c r="C4824" s="38">
        <v>4.1100000000000003</v>
      </c>
      <c r="D4824" s="30">
        <v>2.9129999999999998</v>
      </c>
      <c r="E4824" s="37">
        <v>4.1619999999999999</v>
      </c>
      <c r="F4824" s="30">
        <v>1.84</v>
      </c>
      <c r="G4824" s="30">
        <v>3.8519999999999999</v>
      </c>
      <c r="H4824" s="114" t="s">
        <v>809</v>
      </c>
    </row>
    <row r="4825" spans="1:8" ht="16.5" thickBot="1">
      <c r="A4825" s="23" t="s">
        <v>13</v>
      </c>
      <c r="B4825" s="37">
        <v>20.3</v>
      </c>
      <c r="C4825" s="38">
        <v>28.117999999999999</v>
      </c>
      <c r="D4825" s="30">
        <v>21.931000000000001</v>
      </c>
      <c r="E4825" s="37">
        <v>29.673999999999999</v>
      </c>
      <c r="F4825" s="30">
        <v>18.859000000000002</v>
      </c>
      <c r="G4825" s="30">
        <v>29.265000000000001</v>
      </c>
      <c r="H4825" s="114" t="s">
        <v>810</v>
      </c>
    </row>
    <row r="4826" spans="1:8" ht="16.5" thickBot="1">
      <c r="A4826" s="23" t="s">
        <v>14</v>
      </c>
      <c r="B4826" s="37">
        <v>1.331</v>
      </c>
      <c r="C4826" s="38">
        <v>2.0609999999999999</v>
      </c>
      <c r="D4826" s="30">
        <v>1.4279999999999999</v>
      </c>
      <c r="E4826" s="37">
        <v>2.1120000000000001</v>
      </c>
      <c r="F4826" s="30">
        <v>1.415</v>
      </c>
      <c r="G4826" s="30">
        <v>2.3359999999999999</v>
      </c>
      <c r="H4826" s="114" t="s">
        <v>806</v>
      </c>
    </row>
    <row r="4827" spans="1:8" ht="16.5" thickBot="1">
      <c r="A4827" s="23" t="s">
        <v>15</v>
      </c>
      <c r="B4827" s="37">
        <v>3.06</v>
      </c>
      <c r="C4827" s="38">
        <v>0.93899999999999995</v>
      </c>
      <c r="D4827" s="30">
        <v>2.3290000000000002</v>
      </c>
      <c r="E4827" s="37">
        <v>1.258</v>
      </c>
      <c r="F4827" s="30">
        <v>2.734</v>
      </c>
      <c r="G4827" s="30">
        <v>1.661</v>
      </c>
      <c r="H4827" s="114" t="s">
        <v>820</v>
      </c>
    </row>
    <row r="4828" spans="1:8" ht="16.5" thickBot="1">
      <c r="A4828" s="23" t="s">
        <v>16</v>
      </c>
      <c r="B4828" s="37">
        <v>12.416</v>
      </c>
      <c r="C4828" s="38">
        <v>23.23</v>
      </c>
      <c r="D4828" s="30">
        <v>9.5440000000000005</v>
      </c>
      <c r="E4828" s="37">
        <v>21.218</v>
      </c>
      <c r="F4828" s="30">
        <f>D4828/E4828*G4828</f>
        <v>2.8049950042416816</v>
      </c>
      <c r="G4828" s="30">
        <v>6.2359999999999998</v>
      </c>
      <c r="H4828" s="114" t="s">
        <v>819</v>
      </c>
    </row>
    <row r="4829" spans="1:8" ht="16.5" thickBot="1">
      <c r="A4829" s="23" t="s">
        <v>17</v>
      </c>
      <c r="B4829" s="37">
        <v>0.56599999999999995</v>
      </c>
      <c r="C4829" s="38">
        <v>0.51300000000000001</v>
      </c>
      <c r="D4829" s="30">
        <v>0.71099999999999997</v>
      </c>
      <c r="E4829" s="37">
        <v>0.47299999999999998</v>
      </c>
      <c r="F4829" s="30">
        <v>16.23</v>
      </c>
      <c r="G4829" s="30">
        <v>2.3E-2</v>
      </c>
      <c r="H4829" s="114" t="s">
        <v>807</v>
      </c>
    </row>
    <row r="4830" spans="1:8" ht="16.5" thickBot="1">
      <c r="A4830" s="23" t="s">
        <v>18</v>
      </c>
      <c r="B4830" s="37">
        <v>0.30299999999999999</v>
      </c>
      <c r="C4830" s="38">
        <v>0.25800000000000001</v>
      </c>
      <c r="D4830" s="30">
        <v>0.379</v>
      </c>
      <c r="E4830" s="37">
        <v>0.28999999999999998</v>
      </c>
      <c r="F4830" s="30">
        <v>0.36899999999999999</v>
      </c>
      <c r="G4830" s="30">
        <v>0.60499999999999998</v>
      </c>
      <c r="H4830" s="114" t="s">
        <v>19</v>
      </c>
    </row>
    <row r="4831" spans="1:8" ht="16.5" thickBot="1">
      <c r="A4831" s="23" t="s">
        <v>20</v>
      </c>
      <c r="B4831" s="37">
        <v>18.448</v>
      </c>
      <c r="C4831" s="38">
        <v>26.84</v>
      </c>
      <c r="D4831" s="30">
        <v>18.654</v>
      </c>
      <c r="E4831" s="37">
        <v>28.312000000000001</v>
      </c>
      <c r="F4831" s="30">
        <v>17.372</v>
      </c>
      <c r="G4831" s="30">
        <v>29.626999999999999</v>
      </c>
      <c r="H4831" s="114" t="s">
        <v>808</v>
      </c>
    </row>
    <row r="4832" spans="1:8" ht="16.5" thickBot="1">
      <c r="A4832" s="23" t="s">
        <v>21</v>
      </c>
      <c r="B4832" s="37">
        <v>6.9000000000000006E-2</v>
      </c>
      <c r="C4832" s="38">
        <v>0.129</v>
      </c>
      <c r="D4832" s="30">
        <v>0.20100000000000001</v>
      </c>
      <c r="E4832" s="37">
        <v>0.41299999999999998</v>
      </c>
      <c r="F4832" s="30">
        <f>D4832/E4832*G4832</f>
        <v>0.1104769975786925</v>
      </c>
      <c r="G4832" s="30">
        <v>0.22700000000000001</v>
      </c>
      <c r="H4832" s="114" t="s">
        <v>811</v>
      </c>
    </row>
    <row r="4833" spans="1:8" ht="16.5" thickBot="1">
      <c r="A4833" s="23" t="s">
        <v>22</v>
      </c>
      <c r="B4833" s="37">
        <v>3.0000000000000001E-3</v>
      </c>
      <c r="C4833" s="38">
        <v>8.9999999999999993E-3</v>
      </c>
      <c r="D4833" s="30">
        <v>5.2999999999999999E-2</v>
      </c>
      <c r="E4833" s="37">
        <v>0.13300000000000001</v>
      </c>
      <c r="F4833" s="30">
        <v>7.8E-2</v>
      </c>
      <c r="G4833" s="30">
        <v>0.158</v>
      </c>
      <c r="H4833" s="114" t="s">
        <v>840</v>
      </c>
    </row>
    <row r="4834" spans="1:8" ht="16.5" thickBot="1">
      <c r="A4834" s="23" t="s">
        <v>23</v>
      </c>
      <c r="B4834" s="37">
        <v>1.5169999999999999</v>
      </c>
      <c r="C4834" s="38">
        <v>1.7949999999999999</v>
      </c>
      <c r="D4834" s="30">
        <v>1.732</v>
      </c>
      <c r="E4834" s="37">
        <v>2.355</v>
      </c>
      <c r="F4834" s="30">
        <v>1.379</v>
      </c>
      <c r="G4834" s="30">
        <v>2.0819999999999999</v>
      </c>
      <c r="H4834" s="114" t="s">
        <v>805</v>
      </c>
    </row>
    <row r="4835" spans="1:8" ht="16.5" thickBot="1">
      <c r="A4835" s="23" t="s">
        <v>24</v>
      </c>
      <c r="B4835" s="37">
        <v>0.89400000000000002</v>
      </c>
      <c r="C4835" s="38">
        <v>1.474</v>
      </c>
      <c r="D4835" s="30">
        <v>1.0660000000000001</v>
      </c>
      <c r="E4835" s="37">
        <v>1.5389999999999999</v>
      </c>
      <c r="F4835" s="30">
        <v>0.86899999999999999</v>
      </c>
      <c r="G4835" s="30">
        <v>1.5109999999999999</v>
      </c>
      <c r="H4835" s="114" t="s">
        <v>25</v>
      </c>
    </row>
    <row r="4836" spans="1:8" ht="16.5" thickBot="1">
      <c r="A4836" s="23" t="s">
        <v>26</v>
      </c>
      <c r="B4836" s="30">
        <v>2.919</v>
      </c>
      <c r="C4836" s="28">
        <v>4.3620000000000001</v>
      </c>
      <c r="D4836" s="30">
        <v>3.01</v>
      </c>
      <c r="E4836" s="37">
        <v>4.0430000000000001</v>
      </c>
      <c r="F4836" s="30">
        <v>3.0659999999999998</v>
      </c>
      <c r="G4836" s="30">
        <v>4.8360000000000003</v>
      </c>
      <c r="H4836" s="114" t="s">
        <v>812</v>
      </c>
    </row>
    <row r="4837" spans="1:8" ht="16.5" thickBot="1">
      <c r="A4837" s="23" t="s">
        <v>27</v>
      </c>
      <c r="B4837" s="37">
        <v>0.378</v>
      </c>
      <c r="C4837" s="38">
        <v>0.91200000000000003</v>
      </c>
      <c r="D4837" s="30">
        <v>2.3E-2</v>
      </c>
      <c r="E4837" s="37">
        <v>0.01</v>
      </c>
      <c r="F4837" s="30">
        <f>D4837/E4837*G4837</f>
        <v>2.8772999999999995</v>
      </c>
      <c r="G4837" s="30">
        <v>1.2509999999999999</v>
      </c>
      <c r="H4837" s="114" t="s">
        <v>836</v>
      </c>
    </row>
    <row r="4838" spans="1:8" ht="16.5" thickBot="1">
      <c r="A4838" s="23" t="s">
        <v>28</v>
      </c>
      <c r="B4838" s="37">
        <v>2.1309999999999998</v>
      </c>
      <c r="C4838" s="38">
        <v>2.528</v>
      </c>
      <c r="D4838" s="30">
        <v>2.4929999999999999</v>
      </c>
      <c r="E4838" s="37">
        <v>3.157</v>
      </c>
      <c r="F4838" s="30">
        <v>2.4929999999999999</v>
      </c>
      <c r="G4838" s="30">
        <v>3.1560000000000001</v>
      </c>
      <c r="H4838" s="114" t="s">
        <v>813</v>
      </c>
    </row>
    <row r="4839" spans="1:8" ht="16.5" thickBot="1">
      <c r="A4839" s="23" t="s">
        <v>29</v>
      </c>
      <c r="B4839" s="37">
        <v>1.8009999999999999</v>
      </c>
      <c r="C4839" s="38">
        <v>3.2919999999999998</v>
      </c>
      <c r="D4839" s="30">
        <v>2.004</v>
      </c>
      <c r="E4839" s="37">
        <v>3.3889999999999998</v>
      </c>
      <c r="F4839" s="30">
        <v>2.2029999999999998</v>
      </c>
      <c r="G4839" s="30">
        <v>3.923</v>
      </c>
      <c r="H4839" s="114" t="s">
        <v>814</v>
      </c>
    </row>
    <row r="4840" spans="1:8" ht="16.5" thickBot="1">
      <c r="A4840" s="23" t="s">
        <v>30</v>
      </c>
      <c r="B4840" s="37">
        <v>0.76500000000000001</v>
      </c>
      <c r="C4840" s="38">
        <v>1.4590000000000001</v>
      </c>
      <c r="D4840" s="30">
        <v>0.58399999999999996</v>
      </c>
      <c r="E4840" s="37">
        <v>1.2809999999999999</v>
      </c>
      <c r="F4840" s="30">
        <v>0.434</v>
      </c>
      <c r="G4840" s="30">
        <v>0.97199999999999998</v>
      </c>
      <c r="H4840" s="114" t="s">
        <v>815</v>
      </c>
    </row>
    <row r="4841" spans="1:8" ht="16.5" thickBot="1">
      <c r="A4841" s="23" t="s">
        <v>31</v>
      </c>
      <c r="B4841" s="37">
        <v>0.77800000000000002</v>
      </c>
      <c r="C4841" s="38">
        <v>1.0920000000000001</v>
      </c>
      <c r="D4841" s="30">
        <v>0.90700000000000003</v>
      </c>
      <c r="E4841" s="37">
        <v>0.64300000000000002</v>
      </c>
      <c r="F4841" s="30">
        <v>0.40699999999999997</v>
      </c>
      <c r="G4841" s="30">
        <v>0.85</v>
      </c>
      <c r="H4841" s="114" t="s">
        <v>838</v>
      </c>
    </row>
    <row r="4842" spans="1:8" ht="16.5" thickBot="1">
      <c r="A4842" s="23" t="s">
        <v>32</v>
      </c>
      <c r="B4842" s="37">
        <v>13.994999999999999</v>
      </c>
      <c r="C4842" s="38">
        <v>29.92</v>
      </c>
      <c r="D4842" s="30">
        <v>14.967000000000001</v>
      </c>
      <c r="E4842" s="37">
        <v>32.841999999999999</v>
      </c>
      <c r="F4842" s="30">
        <f>D4842/E4842*G4842</f>
        <v>19.347907709640097</v>
      </c>
      <c r="G4842" s="30">
        <v>42.454999999999998</v>
      </c>
      <c r="H4842" s="114" t="s">
        <v>816</v>
      </c>
    </row>
    <row r="4843" spans="1:8" ht="16.5" thickBot="1">
      <c r="A4843" s="23" t="s">
        <v>33</v>
      </c>
      <c r="B4843" s="37">
        <v>4.4059999999999997</v>
      </c>
      <c r="C4843" s="38">
        <v>9.1720000000000006</v>
      </c>
      <c r="D4843" s="30">
        <v>4.9169999999999998</v>
      </c>
      <c r="E4843" s="37">
        <v>11.785</v>
      </c>
      <c r="F4843" s="30">
        <v>7.57</v>
      </c>
      <c r="G4843" s="30">
        <v>17.367000000000001</v>
      </c>
      <c r="H4843" s="114" t="s">
        <v>818</v>
      </c>
    </row>
    <row r="4844" spans="1:8" ht="16.5" thickBot="1">
      <c r="A4844" s="23" t="s">
        <v>34</v>
      </c>
      <c r="B4844" s="39">
        <v>0</v>
      </c>
      <c r="C4844" s="40">
        <v>0</v>
      </c>
      <c r="D4844" s="30">
        <v>0</v>
      </c>
      <c r="E4844" s="37">
        <v>0</v>
      </c>
      <c r="F4844" s="37">
        <v>0</v>
      </c>
      <c r="G4844" s="37">
        <v>0</v>
      </c>
      <c r="H4844" s="114" t="s">
        <v>817</v>
      </c>
    </row>
    <row r="4845" spans="1:8" ht="16.5" thickBot="1">
      <c r="A4845" s="23" t="s">
        <v>35</v>
      </c>
      <c r="B4845" s="39">
        <v>2.1459999999999999</v>
      </c>
      <c r="C4845" s="40">
        <v>3.157</v>
      </c>
      <c r="D4845" s="30">
        <v>2.87</v>
      </c>
      <c r="E4845" s="37">
        <v>3.073</v>
      </c>
      <c r="F4845" s="30">
        <v>5.7060000000000004</v>
      </c>
      <c r="G4845" s="30">
        <v>8.3949999999999996</v>
      </c>
      <c r="H4845" s="113" t="s">
        <v>36</v>
      </c>
    </row>
    <row r="4846" spans="1:8" ht="16.5" thickBot="1">
      <c r="A4846" s="95" t="s">
        <v>353</v>
      </c>
      <c r="B4846" s="97">
        <f t="shared" ref="B4846" si="890">SUM(B4824:B4845)</f>
        <v>91.366000000000028</v>
      </c>
      <c r="C4846" s="97">
        <f t="shared" ref="C4846" si="891">SUM(C4824:C4845)</f>
        <v>145.37000000000003</v>
      </c>
      <c r="D4846" s="97">
        <f t="shared" ref="D4846" si="892">SUM(D4824:D4845)</f>
        <v>92.716000000000008</v>
      </c>
      <c r="E4846" s="97">
        <f t="shared" ref="E4846:G4846" si="893">SUM(E4824:E4845)</f>
        <v>152.16200000000003</v>
      </c>
      <c r="F4846" s="97">
        <f t="shared" si="893"/>
        <v>108.16467971146047</v>
      </c>
      <c r="G4846" s="97">
        <f t="shared" si="893"/>
        <v>160.78799999999998</v>
      </c>
      <c r="H4846" s="112" t="s">
        <v>841</v>
      </c>
    </row>
    <row r="4847" spans="1:8" ht="16.5" thickBot="1">
      <c r="A4847" s="95" t="s">
        <v>350</v>
      </c>
      <c r="B4847" s="97">
        <v>454.66199999999998</v>
      </c>
      <c r="C4847" s="97">
        <v>765.178</v>
      </c>
      <c r="D4847" s="97">
        <v>435.94499999999999</v>
      </c>
      <c r="E4847" s="97">
        <v>793.904</v>
      </c>
      <c r="F4847" s="142">
        <f>D4847/E4847*G4847</f>
        <v>454.20583629128959</v>
      </c>
      <c r="G4847" s="142">
        <v>827.15899999999999</v>
      </c>
      <c r="H4847" s="119" t="s">
        <v>354</v>
      </c>
    </row>
    <row r="4848" spans="1:8">
      <c r="A4848" s="16"/>
      <c r="B4848" s="62"/>
      <c r="C4848" s="62"/>
      <c r="D4848" s="62"/>
      <c r="E4848" s="62"/>
      <c r="F4848" s="62"/>
      <c r="G4848" s="62"/>
      <c r="H4848" s="75"/>
    </row>
    <row r="4849" spans="1:8">
      <c r="A4849" s="16"/>
      <c r="B4849" s="62"/>
      <c r="C4849" s="62"/>
      <c r="D4849" s="62"/>
      <c r="E4849" s="62"/>
      <c r="F4849" s="62"/>
      <c r="G4849" s="62"/>
      <c r="H4849" s="75"/>
    </row>
    <row r="4850" spans="1:8">
      <c r="A4850" s="77" t="s">
        <v>304</v>
      </c>
      <c r="B4850" s="75"/>
      <c r="C4850" s="75"/>
      <c r="D4850" s="75"/>
      <c r="E4850" s="75"/>
      <c r="F4850" s="75"/>
      <c r="G4850" s="75"/>
      <c r="H4850" s="79" t="s">
        <v>305</v>
      </c>
    </row>
    <row r="4851" spans="1:8" ht="22.5" customHeight="1">
      <c r="A4851" s="74" t="s">
        <v>737</v>
      </c>
      <c r="B4851" s="75"/>
      <c r="D4851" s="41"/>
      <c r="E4851" s="41"/>
      <c r="F4851" s="41"/>
      <c r="G4851" s="41"/>
      <c r="H4851" s="41" t="s">
        <v>736</v>
      </c>
    </row>
    <row r="4852" spans="1:8" ht="16.5" customHeight="1" thickBot="1">
      <c r="A4852" s="76" t="s">
        <v>39</v>
      </c>
      <c r="B4852" s="75"/>
      <c r="C4852" s="75"/>
      <c r="D4852" s="75"/>
      <c r="E4852" s="2"/>
      <c r="F4852" s="75"/>
      <c r="G4852" s="2" t="s">
        <v>40</v>
      </c>
      <c r="H4852" s="2" t="s">
        <v>2</v>
      </c>
    </row>
    <row r="4853" spans="1:8" ht="16.5" thickBot="1">
      <c r="A4853" s="66" t="s">
        <v>7</v>
      </c>
      <c r="B4853" s="203">
        <v>2016</v>
      </c>
      <c r="C4853" s="204"/>
      <c r="D4853" s="203">
        <v>2017</v>
      </c>
      <c r="E4853" s="204"/>
      <c r="F4853" s="203">
        <v>2018</v>
      </c>
      <c r="G4853" s="204"/>
      <c r="H4853" s="67" t="s">
        <v>3</v>
      </c>
    </row>
    <row r="4854" spans="1:8">
      <c r="A4854" s="68"/>
      <c r="B4854" s="20" t="s">
        <v>43</v>
      </c>
      <c r="C4854" s="111" t="s">
        <v>44</v>
      </c>
      <c r="D4854" s="111" t="s">
        <v>43</v>
      </c>
      <c r="E4854" s="16" t="s">
        <v>44</v>
      </c>
      <c r="F4854" s="20" t="s">
        <v>43</v>
      </c>
      <c r="G4854" s="9" t="s">
        <v>44</v>
      </c>
      <c r="H4854" s="69"/>
    </row>
    <row r="4855" spans="1:8" ht="16.5" thickBot="1">
      <c r="A4855" s="70"/>
      <c r="B4855" s="34" t="s">
        <v>45</v>
      </c>
      <c r="C4855" s="11" t="s">
        <v>46</v>
      </c>
      <c r="D4855" s="114" t="s">
        <v>45</v>
      </c>
      <c r="E4855" s="36" t="s">
        <v>46</v>
      </c>
      <c r="F4855" s="34" t="s">
        <v>45</v>
      </c>
      <c r="G4855" s="34" t="s">
        <v>46</v>
      </c>
      <c r="H4855" s="71"/>
    </row>
    <row r="4856" spans="1:8" ht="17.25" thickTop="1" thickBot="1">
      <c r="A4856" s="23" t="s">
        <v>12</v>
      </c>
      <c r="B4856" s="35">
        <v>4.2080000000000002</v>
      </c>
      <c r="C4856" s="38">
        <v>9.9890000000000008</v>
      </c>
      <c r="D4856" s="30">
        <v>4.8940000000000001</v>
      </c>
      <c r="E4856" s="37">
        <v>11.032</v>
      </c>
      <c r="F4856" s="30">
        <v>5.0469999999999997</v>
      </c>
      <c r="G4856" s="30">
        <v>10.977</v>
      </c>
      <c r="H4856" s="114" t="s">
        <v>809</v>
      </c>
    </row>
    <row r="4857" spans="1:8" ht="16.5" thickBot="1">
      <c r="A4857" s="23" t="s">
        <v>13</v>
      </c>
      <c r="B4857" s="37">
        <v>69.917000000000002</v>
      </c>
      <c r="C4857" s="38">
        <v>82.284999999999997</v>
      </c>
      <c r="D4857" s="30">
        <v>76.820999999999998</v>
      </c>
      <c r="E4857" s="37">
        <v>92.878</v>
      </c>
      <c r="F4857" s="30">
        <v>75.44</v>
      </c>
      <c r="G4857" s="30">
        <v>97.147999999999996</v>
      </c>
      <c r="H4857" s="114" t="s">
        <v>810</v>
      </c>
    </row>
    <row r="4858" spans="1:8" ht="16.5" thickBot="1">
      <c r="A4858" s="23" t="s">
        <v>14</v>
      </c>
      <c r="B4858" s="37">
        <v>4.5069999999999997</v>
      </c>
      <c r="C4858" s="38">
        <v>10.117000000000001</v>
      </c>
      <c r="D4858" s="30">
        <v>5.0309999999999997</v>
      </c>
      <c r="E4858" s="37">
        <v>10.141</v>
      </c>
      <c r="F4858" s="30">
        <v>4.7300000000000004</v>
      </c>
      <c r="G4858" s="30">
        <v>10.161</v>
      </c>
      <c r="H4858" s="114" t="s">
        <v>806</v>
      </c>
    </row>
    <row r="4859" spans="1:8" ht="16.5" thickBot="1">
      <c r="A4859" s="23" t="s">
        <v>15</v>
      </c>
      <c r="B4859" s="37">
        <v>5.3070000000000004</v>
      </c>
      <c r="C4859" s="38">
        <v>3.4449999999999998</v>
      </c>
      <c r="D4859" s="30">
        <v>2.3179141185352963</v>
      </c>
      <c r="E4859" s="37">
        <v>2.7589999999999999</v>
      </c>
      <c r="F4859" s="30">
        <v>6.883</v>
      </c>
      <c r="G4859" s="30">
        <v>4.2859999999999996</v>
      </c>
      <c r="H4859" s="114" t="s">
        <v>820</v>
      </c>
    </row>
    <row r="4860" spans="1:8" ht="16.5" thickBot="1">
      <c r="A4860" s="23" t="s">
        <v>16</v>
      </c>
      <c r="B4860" s="37">
        <v>4.335</v>
      </c>
      <c r="C4860" s="38">
        <v>7.1029999999999998</v>
      </c>
      <c r="D4860" s="30">
        <v>4.74</v>
      </c>
      <c r="E4860" s="37">
        <v>7.28</v>
      </c>
      <c r="F4860" s="30">
        <v>5.133</v>
      </c>
      <c r="G4860" s="30">
        <v>7.1509999999999998</v>
      </c>
      <c r="H4860" s="114" t="s">
        <v>819</v>
      </c>
    </row>
    <row r="4861" spans="1:8" ht="16.5" thickBot="1">
      <c r="A4861" s="23" t="s">
        <v>17</v>
      </c>
      <c r="B4861" s="37">
        <v>5.8999999999999997E-2</v>
      </c>
      <c r="C4861" s="38">
        <v>0.02</v>
      </c>
      <c r="D4861" s="30">
        <v>2.7E-2</v>
      </c>
      <c r="E4861" s="37">
        <v>7.0000000000000001E-3</v>
      </c>
      <c r="F4861" s="30">
        <v>37.267000000000003</v>
      </c>
      <c r="G4861" s="30">
        <v>3.1E-2</v>
      </c>
      <c r="H4861" s="114" t="s">
        <v>807</v>
      </c>
    </row>
    <row r="4862" spans="1:8" ht="16.5" thickBot="1">
      <c r="A4862" s="23" t="s">
        <v>18</v>
      </c>
      <c r="B4862" s="37">
        <v>0.34799999999999998</v>
      </c>
      <c r="C4862" s="38">
        <v>0.442</v>
      </c>
      <c r="D4862" s="30">
        <v>0.63600000000000001</v>
      </c>
      <c r="E4862" s="37">
        <v>0.70499999999999996</v>
      </c>
      <c r="F4862" s="30">
        <v>0.4</v>
      </c>
      <c r="G4862" s="30">
        <v>0.50700000000000001</v>
      </c>
      <c r="H4862" s="114" t="s">
        <v>19</v>
      </c>
    </row>
    <row r="4863" spans="1:8" ht="16.5" thickBot="1">
      <c r="A4863" s="23" t="s">
        <v>20</v>
      </c>
      <c r="B4863" s="37">
        <v>74.311000000000007</v>
      </c>
      <c r="C4863" s="38">
        <v>166.715</v>
      </c>
      <c r="D4863" s="30">
        <v>67.063000000000002</v>
      </c>
      <c r="E4863" s="37">
        <v>172.636</v>
      </c>
      <c r="F4863" s="30">
        <v>61.139000000000003</v>
      </c>
      <c r="G4863" s="30">
        <v>169.87200000000001</v>
      </c>
      <c r="H4863" s="114" t="s">
        <v>808</v>
      </c>
    </row>
    <row r="4864" spans="1:8" ht="16.5" thickBot="1">
      <c r="A4864" s="23" t="s">
        <v>21</v>
      </c>
      <c r="B4864" s="37">
        <v>11.198672625698324</v>
      </c>
      <c r="C4864" s="38">
        <v>5.8339999999999996</v>
      </c>
      <c r="D4864" s="30">
        <v>7.4660000000000002</v>
      </c>
      <c r="E4864" s="37">
        <v>13.445</v>
      </c>
      <c r="F4864" s="30">
        <v>5.8209999999999997</v>
      </c>
      <c r="G4864" s="30">
        <v>7.8150000000000004</v>
      </c>
      <c r="H4864" s="114" t="s">
        <v>811</v>
      </c>
    </row>
    <row r="4865" spans="1:8" ht="16.5" thickBot="1">
      <c r="A4865" s="23" t="s">
        <v>22</v>
      </c>
      <c r="B4865" s="37">
        <v>4.562587088915957</v>
      </c>
      <c r="C4865" s="38">
        <v>8.1150000000000002</v>
      </c>
      <c r="D4865" s="30">
        <v>1.8008584652862365</v>
      </c>
      <c r="E4865" s="37">
        <v>3.2029999999999998</v>
      </c>
      <c r="F4865" s="30">
        <v>2.3079999999999998</v>
      </c>
      <c r="G4865" s="30">
        <v>4.1020000000000003</v>
      </c>
      <c r="H4865" s="114" t="s">
        <v>840</v>
      </c>
    </row>
    <row r="4866" spans="1:8" ht="16.5" thickBot="1">
      <c r="A4866" s="23" t="s">
        <v>23</v>
      </c>
      <c r="B4866" s="37">
        <v>0.81799999999999995</v>
      </c>
      <c r="C4866" s="38">
        <v>1.2350000000000001</v>
      </c>
      <c r="D4866" s="30">
        <v>0.79900000000000004</v>
      </c>
      <c r="E4866" s="37">
        <v>1.1879999999999999</v>
      </c>
      <c r="F4866" s="30">
        <v>1.083</v>
      </c>
      <c r="G4866" s="30">
        <v>1.5649999999999999</v>
      </c>
      <c r="H4866" s="114" t="s">
        <v>805</v>
      </c>
    </row>
    <row r="4867" spans="1:8" ht="16.5" thickBot="1">
      <c r="A4867" s="23" t="s">
        <v>24</v>
      </c>
      <c r="B4867" s="37">
        <v>7.9909999999999997</v>
      </c>
      <c r="C4867" s="38">
        <v>10.085000000000001</v>
      </c>
      <c r="D4867" s="30">
        <v>6.9779999999999998</v>
      </c>
      <c r="E4867" s="37">
        <v>9.4329999999999998</v>
      </c>
      <c r="F4867" s="30">
        <v>8.42</v>
      </c>
      <c r="G4867" s="30">
        <v>11.254</v>
      </c>
      <c r="H4867" s="114" t="s">
        <v>25</v>
      </c>
    </row>
    <row r="4868" spans="1:8" ht="16.5" thickBot="1">
      <c r="A4868" s="23" t="s">
        <v>26</v>
      </c>
      <c r="B4868" s="30">
        <v>12.518000000000001</v>
      </c>
      <c r="C4868" s="28">
        <v>13.885</v>
      </c>
      <c r="D4868" s="30">
        <v>9.7289999999999992</v>
      </c>
      <c r="E4868" s="37">
        <v>12.352</v>
      </c>
      <c r="F4868" s="30">
        <v>16.122</v>
      </c>
      <c r="G4868" s="30">
        <v>20.006</v>
      </c>
      <c r="H4868" s="114" t="s">
        <v>812</v>
      </c>
    </row>
    <row r="4869" spans="1:8" ht="16.5" thickBot="1">
      <c r="A4869" s="23" t="s">
        <v>27</v>
      </c>
      <c r="B4869" s="37">
        <v>0.80100000000000005</v>
      </c>
      <c r="C4869" s="38">
        <v>2.8410000000000002</v>
      </c>
      <c r="D4869" s="30">
        <v>0.106</v>
      </c>
      <c r="E4869" s="37">
        <v>0.39</v>
      </c>
      <c r="F4869" s="30">
        <f>D4869/E4869*G4869</f>
        <v>1.1032153846153845</v>
      </c>
      <c r="G4869" s="30">
        <v>4.0590000000000002</v>
      </c>
      <c r="H4869" s="114" t="s">
        <v>836</v>
      </c>
    </row>
    <row r="4870" spans="1:8" ht="16.5" thickBot="1">
      <c r="A4870" s="23" t="s">
        <v>28</v>
      </c>
      <c r="B4870" s="37">
        <v>10.635</v>
      </c>
      <c r="C4870" s="38">
        <v>17.04</v>
      </c>
      <c r="D4870" s="30">
        <v>10.635</v>
      </c>
      <c r="E4870" s="37">
        <v>15.737</v>
      </c>
      <c r="F4870" s="30">
        <v>10.635999999999999</v>
      </c>
      <c r="G4870" s="30">
        <v>15.738</v>
      </c>
      <c r="H4870" s="114" t="s">
        <v>813</v>
      </c>
    </row>
    <row r="4871" spans="1:8" ht="16.5" thickBot="1">
      <c r="A4871" s="23" t="s">
        <v>29</v>
      </c>
      <c r="B4871" s="37">
        <v>9.5220000000000002</v>
      </c>
      <c r="C4871" s="38">
        <v>18.044</v>
      </c>
      <c r="D4871" s="30">
        <v>11.093999999999999</v>
      </c>
      <c r="E4871" s="37">
        <v>24.059000000000001</v>
      </c>
      <c r="F4871" s="30">
        <v>12.29</v>
      </c>
      <c r="G4871" s="30">
        <v>27.166</v>
      </c>
      <c r="H4871" s="114" t="s">
        <v>814</v>
      </c>
    </row>
    <row r="4872" spans="1:8" ht="16.5" thickBot="1">
      <c r="A4872" s="23" t="s">
        <v>30</v>
      </c>
      <c r="B4872" s="37">
        <v>2.1120000000000001</v>
      </c>
      <c r="C4872" s="38">
        <v>3.2490000000000001</v>
      </c>
      <c r="D4872" s="30">
        <v>2.1880000000000002</v>
      </c>
      <c r="E4872" s="37">
        <v>3.3479999999999999</v>
      </c>
      <c r="F4872" s="30">
        <v>2.0710000000000002</v>
      </c>
      <c r="G4872" s="30">
        <v>3.359</v>
      </c>
      <c r="H4872" s="114" t="s">
        <v>815</v>
      </c>
    </row>
    <row r="4873" spans="1:8" ht="16.5" thickBot="1">
      <c r="A4873" s="23" t="s">
        <v>31</v>
      </c>
      <c r="B4873" s="37">
        <v>2.706</v>
      </c>
      <c r="C4873" s="38">
        <v>4.5190000000000001</v>
      </c>
      <c r="D4873" s="30">
        <v>2.8460000000000001</v>
      </c>
      <c r="E4873" s="37">
        <v>4.0919999999999996</v>
      </c>
      <c r="F4873" s="30">
        <v>2.85</v>
      </c>
      <c r="G4873" s="30">
        <v>4.7809999999999997</v>
      </c>
      <c r="H4873" s="114" t="s">
        <v>838</v>
      </c>
    </row>
    <row r="4874" spans="1:8" ht="16.5" thickBot="1">
      <c r="A4874" s="23" t="s">
        <v>32</v>
      </c>
      <c r="B4874" s="37">
        <v>4.0129999999999999</v>
      </c>
      <c r="C4874" s="38">
        <v>9.9529999999999994</v>
      </c>
      <c r="D4874" s="30">
        <v>3.3</v>
      </c>
      <c r="E4874" s="37">
        <v>7.4619999999999997</v>
      </c>
      <c r="F4874" s="30">
        <v>9.5459999999999994</v>
      </c>
      <c r="G4874" s="30">
        <v>14.398999999999999</v>
      </c>
      <c r="H4874" s="114" t="s">
        <v>816</v>
      </c>
    </row>
    <row r="4875" spans="1:8" ht="16.5" thickBot="1">
      <c r="A4875" s="23" t="s">
        <v>33</v>
      </c>
      <c r="B4875" s="37">
        <v>11.192</v>
      </c>
      <c r="C4875" s="38">
        <v>18.725999999999999</v>
      </c>
      <c r="D4875" s="30">
        <v>12.605</v>
      </c>
      <c r="E4875" s="37">
        <v>18.617000000000001</v>
      </c>
      <c r="F4875" s="30">
        <v>20.465</v>
      </c>
      <c r="G4875" s="30">
        <v>30.952999999999999</v>
      </c>
      <c r="H4875" s="114" t="s">
        <v>818</v>
      </c>
    </row>
    <row r="4876" spans="1:8" ht="16.5" thickBot="1">
      <c r="A4876" s="23" t="s">
        <v>34</v>
      </c>
      <c r="B4876" s="39">
        <v>0</v>
      </c>
      <c r="C4876" s="40">
        <v>0</v>
      </c>
      <c r="D4876" s="30">
        <v>0</v>
      </c>
      <c r="E4876" s="37">
        <v>0</v>
      </c>
      <c r="F4876" s="30">
        <v>8.0000000000000002E-3</v>
      </c>
      <c r="G4876" s="30">
        <v>2E-3</v>
      </c>
      <c r="H4876" s="114" t="s">
        <v>817</v>
      </c>
    </row>
    <row r="4877" spans="1:8" ht="16.5" thickBot="1">
      <c r="A4877" s="23" t="s">
        <v>35</v>
      </c>
      <c r="B4877" s="39">
        <v>6.7839999999999998</v>
      </c>
      <c r="C4877" s="40">
        <v>6.056</v>
      </c>
      <c r="D4877" s="30">
        <v>6.9130000000000003</v>
      </c>
      <c r="E4877" s="37">
        <v>5.2919999999999998</v>
      </c>
      <c r="F4877" s="30">
        <v>16.908999999999999</v>
      </c>
      <c r="G4877" s="30">
        <v>12.718999999999999</v>
      </c>
      <c r="H4877" s="113" t="s">
        <v>36</v>
      </c>
    </row>
    <row r="4878" spans="1:8" ht="16.5" thickBot="1">
      <c r="A4878" s="95" t="s">
        <v>353</v>
      </c>
      <c r="B4878" s="97">
        <f t="shared" ref="B4878" si="894">SUM(B4856:B4877)</f>
        <v>247.84525971461426</v>
      </c>
      <c r="C4878" s="97">
        <f t="shared" ref="C4878" si="895">SUM(C4856:C4877)</f>
        <v>399.69799999999998</v>
      </c>
      <c r="D4878" s="97">
        <f t="shared" ref="D4878" si="896">SUM(D4856:D4877)</f>
        <v>237.98977258382158</v>
      </c>
      <c r="E4878" s="97">
        <f t="shared" ref="E4878:G4878" si="897">SUM(E4856:E4877)</f>
        <v>416.05599999999993</v>
      </c>
      <c r="F4878" s="97">
        <f t="shared" si="897"/>
        <v>305.67121538461532</v>
      </c>
      <c r="G4878" s="97">
        <f t="shared" si="897"/>
        <v>458.05099999999999</v>
      </c>
      <c r="H4878" s="112" t="s">
        <v>841</v>
      </c>
    </row>
    <row r="4879" spans="1:8" ht="16.5" thickBot="1">
      <c r="A4879" s="95" t="s">
        <v>350</v>
      </c>
      <c r="B4879" s="97">
        <v>1122.489366321927</v>
      </c>
      <c r="C4879" s="97">
        <v>2402.7060000000001</v>
      </c>
      <c r="D4879" s="97">
        <v>1225.1996665642264</v>
      </c>
      <c r="E4879" s="97">
        <v>2622.5590000000002</v>
      </c>
      <c r="F4879" s="142">
        <f>D4879/E4879*G4879</f>
        <v>1320.0618576892048</v>
      </c>
      <c r="G4879" s="142">
        <v>2825.6129999999998</v>
      </c>
      <c r="H4879" s="119" t="s">
        <v>354</v>
      </c>
    </row>
    <row r="4880" spans="1:8">
      <c r="A4880" s="16"/>
      <c r="B4880" s="62"/>
      <c r="C4880" s="62"/>
      <c r="D4880" s="62"/>
      <c r="E4880" s="62"/>
      <c r="F4880" s="62"/>
      <c r="G4880" s="62"/>
      <c r="H4880" s="75"/>
    </row>
    <row r="4881" spans="1:8" s="7" customFormat="1">
      <c r="A4881" s="115" t="s">
        <v>306</v>
      </c>
      <c r="H4881" s="108" t="s">
        <v>307</v>
      </c>
    </row>
    <row r="4882" spans="1:8" s="7" customFormat="1">
      <c r="A4882" s="115" t="s">
        <v>738</v>
      </c>
      <c r="H4882" s="109" t="s">
        <v>739</v>
      </c>
    </row>
    <row r="4883" spans="1:8" s="7" customFormat="1" ht="16.5" customHeight="1" thickBot="1">
      <c r="A4883" s="76" t="s">
        <v>39</v>
      </c>
      <c r="E4883" s="102"/>
      <c r="G4883" s="102" t="s">
        <v>40</v>
      </c>
      <c r="H4883" s="102" t="s">
        <v>2</v>
      </c>
    </row>
    <row r="4884" spans="1:8" s="7" customFormat="1" ht="16.5" thickBot="1">
      <c r="A4884" s="66" t="s">
        <v>7</v>
      </c>
      <c r="B4884" s="203">
        <v>2016</v>
      </c>
      <c r="C4884" s="204"/>
      <c r="D4884" s="203">
        <v>2017</v>
      </c>
      <c r="E4884" s="204"/>
      <c r="F4884" s="203">
        <v>2018</v>
      </c>
      <c r="G4884" s="204"/>
      <c r="H4884" s="67" t="s">
        <v>3</v>
      </c>
    </row>
    <row r="4885" spans="1:8" s="7" customFormat="1">
      <c r="A4885" s="68"/>
      <c r="B4885" s="20" t="s">
        <v>43</v>
      </c>
      <c r="C4885" s="9" t="s">
        <v>44</v>
      </c>
      <c r="D4885" s="111" t="s">
        <v>43</v>
      </c>
      <c r="E4885" s="33" t="s">
        <v>44</v>
      </c>
      <c r="F4885" s="111" t="s">
        <v>43</v>
      </c>
      <c r="G4885" s="33" t="s">
        <v>44</v>
      </c>
      <c r="H4885" s="69"/>
    </row>
    <row r="4886" spans="1:8" s="7" customFormat="1" ht="16.5" thickBot="1">
      <c r="A4886" s="70"/>
      <c r="B4886" s="34" t="s">
        <v>45</v>
      </c>
      <c r="C4886" s="34" t="s">
        <v>46</v>
      </c>
      <c r="D4886" s="114" t="s">
        <v>45</v>
      </c>
      <c r="E4886" s="5" t="s">
        <v>46</v>
      </c>
      <c r="F4886" s="114" t="s">
        <v>45</v>
      </c>
      <c r="G4886" s="5" t="s">
        <v>46</v>
      </c>
      <c r="H4886" s="71"/>
    </row>
    <row r="4887" spans="1:8" s="7" customFormat="1" ht="17.25" thickTop="1" thickBot="1">
      <c r="A4887" s="23" t="s">
        <v>12</v>
      </c>
      <c r="B4887" s="103">
        <v>2E-3</v>
      </c>
      <c r="C4887" s="104">
        <v>1.7999999999999999E-2</v>
      </c>
      <c r="D4887" s="103">
        <v>3.0000000000000001E-3</v>
      </c>
      <c r="E4887" s="104">
        <v>0.01</v>
      </c>
      <c r="F4887" s="30">
        <v>8.0000000000000002E-3</v>
      </c>
      <c r="G4887" s="30">
        <v>2.4E-2</v>
      </c>
      <c r="H4887" s="125" t="s">
        <v>809</v>
      </c>
    </row>
    <row r="4888" spans="1:8" s="7" customFormat="1" ht="16.5" thickBot="1">
      <c r="A4888" s="23" t="s">
        <v>13</v>
      </c>
      <c r="B4888" s="103">
        <v>1.0999999999999999E-2</v>
      </c>
      <c r="C4888" s="104">
        <v>0.71699999999999997</v>
      </c>
      <c r="D4888" s="103">
        <v>1.4999999999999999E-2</v>
      </c>
      <c r="E4888" s="104">
        <v>1.1870000000000001</v>
      </c>
      <c r="F4888" s="30">
        <v>3.7999999999999999E-2</v>
      </c>
      <c r="G4888" s="30">
        <v>1.7010000000000001</v>
      </c>
      <c r="H4888" s="147" t="s">
        <v>810</v>
      </c>
    </row>
    <row r="4889" spans="1:8" s="7" customFormat="1" ht="16.5" thickBot="1">
      <c r="A4889" s="23" t="s">
        <v>14</v>
      </c>
      <c r="B4889" s="103">
        <v>1.4999999999999999E-2</v>
      </c>
      <c r="C4889" s="104">
        <v>0.108</v>
      </c>
      <c r="D4889" s="103">
        <v>1.2999999999999999E-2</v>
      </c>
      <c r="E4889" s="104">
        <v>0.161</v>
      </c>
      <c r="F4889" s="30">
        <v>7.0000000000000001E-3</v>
      </c>
      <c r="G4889" s="30">
        <v>0.115</v>
      </c>
      <c r="H4889" s="147" t="s">
        <v>806</v>
      </c>
    </row>
    <row r="4890" spans="1:8" s="7" customFormat="1" ht="16.5" thickBot="1">
      <c r="A4890" s="23" t="s">
        <v>15</v>
      </c>
      <c r="B4890" s="103">
        <v>8.571428571428571E-4</v>
      </c>
      <c r="C4890" s="104">
        <v>2E-3</v>
      </c>
      <c r="D4890" s="103">
        <v>1.3818181818181818E-3</v>
      </c>
      <c r="E4890" s="104">
        <v>4.0000000000000001E-3</v>
      </c>
      <c r="F4890" s="30">
        <v>0</v>
      </c>
      <c r="G4890" s="30">
        <v>4.9000000000000002E-2</v>
      </c>
      <c r="H4890" s="147" t="s">
        <v>820</v>
      </c>
    </row>
    <row r="4891" spans="1:8" s="7" customFormat="1" ht="16.5" thickBot="1">
      <c r="A4891" s="23" t="s">
        <v>16</v>
      </c>
      <c r="B4891" s="103">
        <v>1.6363636363636363E-3</v>
      </c>
      <c r="C4891" s="104">
        <v>1.7999999999999999E-2</v>
      </c>
      <c r="D4891" s="103">
        <v>1.8181818181818183E-4</v>
      </c>
      <c r="E4891" s="104">
        <v>2E-3</v>
      </c>
      <c r="F4891" s="30">
        <v>0</v>
      </c>
      <c r="G4891" s="30">
        <v>0</v>
      </c>
      <c r="H4891" s="147" t="s">
        <v>819</v>
      </c>
    </row>
    <row r="4892" spans="1:8" s="7" customFormat="1" ht="16.5" thickBot="1">
      <c r="A4892" s="23" t="s">
        <v>17</v>
      </c>
      <c r="B4892" s="103">
        <v>1.3888888888888889E-4</v>
      </c>
      <c r="C4892" s="104">
        <v>1E-3</v>
      </c>
      <c r="D4892" s="103">
        <v>8.0745341614906827E-5</v>
      </c>
      <c r="E4892" s="104">
        <v>1E-3</v>
      </c>
      <c r="F4892" s="30">
        <v>0</v>
      </c>
      <c r="G4892" s="30">
        <v>0</v>
      </c>
      <c r="H4892" s="147" t="s">
        <v>807</v>
      </c>
    </row>
    <row r="4893" spans="1:8" s="7" customFormat="1" ht="16.5" thickBot="1">
      <c r="A4893" s="23" t="s">
        <v>18</v>
      </c>
      <c r="B4893" s="103">
        <v>0</v>
      </c>
      <c r="C4893" s="104">
        <v>0</v>
      </c>
      <c r="D4893" s="103">
        <v>0</v>
      </c>
      <c r="E4893" s="104">
        <v>0</v>
      </c>
      <c r="F4893" s="104">
        <v>0</v>
      </c>
      <c r="G4893" s="103">
        <v>0</v>
      </c>
      <c r="H4893" s="147" t="s">
        <v>19</v>
      </c>
    </row>
    <row r="4894" spans="1:8" s="7" customFormat="1" ht="16.5" thickBot="1">
      <c r="A4894" s="23" t="s">
        <v>20</v>
      </c>
      <c r="B4894" s="103">
        <v>0.06</v>
      </c>
      <c r="C4894" s="104">
        <v>0.64</v>
      </c>
      <c r="D4894" s="103">
        <v>0.113</v>
      </c>
      <c r="E4894" s="104">
        <v>1.1060000000000001</v>
      </c>
      <c r="F4894" s="30">
        <v>0.10100000000000001</v>
      </c>
      <c r="G4894" s="30">
        <v>0.65700000000000003</v>
      </c>
      <c r="H4894" s="147" t="s">
        <v>808</v>
      </c>
    </row>
    <row r="4895" spans="1:8" s="7" customFormat="1" ht="16.5" thickBot="1">
      <c r="A4895" s="23" t="s">
        <v>21</v>
      </c>
      <c r="B4895" s="103">
        <v>0</v>
      </c>
      <c r="C4895" s="104">
        <v>0</v>
      </c>
      <c r="D4895" s="103">
        <v>8.7083333333333318E-3</v>
      </c>
      <c r="E4895" s="104">
        <v>1.0999999999999999E-2</v>
      </c>
      <c r="F4895" s="30">
        <v>0</v>
      </c>
      <c r="G4895" s="30">
        <v>0</v>
      </c>
      <c r="H4895" s="147" t="s">
        <v>811</v>
      </c>
    </row>
    <row r="4896" spans="1:8" s="7" customFormat="1" ht="16.5" thickBot="1">
      <c r="A4896" s="23" t="s">
        <v>22</v>
      </c>
      <c r="B4896" s="103">
        <v>6.0000000000000001E-3</v>
      </c>
      <c r="C4896" s="104">
        <v>1.4E-2</v>
      </c>
      <c r="D4896" s="103">
        <v>1.9E-2</v>
      </c>
      <c r="E4896" s="104">
        <v>5.5E-2</v>
      </c>
      <c r="F4896" s="30">
        <v>8.7999999999999995E-2</v>
      </c>
      <c r="G4896" s="30">
        <v>0.28000000000000003</v>
      </c>
      <c r="H4896" s="147" t="s">
        <v>840</v>
      </c>
    </row>
    <row r="4897" spans="1:8" s="7" customFormat="1" ht="16.5" thickBot="1">
      <c r="A4897" s="23" t="s">
        <v>23</v>
      </c>
      <c r="B4897" s="103">
        <v>0</v>
      </c>
      <c r="C4897" s="104">
        <v>0</v>
      </c>
      <c r="D4897" s="103">
        <v>0</v>
      </c>
      <c r="E4897" s="104">
        <v>0</v>
      </c>
      <c r="F4897" s="30">
        <v>0</v>
      </c>
      <c r="G4897" s="30">
        <v>2E-3</v>
      </c>
      <c r="H4897" s="147" t="s">
        <v>805</v>
      </c>
    </row>
    <row r="4898" spans="1:8" s="7" customFormat="1" ht="16.5" thickBot="1">
      <c r="A4898" s="23" t="s">
        <v>24</v>
      </c>
      <c r="B4898" s="103">
        <v>6.4000000000000001E-2</v>
      </c>
      <c r="C4898" s="104">
        <v>0.14000000000000001</v>
      </c>
      <c r="D4898" s="103">
        <v>1.2E-2</v>
      </c>
      <c r="E4898" s="104">
        <v>2.1999999999999999E-2</v>
      </c>
      <c r="F4898" s="30">
        <v>0.01</v>
      </c>
      <c r="G4898" s="30">
        <v>3.1E-2</v>
      </c>
      <c r="H4898" s="147" t="s">
        <v>25</v>
      </c>
    </row>
    <row r="4899" spans="1:8" s="7" customFormat="1" ht="16.5" thickBot="1">
      <c r="A4899" s="23" t="s">
        <v>26</v>
      </c>
      <c r="B4899" s="103">
        <v>7.0000000000000001E-3</v>
      </c>
      <c r="C4899" s="104">
        <v>5.5E-2</v>
      </c>
      <c r="D4899" s="103">
        <v>1.4E-2</v>
      </c>
      <c r="E4899" s="104">
        <v>5.6000000000000001E-2</v>
      </c>
      <c r="F4899" s="30">
        <v>1.0999999999999999E-2</v>
      </c>
      <c r="G4899" s="30">
        <v>7.5999999999999998E-2</v>
      </c>
      <c r="H4899" s="147" t="s">
        <v>812</v>
      </c>
    </row>
    <row r="4900" spans="1:8" s="7" customFormat="1" ht="16.5" thickBot="1">
      <c r="A4900" s="23" t="s">
        <v>27</v>
      </c>
      <c r="B4900" s="103">
        <v>4.0000000000000001E-3</v>
      </c>
      <c r="C4900" s="104">
        <v>0.14199999999999999</v>
      </c>
      <c r="D4900" s="103">
        <v>0</v>
      </c>
      <c r="E4900" s="104">
        <v>0</v>
      </c>
      <c r="F4900" s="30">
        <v>0</v>
      </c>
      <c r="G4900" s="30">
        <v>0.13200000000000001</v>
      </c>
      <c r="H4900" s="147" t="s">
        <v>836</v>
      </c>
    </row>
    <row r="4901" spans="1:8" s="7" customFormat="1" ht="16.5" thickBot="1">
      <c r="A4901" s="23" t="s">
        <v>28</v>
      </c>
      <c r="B4901" s="103">
        <v>0</v>
      </c>
      <c r="C4901" s="104">
        <v>0</v>
      </c>
      <c r="D4901" s="103">
        <v>0</v>
      </c>
      <c r="E4901" s="104">
        <v>0</v>
      </c>
      <c r="F4901" s="30">
        <v>1.4E-2</v>
      </c>
      <c r="G4901" s="30">
        <v>0.17899999999999999</v>
      </c>
      <c r="H4901" s="147" t="s">
        <v>813</v>
      </c>
    </row>
    <row r="4902" spans="1:8" s="7" customFormat="1" ht="16.5" thickBot="1">
      <c r="A4902" s="23" t="s">
        <v>29</v>
      </c>
      <c r="B4902" s="103">
        <v>4.2999999999999997E-2</v>
      </c>
      <c r="C4902" s="104">
        <v>0.40200000000000002</v>
      </c>
      <c r="D4902" s="103">
        <v>2.7E-2</v>
      </c>
      <c r="E4902" s="104">
        <v>0.315</v>
      </c>
      <c r="F4902" s="30">
        <v>1.4999999999999999E-2</v>
      </c>
      <c r="G4902" s="30">
        <v>0.27300000000000002</v>
      </c>
      <c r="H4902" s="147" t="s">
        <v>814</v>
      </c>
    </row>
    <row r="4903" spans="1:8" s="7" customFormat="1" ht="16.5" thickBot="1">
      <c r="A4903" s="23" t="s">
        <v>30</v>
      </c>
      <c r="B4903" s="103">
        <v>5.0000000000000001E-3</v>
      </c>
      <c r="C4903" s="104">
        <v>0.19</v>
      </c>
      <c r="D4903" s="103">
        <v>5.0000000000000001E-3</v>
      </c>
      <c r="E4903" s="104">
        <v>0.41599999999999998</v>
      </c>
      <c r="F4903" s="30">
        <v>4.0000000000000001E-3</v>
      </c>
      <c r="G4903" s="30">
        <v>0.53700000000000003</v>
      </c>
      <c r="H4903" s="147" t="s">
        <v>815</v>
      </c>
    </row>
    <row r="4904" spans="1:8" s="7" customFormat="1" ht="16.5" thickBot="1">
      <c r="A4904" s="23" t="s">
        <v>31</v>
      </c>
      <c r="B4904" s="103">
        <v>3.0000000000000001E-3</v>
      </c>
      <c r="C4904" s="104">
        <v>8.9999999999999993E-3</v>
      </c>
      <c r="D4904" s="103">
        <v>0</v>
      </c>
      <c r="E4904" s="104">
        <v>0</v>
      </c>
      <c r="F4904" s="30">
        <v>0</v>
      </c>
      <c r="G4904" s="30">
        <v>1E-3</v>
      </c>
      <c r="H4904" s="147" t="s">
        <v>838</v>
      </c>
    </row>
    <row r="4905" spans="1:8" s="7" customFormat="1" ht="16.5" thickBot="1">
      <c r="A4905" s="23" t="s">
        <v>32</v>
      </c>
      <c r="B4905" s="103">
        <v>2E-3</v>
      </c>
      <c r="C4905" s="104">
        <v>0.13200000000000001</v>
      </c>
      <c r="D4905" s="103">
        <v>2.272727272727273E-4</v>
      </c>
      <c r="E4905" s="104">
        <v>1.4999999999999999E-2</v>
      </c>
      <c r="F4905" s="30">
        <v>0</v>
      </c>
      <c r="G4905" s="30">
        <v>1.2E-2</v>
      </c>
      <c r="H4905" s="147" t="s">
        <v>816</v>
      </c>
    </row>
    <row r="4906" spans="1:8" s="7" customFormat="1" ht="16.5" thickBot="1">
      <c r="A4906" s="23" t="s">
        <v>33</v>
      </c>
      <c r="B4906" s="103">
        <v>4.0000000000000001E-3</v>
      </c>
      <c r="C4906" s="104">
        <v>0.628</v>
      </c>
      <c r="D4906" s="103">
        <v>4.0000000000000001E-3</v>
      </c>
      <c r="E4906" s="104">
        <v>0.69599999999999995</v>
      </c>
      <c r="F4906" s="30">
        <v>7.0000000000000001E-3</v>
      </c>
      <c r="G4906" s="30">
        <v>2.4900000000000002</v>
      </c>
      <c r="H4906" s="147" t="s">
        <v>818</v>
      </c>
    </row>
    <row r="4907" spans="1:8" s="7" customFormat="1" ht="16.5" thickBot="1">
      <c r="A4907" s="23" t="s">
        <v>34</v>
      </c>
      <c r="B4907" s="103">
        <v>0</v>
      </c>
      <c r="C4907" s="104">
        <v>0</v>
      </c>
      <c r="D4907" s="103">
        <v>0</v>
      </c>
      <c r="E4907" s="104">
        <v>0</v>
      </c>
      <c r="F4907" s="104">
        <v>0</v>
      </c>
      <c r="G4907" s="103">
        <v>0</v>
      </c>
      <c r="H4907" s="147" t="s">
        <v>817</v>
      </c>
    </row>
    <row r="4908" spans="1:8" s="7" customFormat="1" ht="16.5" thickBot="1">
      <c r="A4908" s="20" t="s">
        <v>35</v>
      </c>
      <c r="B4908" s="106">
        <v>0</v>
      </c>
      <c r="C4908" s="107">
        <v>0</v>
      </c>
      <c r="D4908" s="106">
        <v>3.0000000000000001E-3</v>
      </c>
      <c r="E4908" s="107">
        <v>4.0000000000000001E-3</v>
      </c>
      <c r="F4908" s="30">
        <v>0.106</v>
      </c>
      <c r="G4908" s="30">
        <v>0.152</v>
      </c>
      <c r="H4908" s="146" t="s">
        <v>36</v>
      </c>
    </row>
    <row r="4909" spans="1:8" s="7" customFormat="1" ht="16.5" thickBot="1">
      <c r="A4909" s="95" t="s">
        <v>353</v>
      </c>
      <c r="B4909" s="97">
        <f>SUM(B4887:B4908)</f>
        <v>0.22863239538239538</v>
      </c>
      <c r="C4909" s="97">
        <f>SUM(C4887:C4908)</f>
        <v>3.2159999999999997</v>
      </c>
      <c r="D4909" s="97">
        <f>SUM(D4887:D4908)</f>
        <v>0.23857998776585734</v>
      </c>
      <c r="E4909" s="97">
        <f>SUM(E4887:E4908)</f>
        <v>4.0609999999999999</v>
      </c>
      <c r="F4909" s="97">
        <f t="shared" ref="F4909:G4909" si="898">SUM(F4887:F4908)</f>
        <v>0.40900000000000003</v>
      </c>
      <c r="G4909" s="97">
        <f t="shared" si="898"/>
        <v>6.7110000000000012</v>
      </c>
      <c r="H4909" s="123" t="s">
        <v>841</v>
      </c>
    </row>
    <row r="4910" spans="1:8" s="7" customFormat="1" ht="16.5" thickBot="1">
      <c r="A4910" s="95" t="s">
        <v>350</v>
      </c>
      <c r="B4910" s="97">
        <v>7.2370000000000001</v>
      </c>
      <c r="C4910" s="97">
        <v>822.02800000000002</v>
      </c>
      <c r="D4910" s="97">
        <v>6.3280000000000003</v>
      </c>
      <c r="E4910" s="97">
        <v>1291.854</v>
      </c>
      <c r="F4910" s="173">
        <v>6.83</v>
      </c>
      <c r="G4910" s="173">
        <v>1483.748</v>
      </c>
      <c r="H4910" s="119" t="s">
        <v>354</v>
      </c>
    </row>
    <row r="4911" spans="1:8" s="7" customFormat="1">
      <c r="A4911" s="98"/>
      <c r="B4911" s="99"/>
      <c r="C4911" s="99"/>
      <c r="D4911" s="99"/>
      <c r="E4911" s="99"/>
      <c r="F4911" s="99"/>
      <c r="G4911" s="99"/>
      <c r="H4911" s="121"/>
    </row>
    <row r="4912" spans="1:8" s="7" customFormat="1">
      <c r="A4912" s="115" t="s">
        <v>308</v>
      </c>
      <c r="H4912" s="108" t="s">
        <v>309</v>
      </c>
    </row>
    <row r="4913" spans="1:8" s="7" customFormat="1" ht="30">
      <c r="A4913" s="115" t="s">
        <v>741</v>
      </c>
      <c r="H4913" s="110" t="s">
        <v>740</v>
      </c>
    </row>
    <row r="4914" spans="1:8" s="7" customFormat="1" ht="16.5" customHeight="1" thickBot="1">
      <c r="A4914" s="76" t="s">
        <v>39</v>
      </c>
      <c r="E4914" s="102"/>
      <c r="G4914" s="102" t="s">
        <v>40</v>
      </c>
      <c r="H4914" s="102" t="s">
        <v>2</v>
      </c>
    </row>
    <row r="4915" spans="1:8" s="7" customFormat="1" ht="16.5" thickBot="1">
      <c r="A4915" s="66" t="s">
        <v>7</v>
      </c>
      <c r="B4915" s="203">
        <v>2016</v>
      </c>
      <c r="C4915" s="204"/>
      <c r="D4915" s="203">
        <v>2017</v>
      </c>
      <c r="E4915" s="204"/>
      <c r="F4915" s="203">
        <v>2018</v>
      </c>
      <c r="G4915" s="204"/>
      <c r="H4915" s="67" t="s">
        <v>3</v>
      </c>
    </row>
    <row r="4916" spans="1:8" s="7" customFormat="1">
      <c r="A4916" s="68"/>
      <c r="B4916" s="20" t="s">
        <v>43</v>
      </c>
      <c r="C4916" s="9" t="s">
        <v>44</v>
      </c>
      <c r="D4916" s="111" t="s">
        <v>43</v>
      </c>
      <c r="E4916" s="33" t="s">
        <v>44</v>
      </c>
      <c r="F4916" s="111" t="s">
        <v>43</v>
      </c>
      <c r="G4916" s="33" t="s">
        <v>44</v>
      </c>
      <c r="H4916" s="69"/>
    </row>
    <row r="4917" spans="1:8" s="7" customFormat="1" ht="16.5" thickBot="1">
      <c r="A4917" s="70"/>
      <c r="B4917" s="34" t="s">
        <v>45</v>
      </c>
      <c r="C4917" s="34" t="s">
        <v>46</v>
      </c>
      <c r="D4917" s="114" t="s">
        <v>45</v>
      </c>
      <c r="E4917" s="5" t="s">
        <v>46</v>
      </c>
      <c r="F4917" s="114" t="s">
        <v>45</v>
      </c>
      <c r="G4917" s="5" t="s">
        <v>46</v>
      </c>
      <c r="H4917" s="71"/>
    </row>
    <row r="4918" spans="1:8" s="7" customFormat="1" ht="17.25" thickTop="1" thickBot="1">
      <c r="A4918" s="23" t="s">
        <v>12</v>
      </c>
      <c r="B4918" s="103">
        <v>5.3970000000000002</v>
      </c>
      <c r="C4918" s="104">
        <v>13.108000000000001</v>
      </c>
      <c r="D4918" s="103">
        <v>7.3550000000000004</v>
      </c>
      <c r="E4918" s="104">
        <v>13.459</v>
      </c>
      <c r="F4918" s="30">
        <f>D4918/E4918*G4918</f>
        <v>6.2866423954231372E-3</v>
      </c>
      <c r="G4918" s="30">
        <v>1.1504E-2</v>
      </c>
      <c r="H4918" s="65" t="s">
        <v>809</v>
      </c>
    </row>
    <row r="4919" spans="1:8" s="7" customFormat="1" ht="16.5" thickBot="1">
      <c r="A4919" s="23" t="s">
        <v>13</v>
      </c>
      <c r="B4919" s="103">
        <v>27.940999999999999</v>
      </c>
      <c r="C4919" s="104">
        <v>64.087000000000003</v>
      </c>
      <c r="D4919" s="103">
        <v>31.856999999999999</v>
      </c>
      <c r="E4919" s="104">
        <v>70.382000000000005</v>
      </c>
      <c r="F4919" s="30">
        <f t="shared" ref="F4919:F4941" si="899">D4919/E4919*G4919</f>
        <v>3.5917543136029094E-2</v>
      </c>
      <c r="G4919" s="30">
        <v>7.9352999999999993E-2</v>
      </c>
      <c r="H4919" s="65" t="s">
        <v>810</v>
      </c>
    </row>
    <row r="4920" spans="1:8" s="7" customFormat="1" ht="16.5" thickBot="1">
      <c r="A4920" s="23" t="s">
        <v>14</v>
      </c>
      <c r="B4920" s="103">
        <v>4.2409999999999997</v>
      </c>
      <c r="C4920" s="104">
        <v>10.111000000000001</v>
      </c>
      <c r="D4920" s="103">
        <v>4.2699999999999996</v>
      </c>
      <c r="E4920" s="104">
        <v>9.984</v>
      </c>
      <c r="F4920" s="30">
        <f t="shared" si="899"/>
        <v>5.2074839743589734E-3</v>
      </c>
      <c r="G4920" s="30">
        <v>1.2175999999999999E-2</v>
      </c>
      <c r="H4920" s="65" t="s">
        <v>806</v>
      </c>
    </row>
    <row r="4921" spans="1:8" s="7" customFormat="1" ht="16.5" thickBot="1">
      <c r="A4921" s="23" t="s">
        <v>15</v>
      </c>
      <c r="B4921" s="103">
        <v>1.67</v>
      </c>
      <c r="C4921" s="104">
        <v>7.6509999999999998</v>
      </c>
      <c r="D4921" s="103">
        <v>1.2709999999999999</v>
      </c>
      <c r="E4921" s="104">
        <v>7.1970000000000001</v>
      </c>
      <c r="F4921" s="30">
        <f t="shared" si="899"/>
        <v>0.5511728497985271</v>
      </c>
      <c r="G4921" s="30">
        <v>3.121</v>
      </c>
      <c r="H4921" s="65" t="s">
        <v>820</v>
      </c>
    </row>
    <row r="4922" spans="1:8" s="7" customFormat="1" ht="16.5" thickBot="1">
      <c r="A4922" s="23" t="s">
        <v>16</v>
      </c>
      <c r="B4922" s="103">
        <v>3.72</v>
      </c>
      <c r="C4922" s="104">
        <v>15.903</v>
      </c>
      <c r="D4922" s="103">
        <v>3.6</v>
      </c>
      <c r="E4922" s="104">
        <v>22.670999999999999</v>
      </c>
      <c r="F4922" s="30">
        <f t="shared" si="899"/>
        <v>3.9468042874156417</v>
      </c>
      <c r="G4922" s="30">
        <v>24.855</v>
      </c>
      <c r="H4922" s="65" t="s">
        <v>819</v>
      </c>
    </row>
    <row r="4923" spans="1:8" s="7" customFormat="1" ht="16.5" thickBot="1">
      <c r="A4923" s="23" t="s">
        <v>17</v>
      </c>
      <c r="B4923" s="103">
        <v>0</v>
      </c>
      <c r="C4923" s="104">
        <v>1E-3</v>
      </c>
      <c r="D4923" s="103">
        <v>0</v>
      </c>
      <c r="E4923" s="104">
        <v>0</v>
      </c>
      <c r="F4923" s="30">
        <v>0</v>
      </c>
      <c r="G4923" s="30">
        <v>1E-3</v>
      </c>
      <c r="H4923" s="65" t="s">
        <v>807</v>
      </c>
    </row>
    <row r="4924" spans="1:8" s="7" customFormat="1" ht="16.5" thickBot="1">
      <c r="A4924" s="23" t="s">
        <v>18</v>
      </c>
      <c r="B4924" s="103">
        <v>1.7999999999999999E-2</v>
      </c>
      <c r="C4924" s="104">
        <v>0.09</v>
      </c>
      <c r="D4924" s="103">
        <v>0.02</v>
      </c>
      <c r="E4924" s="104">
        <v>4.7E-2</v>
      </c>
      <c r="F4924" s="30">
        <f t="shared" si="899"/>
        <v>2.1276595744680854E-2</v>
      </c>
      <c r="G4924" s="30">
        <v>0.05</v>
      </c>
      <c r="H4924" s="65" t="s">
        <v>19</v>
      </c>
    </row>
    <row r="4925" spans="1:8" s="7" customFormat="1" ht="16.5" thickBot="1">
      <c r="A4925" s="23" t="s">
        <v>20</v>
      </c>
      <c r="B4925" s="103">
        <v>15.866124572337396</v>
      </c>
      <c r="C4925" s="104">
        <v>65.620999999999995</v>
      </c>
      <c r="D4925" s="103">
        <v>15.231</v>
      </c>
      <c r="E4925" s="104">
        <v>63.767000000000003</v>
      </c>
      <c r="F4925" s="30">
        <f t="shared" si="899"/>
        <v>19.866199805542053</v>
      </c>
      <c r="G4925" s="30">
        <v>83.173000000000002</v>
      </c>
      <c r="H4925" s="65" t="s">
        <v>808</v>
      </c>
    </row>
    <row r="4926" spans="1:8" s="7" customFormat="1" ht="16.5" thickBot="1">
      <c r="A4926" s="23" t="s">
        <v>21</v>
      </c>
      <c r="B4926" s="103">
        <v>0</v>
      </c>
      <c r="C4926" s="104">
        <v>0</v>
      </c>
      <c r="D4926" s="103">
        <v>0.10831944444444445</v>
      </c>
      <c r="E4926" s="104">
        <v>0.70899999999999996</v>
      </c>
      <c r="F4926" s="30">
        <f t="shared" si="899"/>
        <v>0.12848611111111111</v>
      </c>
      <c r="G4926" s="30">
        <v>0.84099999999999997</v>
      </c>
      <c r="H4926" s="65" t="s">
        <v>811</v>
      </c>
    </row>
    <row r="4927" spans="1:8" s="7" customFormat="1" ht="16.5" thickBot="1">
      <c r="A4927" s="23" t="s">
        <v>22</v>
      </c>
      <c r="B4927" s="103">
        <v>0.112</v>
      </c>
      <c r="C4927" s="104">
        <v>9.5000000000000001E-2</v>
      </c>
      <c r="D4927" s="103">
        <v>0.41699999999999998</v>
      </c>
      <c r="E4927" s="104">
        <v>0.124</v>
      </c>
      <c r="F4927" s="30">
        <f t="shared" si="899"/>
        <v>1.7453467741935484</v>
      </c>
      <c r="G4927" s="30">
        <v>0.51900000000000002</v>
      </c>
      <c r="H4927" s="65" t="s">
        <v>840</v>
      </c>
    </row>
    <row r="4928" spans="1:8" s="7" customFormat="1" ht="16.5" thickBot="1">
      <c r="A4928" s="23" t="s">
        <v>23</v>
      </c>
      <c r="B4928" s="103">
        <v>0.84299999999999997</v>
      </c>
      <c r="C4928" s="104">
        <v>0.30299999999999999</v>
      </c>
      <c r="D4928" s="103">
        <v>1.4119999999999999</v>
      </c>
      <c r="E4928" s="104">
        <v>0.44600000000000001</v>
      </c>
      <c r="F4928" s="30">
        <f t="shared" si="899"/>
        <v>0.41156950672645737</v>
      </c>
      <c r="G4928" s="30">
        <v>0.13</v>
      </c>
      <c r="H4928" s="65" t="s">
        <v>805</v>
      </c>
    </row>
    <row r="4929" spans="1:8" s="7" customFormat="1" ht="16.5" thickBot="1">
      <c r="A4929" s="23" t="s">
        <v>24</v>
      </c>
      <c r="B4929" s="103">
        <v>5.3968276620889188</v>
      </c>
      <c r="C4929" s="104">
        <v>20.434000000000001</v>
      </c>
      <c r="D4929" s="103">
        <v>5.8468035426731078</v>
      </c>
      <c r="E4929" s="104">
        <v>26.105</v>
      </c>
      <c r="F4929" s="30">
        <f t="shared" si="899"/>
        <v>11.027064762304839</v>
      </c>
      <c r="G4929" s="30">
        <v>49.234000000000002</v>
      </c>
      <c r="H4929" s="65" t="s">
        <v>25</v>
      </c>
    </row>
    <row r="4930" spans="1:8" s="7" customFormat="1" ht="16.5" thickBot="1">
      <c r="A4930" s="23" t="s">
        <v>26</v>
      </c>
      <c r="B4930" s="103">
        <v>2.613</v>
      </c>
      <c r="C4930" s="104">
        <v>6.3650000000000002</v>
      </c>
      <c r="D4930" s="103">
        <v>1.7589999999999999</v>
      </c>
      <c r="E4930" s="104">
        <v>5.0289999999999999</v>
      </c>
      <c r="F4930" s="30">
        <f t="shared" si="899"/>
        <v>2.7827806721018096</v>
      </c>
      <c r="G4930" s="30">
        <v>7.9560000000000004</v>
      </c>
      <c r="H4930" s="65" t="s">
        <v>812</v>
      </c>
    </row>
    <row r="4931" spans="1:8" s="7" customFormat="1" ht="16.5" thickBot="1">
      <c r="A4931" s="23" t="s">
        <v>27</v>
      </c>
      <c r="B4931" s="103">
        <v>0.21572727272727271</v>
      </c>
      <c r="C4931" s="104">
        <v>2.3730000000000002</v>
      </c>
      <c r="D4931" s="103">
        <v>2E-3</v>
      </c>
      <c r="E4931" s="104">
        <v>2.1999999999999999E-2</v>
      </c>
      <c r="F4931" s="30">
        <f t="shared" si="899"/>
        <v>0.32581818181818184</v>
      </c>
      <c r="G4931" s="30">
        <v>3.5840000000000001</v>
      </c>
      <c r="H4931" s="65" t="s">
        <v>836</v>
      </c>
    </row>
    <row r="4932" spans="1:8" s="7" customFormat="1" ht="16.5" thickBot="1">
      <c r="A4932" s="23" t="s">
        <v>28</v>
      </c>
      <c r="B4932" s="103">
        <v>0</v>
      </c>
      <c r="C4932" s="104">
        <v>0</v>
      </c>
      <c r="D4932" s="103">
        <v>0</v>
      </c>
      <c r="E4932" s="104">
        <v>0</v>
      </c>
      <c r="F4932" s="30">
        <v>0</v>
      </c>
      <c r="G4932" s="30">
        <v>30.23</v>
      </c>
      <c r="H4932" s="65" t="s">
        <v>813</v>
      </c>
    </row>
    <row r="4933" spans="1:8" s="7" customFormat="1" ht="16.5" thickBot="1">
      <c r="A4933" s="23" t="s">
        <v>29</v>
      </c>
      <c r="B4933" s="103">
        <v>6.4809999999999999</v>
      </c>
      <c r="C4933" s="104">
        <v>24.539000000000001</v>
      </c>
      <c r="D4933" s="103">
        <v>6.3979999999999997</v>
      </c>
      <c r="E4933" s="104">
        <v>28.565999999999999</v>
      </c>
      <c r="F4933" s="30">
        <f t="shared" si="899"/>
        <v>7.4034127984317015</v>
      </c>
      <c r="G4933" s="30">
        <v>33.055</v>
      </c>
      <c r="H4933" s="65" t="s">
        <v>814</v>
      </c>
    </row>
    <row r="4934" spans="1:8" s="7" customFormat="1" ht="16.5" thickBot="1">
      <c r="A4934" s="23" t="s">
        <v>30</v>
      </c>
      <c r="B4934" s="103">
        <v>20.116</v>
      </c>
      <c r="C4934" s="104">
        <v>20.71</v>
      </c>
      <c r="D4934" s="103">
        <v>19.213999999999999</v>
      </c>
      <c r="E4934" s="104">
        <v>18.722999999999999</v>
      </c>
      <c r="F4934" s="30">
        <f t="shared" si="899"/>
        <v>26.428357741814882</v>
      </c>
      <c r="G4934" s="30">
        <v>25.753</v>
      </c>
      <c r="H4934" s="65" t="s">
        <v>815</v>
      </c>
    </row>
    <row r="4935" spans="1:8" s="7" customFormat="1" ht="16.5" thickBot="1">
      <c r="A4935" s="23" t="s">
        <v>31</v>
      </c>
      <c r="B4935" s="103">
        <v>3.7879968261039036</v>
      </c>
      <c r="C4935" s="104">
        <v>17.835000000000001</v>
      </c>
      <c r="D4935" s="103">
        <v>1.2549999999999999</v>
      </c>
      <c r="E4935" s="104">
        <v>8.0090000000000003</v>
      </c>
      <c r="F4935" s="30">
        <f t="shared" si="899"/>
        <v>0.11031589461855411</v>
      </c>
      <c r="G4935" s="30">
        <v>0.70399999999999996</v>
      </c>
      <c r="H4935" s="65" t="s">
        <v>838</v>
      </c>
    </row>
    <row r="4936" spans="1:8" s="7" customFormat="1" ht="16.5" thickBot="1">
      <c r="A4936" s="23" t="s">
        <v>32</v>
      </c>
      <c r="B4936" s="103">
        <v>0.67740233409158335</v>
      </c>
      <c r="C4936" s="104">
        <v>1.615</v>
      </c>
      <c r="D4936" s="103">
        <v>0.82842447916666662</v>
      </c>
      <c r="E4936" s="104">
        <v>1.9370000000000001</v>
      </c>
      <c r="F4936" s="30">
        <f t="shared" si="899"/>
        <v>2.3886167868589743</v>
      </c>
      <c r="G4936" s="30">
        <v>5.585</v>
      </c>
      <c r="H4936" s="65" t="s">
        <v>816</v>
      </c>
    </row>
    <row r="4937" spans="1:8" s="7" customFormat="1" ht="16.5" thickBot="1">
      <c r="A4937" s="23" t="s">
        <v>33</v>
      </c>
      <c r="B4937" s="103">
        <v>11.443</v>
      </c>
      <c r="C4937" s="104">
        <v>53.877000000000002</v>
      </c>
      <c r="D4937" s="103">
        <v>15.422000000000001</v>
      </c>
      <c r="E4937" s="104">
        <v>76.135999999999996</v>
      </c>
      <c r="F4937" s="30">
        <f t="shared" si="899"/>
        <v>19.435293133340338</v>
      </c>
      <c r="G4937" s="30">
        <v>95.948999999999998</v>
      </c>
      <c r="H4937" s="65" t="s">
        <v>818</v>
      </c>
    </row>
    <row r="4938" spans="1:8" s="7" customFormat="1" ht="16.5" thickBot="1">
      <c r="A4938" s="23" t="s">
        <v>34</v>
      </c>
      <c r="B4938" s="103">
        <v>0.13600000000000001</v>
      </c>
      <c r="C4938" s="104">
        <v>8.5000000000000006E-2</v>
      </c>
      <c r="D4938" s="103">
        <v>0.129</v>
      </c>
      <c r="E4938" s="104">
        <v>7.0000000000000001E-3</v>
      </c>
      <c r="F4938" s="30">
        <f t="shared" si="899"/>
        <v>0.75557142857142856</v>
      </c>
      <c r="G4938" s="30">
        <v>4.1000000000000002E-2</v>
      </c>
      <c r="H4938" s="65" t="s">
        <v>817</v>
      </c>
    </row>
    <row r="4939" spans="1:8" s="7" customFormat="1" ht="16.5" thickBot="1">
      <c r="A4939" s="20" t="s">
        <v>35</v>
      </c>
      <c r="B4939" s="106">
        <v>1.6E-2</v>
      </c>
      <c r="C4939" s="107">
        <v>1.7999999999999999E-2</v>
      </c>
      <c r="D4939" s="106">
        <v>1.2E-2</v>
      </c>
      <c r="E4939" s="107">
        <v>1.7999999999999999E-2</v>
      </c>
      <c r="F4939" s="30">
        <f t="shared" si="899"/>
        <v>0.33133333333333337</v>
      </c>
      <c r="G4939" s="30">
        <v>0.497</v>
      </c>
      <c r="H4939" s="64" t="s">
        <v>36</v>
      </c>
    </row>
    <row r="4940" spans="1:8" s="7" customFormat="1" ht="16.5" thickBot="1">
      <c r="A4940" s="95" t="s">
        <v>353</v>
      </c>
      <c r="B4940" s="97">
        <f>SUM(B4918:B4939)</f>
        <v>110.69107866734909</v>
      </c>
      <c r="C4940" s="97">
        <f>SUM(C4918:C4939)</f>
        <v>324.82099999999997</v>
      </c>
      <c r="D4940" s="97">
        <f>SUM(D4918:D4939)</f>
        <v>116.40754746628421</v>
      </c>
      <c r="E4940" s="97">
        <f>SUM(E4918:E4939)</f>
        <v>353.33799999999997</v>
      </c>
      <c r="F4940" s="97">
        <f t="shared" ref="F4940:G4940" si="900">SUM(F4918:F4939)</f>
        <v>97.706832333231873</v>
      </c>
      <c r="G4940" s="97">
        <f t="shared" si="900"/>
        <v>365.381033</v>
      </c>
      <c r="H4940" s="123" t="s">
        <v>841</v>
      </c>
    </row>
    <row r="4941" spans="1:8" s="7" customFormat="1" ht="16.5" thickBot="1">
      <c r="A4941" s="95" t="s">
        <v>350</v>
      </c>
      <c r="B4941" s="97">
        <v>6036.0928420778573</v>
      </c>
      <c r="C4941" s="97">
        <v>17712.807000000001</v>
      </c>
      <c r="D4941" s="97">
        <v>6197.1865928349389</v>
      </c>
      <c r="E4941" s="97">
        <v>18810.649000000001</v>
      </c>
      <c r="F4941" s="142">
        <f t="shared" si="899"/>
        <v>6898.5122674789027</v>
      </c>
      <c r="G4941" s="142">
        <v>20939.419999999998</v>
      </c>
      <c r="H4941" s="119" t="s">
        <v>354</v>
      </c>
    </row>
    <row r="4942" spans="1:8" s="7" customFormat="1">
      <c r="A4942" s="98"/>
      <c r="B4942" s="99"/>
      <c r="C4942" s="99"/>
      <c r="D4942" s="99"/>
      <c r="E4942" s="99"/>
      <c r="F4942" s="99"/>
      <c r="G4942" s="99"/>
      <c r="H4942" s="121"/>
    </row>
    <row r="4943" spans="1:8">
      <c r="A4943" s="77" t="s">
        <v>310</v>
      </c>
      <c r="B4943" s="75"/>
      <c r="C4943" s="75"/>
      <c r="D4943" s="75"/>
      <c r="E4943" s="75"/>
      <c r="F4943" s="75"/>
      <c r="G4943" s="75"/>
      <c r="H4943" s="79" t="s">
        <v>311</v>
      </c>
    </row>
    <row r="4944" spans="1:8" ht="15.75" customHeight="1">
      <c r="A4944" s="74" t="s">
        <v>742</v>
      </c>
      <c r="B4944" s="75"/>
      <c r="C4944" s="75"/>
      <c r="D4944" s="75"/>
      <c r="E4944" s="75"/>
      <c r="F4944" s="75"/>
      <c r="G4944" s="75"/>
      <c r="H4944" s="46" t="s">
        <v>743</v>
      </c>
    </row>
    <row r="4945" spans="1:8" ht="16.5" customHeight="1" thickBot="1">
      <c r="A4945" s="76" t="s">
        <v>39</v>
      </c>
      <c r="B4945" s="75"/>
      <c r="C4945" s="75"/>
      <c r="D4945" s="75"/>
      <c r="E4945" s="2"/>
      <c r="F4945" s="75"/>
      <c r="G4945" s="2" t="s">
        <v>40</v>
      </c>
      <c r="H4945" s="2" t="s">
        <v>2</v>
      </c>
    </row>
    <row r="4946" spans="1:8" ht="16.5" thickBot="1">
      <c r="A4946" s="66" t="s">
        <v>7</v>
      </c>
      <c r="B4946" s="203">
        <v>2016</v>
      </c>
      <c r="C4946" s="204"/>
      <c r="D4946" s="203">
        <v>2017</v>
      </c>
      <c r="E4946" s="204"/>
      <c r="F4946" s="208">
        <v>2018</v>
      </c>
      <c r="G4946" s="209"/>
      <c r="H4946" s="157" t="s">
        <v>3</v>
      </c>
    </row>
    <row r="4947" spans="1:8">
      <c r="A4947" s="68"/>
      <c r="B4947" s="20" t="s">
        <v>43</v>
      </c>
      <c r="C4947" s="111" t="s">
        <v>44</v>
      </c>
      <c r="D4947" s="111" t="s">
        <v>43</v>
      </c>
      <c r="E4947" s="16" t="s">
        <v>44</v>
      </c>
      <c r="F4947" s="158" t="s">
        <v>43</v>
      </c>
      <c r="G4947" s="159" t="s">
        <v>44</v>
      </c>
      <c r="H4947" s="160"/>
    </row>
    <row r="4948" spans="1:8" ht="16.5" thickBot="1">
      <c r="A4948" s="70"/>
      <c r="B4948" s="34" t="s">
        <v>45</v>
      </c>
      <c r="C4948" s="11" t="s">
        <v>46</v>
      </c>
      <c r="D4948" s="114" t="s">
        <v>45</v>
      </c>
      <c r="E4948" s="36" t="s">
        <v>46</v>
      </c>
      <c r="F4948" s="161" t="s">
        <v>45</v>
      </c>
      <c r="G4948" s="161" t="s">
        <v>46</v>
      </c>
      <c r="H4948" s="162"/>
    </row>
    <row r="4949" spans="1:8" ht="17.25" thickTop="1" thickBot="1">
      <c r="A4949" s="23" t="s">
        <v>12</v>
      </c>
      <c r="B4949" s="30">
        <f>B4981+B5012+B5043+B5074+B5105+B5136+B5168+B5200+B5231+B5262+B5293+B5324+B5355+B5386+B5417+B5448+B5479+B5510</f>
        <v>224.01599999999999</v>
      </c>
      <c r="C4949" s="30">
        <f t="shared" ref="C4949:D4949" si="901">C4981+C5012+C5043+C5074+C5105+C5136+C5168+C5200+C5231+C5262+C5293+C5324+C5355+C5386+C5417+C5448+C5479+C5510</f>
        <v>622.8610000000001</v>
      </c>
      <c r="D4949" s="30">
        <f t="shared" si="901"/>
        <v>225.68200000000002</v>
      </c>
      <c r="E4949" s="30">
        <f t="shared" ref="E4949:G4970" si="902">E4981+E5012+E5043+E5074+E5105+E5136+E5168+E5200+B5231+E5262+E5293+E5324+E5355+E5386+E5417+E5448+E5479+E5510</f>
        <v>599.73900000000003</v>
      </c>
      <c r="F4949" s="169">
        <f t="shared" si="902"/>
        <v>228.32024216270395</v>
      </c>
      <c r="G4949" s="169">
        <f t="shared" si="902"/>
        <v>597.15300000000002</v>
      </c>
      <c r="H4949" s="164" t="s">
        <v>809</v>
      </c>
    </row>
    <row r="4950" spans="1:8" ht="16.5" thickBot="1">
      <c r="A4950" s="23" t="s">
        <v>13</v>
      </c>
      <c r="B4950" s="30">
        <f t="shared" ref="B4950:C4972" si="903">B4982+B5013+B5044+B5075+B5106+B5137+B5169+B5201+B5232+B5263+B5294+B5325+B5356+B5387+B5418+B5449+B5480+B5511</f>
        <v>1110.8810000000001</v>
      </c>
      <c r="C4950" s="30">
        <f t="shared" si="903"/>
        <v>2732.6179999999995</v>
      </c>
      <c r="D4950" s="30">
        <f t="shared" ref="D4950" si="904">D4982+D5013+D5044+D5075+D5106+D5137+D5169+D5201+D5232+D5263+D5294+D5325+D5356+D5387+D5418+D5449+D5480+D5511</f>
        <v>1067.0169999999998</v>
      </c>
      <c r="E4950" s="30">
        <f t="shared" si="902"/>
        <v>2606.0499999999997</v>
      </c>
      <c r="F4950" s="169">
        <f t="shared" si="902"/>
        <v>1056.5036530823124</v>
      </c>
      <c r="G4950" s="169">
        <f t="shared" si="902"/>
        <v>2511.4369999999999</v>
      </c>
      <c r="H4950" s="164" t="s">
        <v>810</v>
      </c>
    </row>
    <row r="4951" spans="1:8" ht="16.5" thickBot="1">
      <c r="A4951" s="23" t="s">
        <v>14</v>
      </c>
      <c r="B4951" s="30">
        <f t="shared" si="903"/>
        <v>130.416</v>
      </c>
      <c r="C4951" s="30">
        <f t="shared" si="903"/>
        <v>381.74100000000004</v>
      </c>
      <c r="D4951" s="30">
        <f t="shared" ref="D4951" si="905">D4983+D5014+D5045+D5076+D5107+D5138+D5170+D5202+D5233+D5264+D5295+D5326+D5357+D5388+D5419+D5450+D5481+D5512</f>
        <v>125.86800000000001</v>
      </c>
      <c r="E4951" s="30">
        <f t="shared" si="902"/>
        <v>360.14499999999998</v>
      </c>
      <c r="F4951" s="169">
        <f>F4983+F5014+F5045+F5076+F5107+F5138+F5170+F5202+F5233+F5264+F5295+F5326+F5357+F5388+F5419+F5450+F5481+F5512</f>
        <v>119.58004203821656</v>
      </c>
      <c r="G4951" s="169">
        <f t="shared" si="902"/>
        <v>360.452</v>
      </c>
      <c r="H4951" s="164" t="s">
        <v>806</v>
      </c>
    </row>
    <row r="4952" spans="1:8" ht="16.5" thickBot="1">
      <c r="A4952" s="23" t="s">
        <v>15</v>
      </c>
      <c r="B4952" s="30">
        <f t="shared" si="903"/>
        <v>43.035000000000004</v>
      </c>
      <c r="C4952" s="30">
        <f t="shared" si="903"/>
        <v>123.88</v>
      </c>
      <c r="D4952" s="30">
        <f t="shared" ref="D4952" si="906">D4984+D5015+D5046+D5077+D5108+D5139+D5171+D5203+D5234+D5265+D5296+D5327+D5358+D5389+D5420+D5451+D5482+D5513</f>
        <v>41.5</v>
      </c>
      <c r="E4952" s="30">
        <f t="shared" si="902"/>
        <v>131.11700000000002</v>
      </c>
      <c r="F4952" s="169">
        <f t="shared" si="902"/>
        <v>39.944393663777319</v>
      </c>
      <c r="G4952" s="169">
        <f t="shared" si="902"/>
        <v>127.75600000000001</v>
      </c>
      <c r="H4952" s="164" t="s">
        <v>820</v>
      </c>
    </row>
    <row r="4953" spans="1:8" ht="16.5" thickBot="1">
      <c r="A4953" s="23" t="s">
        <v>16</v>
      </c>
      <c r="B4953" s="30">
        <f t="shared" si="903"/>
        <v>329.928</v>
      </c>
      <c r="C4953" s="30">
        <f t="shared" si="903"/>
        <v>811.79000000000008</v>
      </c>
      <c r="D4953" s="30">
        <f t="shared" ref="D4953" si="907">D4985+D5016+D5047+D5078+D5109+D5140+D5172+D5204+D5235+D5266+D5297+D5328+D5359+D5390+D5421+D5452+D5483+D5514</f>
        <v>279.79599999999999</v>
      </c>
      <c r="E4953" s="30">
        <f t="shared" si="902"/>
        <v>725.12699999999995</v>
      </c>
      <c r="F4953" s="169">
        <f t="shared" si="902"/>
        <v>249.54791285766049</v>
      </c>
      <c r="G4953" s="169">
        <f t="shared" si="902"/>
        <v>615.32099999999991</v>
      </c>
      <c r="H4953" s="164" t="s">
        <v>819</v>
      </c>
    </row>
    <row r="4954" spans="1:8" ht="16.5" thickBot="1">
      <c r="A4954" s="23" t="s">
        <v>17</v>
      </c>
      <c r="B4954" s="30">
        <f t="shared" si="903"/>
        <v>13.009</v>
      </c>
      <c r="C4954" s="30">
        <f t="shared" si="903"/>
        <v>44.288000000000004</v>
      </c>
      <c r="D4954" s="30">
        <f t="shared" ref="D4954" si="908">D4986+D5017+D5048+D5079+D5110+D5141+D5173+D5205+D5236+D5267+D5298+D5329+D5360+D5391+D5422+D5453+D5484+D5515</f>
        <v>12.07572787549498</v>
      </c>
      <c r="E4954" s="30">
        <f t="shared" si="902"/>
        <v>19.991</v>
      </c>
      <c r="F4954" s="169">
        <f t="shared" si="902"/>
        <v>4208.164054277232</v>
      </c>
      <c r="G4954" s="169">
        <f t="shared" si="902"/>
        <v>7.92</v>
      </c>
      <c r="H4954" s="164" t="s">
        <v>807</v>
      </c>
    </row>
    <row r="4955" spans="1:8" ht="16.5" thickBot="1">
      <c r="A4955" s="23" t="s">
        <v>18</v>
      </c>
      <c r="B4955" s="30">
        <f t="shared" si="903"/>
        <v>110.43299999999999</v>
      </c>
      <c r="C4955" s="30">
        <f t="shared" si="903"/>
        <v>121.751</v>
      </c>
      <c r="D4955" s="30">
        <f t="shared" ref="D4955" si="909">D4987+D5018+D5049+D5080+D5111+D5142+D5174+D5206+D5237+D5268+D5299+D5330+D5361+D5392+D5423+D5454+D5485+D5516</f>
        <v>103.42099999999999</v>
      </c>
      <c r="E4955" s="30">
        <f t="shared" si="902"/>
        <v>107.98</v>
      </c>
      <c r="F4955" s="169">
        <f t="shared" si="902"/>
        <v>100.65849869179911</v>
      </c>
      <c r="G4955" s="169">
        <f t="shared" si="902"/>
        <v>96.786000000000016</v>
      </c>
      <c r="H4955" s="164" t="s">
        <v>19</v>
      </c>
    </row>
    <row r="4956" spans="1:8" ht="16.5" thickBot="1">
      <c r="A4956" s="23" t="s">
        <v>20</v>
      </c>
      <c r="B4956" s="30">
        <f t="shared" si="903"/>
        <v>1355.1259820035582</v>
      </c>
      <c r="C4956" s="30">
        <f t="shared" si="903"/>
        <v>4315.8810000000003</v>
      </c>
      <c r="D4956" s="30">
        <f t="shared" ref="D4956" si="910">D4988+D5019+D5050+D5081+D5112+D5143+D5175+D5207+D5238+D5269+D5300+D5331+D5362+D5393+D5424+D5455+D5486+D5517</f>
        <v>1247.2275102093354</v>
      </c>
      <c r="E4956" s="30">
        <f t="shared" si="902"/>
        <v>3900.9189999999999</v>
      </c>
      <c r="F4956" s="169">
        <f t="shared" si="902"/>
        <v>1353.5794646572276</v>
      </c>
      <c r="G4956" s="169">
        <f t="shared" si="902"/>
        <v>3784.576</v>
      </c>
      <c r="H4956" s="164" t="s">
        <v>808</v>
      </c>
    </row>
    <row r="4957" spans="1:8" ht="16.5" thickBot="1">
      <c r="A4957" s="23" t="s">
        <v>21</v>
      </c>
      <c r="B4957" s="30">
        <f t="shared" si="903"/>
        <v>90.517118090256446</v>
      </c>
      <c r="C4957" s="30">
        <f t="shared" si="903"/>
        <v>148.62100000000001</v>
      </c>
      <c r="D4957" s="30">
        <f t="shared" ref="D4957" si="911">D4989+D5020+D5051+D5082+D5113+D5144+D5176+D5208+D5239+D5270+D5301+D5332+D5363+D5394+D5425+D5456+D5487+D5518</f>
        <v>91.988592831065247</v>
      </c>
      <c r="E4957" s="30">
        <f t="shared" si="902"/>
        <v>174.77800000000002</v>
      </c>
      <c r="F4957" s="169">
        <f t="shared" si="902"/>
        <v>84.764378615999505</v>
      </c>
      <c r="G4957" s="169">
        <f t="shared" si="902"/>
        <v>161.37400000000002</v>
      </c>
      <c r="H4957" s="164" t="s">
        <v>811</v>
      </c>
    </row>
    <row r="4958" spans="1:8" ht="16.5" thickBot="1">
      <c r="A4958" s="23" t="s">
        <v>22</v>
      </c>
      <c r="B4958" s="30">
        <f t="shared" si="903"/>
        <v>218.71699999999998</v>
      </c>
      <c r="C4958" s="30">
        <f t="shared" si="903"/>
        <v>251.68899999999996</v>
      </c>
      <c r="D4958" s="30">
        <f t="shared" ref="D4958" si="912">D4990+D5021+D5052+D5083+D5114+D5145+D5177+D5209+D5240+D5271+D5302+D5333+D5364+D5395+D5426+D5457+D5488+D5519</f>
        <v>194.39599999999996</v>
      </c>
      <c r="E4958" s="30">
        <f t="shared" si="902"/>
        <v>230.03500000000003</v>
      </c>
      <c r="F4958" s="169">
        <f t="shared" si="902"/>
        <v>197.67659465367279</v>
      </c>
      <c r="G4958" s="169">
        <f t="shared" si="902"/>
        <v>233.69499999999994</v>
      </c>
      <c r="H4958" s="164" t="s">
        <v>840</v>
      </c>
    </row>
    <row r="4959" spans="1:8" ht="16.5" thickBot="1">
      <c r="A4959" s="23" t="s">
        <v>23</v>
      </c>
      <c r="B4959" s="30">
        <f t="shared" si="903"/>
        <v>214.15499999999997</v>
      </c>
      <c r="C4959" s="30">
        <f t="shared" si="903"/>
        <v>189.15100000000001</v>
      </c>
      <c r="D4959" s="30">
        <f t="shared" ref="D4959" si="913">D4991+D5022+D5053+D5084+D5115+D5146+D5178+D5210+D5241+D5272+D5303+D5334+D5365+D5396+D5427+D5458+D5489+D5520</f>
        <v>302.58000000000004</v>
      </c>
      <c r="E4959" s="30">
        <f t="shared" si="902"/>
        <v>294.91999999999996</v>
      </c>
      <c r="F4959" s="169">
        <f t="shared" si="902"/>
        <v>287.98311910678581</v>
      </c>
      <c r="G4959" s="169">
        <f t="shared" si="902"/>
        <v>252.85700000000003</v>
      </c>
      <c r="H4959" s="164" t="s">
        <v>805</v>
      </c>
    </row>
    <row r="4960" spans="1:8" ht="16.5" thickBot="1">
      <c r="A4960" s="23" t="s">
        <v>24</v>
      </c>
      <c r="B4960" s="30">
        <f t="shared" si="903"/>
        <v>1334.7220000000002</v>
      </c>
      <c r="C4960" s="30">
        <f t="shared" si="903"/>
        <v>1839.9490000000001</v>
      </c>
      <c r="D4960" s="30">
        <f t="shared" ref="D4960" si="914">D4992+D5023+D5054+D5085+D5116+D5147+D5179+D5211+D5242+D5273+D5304+D5335+D5366+D5397+D5428+D5459+D5490+D5521</f>
        <v>1308.0648031211488</v>
      </c>
      <c r="E4960" s="30">
        <f t="shared" si="902"/>
        <v>1964.634</v>
      </c>
      <c r="F4960" s="169">
        <f t="shared" si="902"/>
        <v>1394.8431796684076</v>
      </c>
      <c r="G4960" s="169">
        <f t="shared" si="902"/>
        <v>2222.0779999999995</v>
      </c>
      <c r="H4960" s="164" t="s">
        <v>25</v>
      </c>
    </row>
    <row r="4961" spans="1:8" ht="16.5" thickBot="1">
      <c r="A4961" s="23" t="s">
        <v>26</v>
      </c>
      <c r="B4961" s="30">
        <f t="shared" si="903"/>
        <v>319.084</v>
      </c>
      <c r="C4961" s="30">
        <f t="shared" si="903"/>
        <v>547.30399999999997</v>
      </c>
      <c r="D4961" s="30">
        <f t="shared" ref="D4961" si="915">D4993+D5024+D5055+D5086+D5117+D5148+D5180+D5212+D5243+D5274+D5305+D5336+D5367+D5398+D5429+D5460+D5491+D5522</f>
        <v>279.34999999999997</v>
      </c>
      <c r="E4961" s="30">
        <f t="shared" si="902"/>
        <v>435.94899999999996</v>
      </c>
      <c r="F4961" s="169">
        <f t="shared" si="902"/>
        <v>367.13618929016189</v>
      </c>
      <c r="G4961" s="169">
        <f t="shared" si="902"/>
        <v>558.92299999999989</v>
      </c>
      <c r="H4961" s="164" t="s">
        <v>812</v>
      </c>
    </row>
    <row r="4962" spans="1:8" ht="16.5" thickBot="1">
      <c r="A4962" s="23" t="s">
        <v>27</v>
      </c>
      <c r="B4962" s="30">
        <f t="shared" si="903"/>
        <v>64.387889432330297</v>
      </c>
      <c r="C4962" s="30">
        <f t="shared" si="903"/>
        <v>179.459</v>
      </c>
      <c r="D4962" s="30">
        <f t="shared" ref="D4962" si="916">D4994+D5025+D5056+D5087+D5118+D5149+D5181+D5213+D5244+D5275+D5306+D5337+D5368+D5399+D5430+D5461+D5492+D5523</f>
        <v>49.784999999999997</v>
      </c>
      <c r="E4962" s="30">
        <f t="shared" si="902"/>
        <v>111.621</v>
      </c>
      <c r="F4962" s="169">
        <f t="shared" si="902"/>
        <v>119.10330532977272</v>
      </c>
      <c r="G4962" s="169">
        <f t="shared" si="902"/>
        <v>284.21600000000007</v>
      </c>
      <c r="H4962" s="164" t="s">
        <v>836</v>
      </c>
    </row>
    <row r="4963" spans="1:8" ht="16.5" thickBot="1">
      <c r="A4963" s="23" t="s">
        <v>28</v>
      </c>
      <c r="B4963" s="30">
        <f t="shared" si="903"/>
        <v>191.46899999999999</v>
      </c>
      <c r="C4963" s="30">
        <f t="shared" si="903"/>
        <v>615.41000000000008</v>
      </c>
      <c r="D4963" s="30">
        <f t="shared" ref="D4963" si="917">D4995+D5026+D5057+D5088+D5119+D5150+D5182+D5214+D5245+D5276+D5307+D5338+D5369+D5400+D5431+D5462+D5493+D5524</f>
        <v>164.10599999999999</v>
      </c>
      <c r="E4963" s="30">
        <f t="shared" si="902"/>
        <v>528.36300000000006</v>
      </c>
      <c r="F4963" s="169">
        <f t="shared" si="902"/>
        <v>210.31340670340347</v>
      </c>
      <c r="G4963" s="169">
        <f t="shared" si="902"/>
        <v>522.46499999999992</v>
      </c>
      <c r="H4963" s="164" t="s">
        <v>813</v>
      </c>
    </row>
    <row r="4964" spans="1:8" ht="16.5" thickBot="1">
      <c r="A4964" s="23" t="s">
        <v>29</v>
      </c>
      <c r="B4964" s="30">
        <f t="shared" si="903"/>
        <v>271.58499999999998</v>
      </c>
      <c r="C4964" s="30">
        <f t="shared" si="903"/>
        <v>970.27300000000002</v>
      </c>
      <c r="D4964" s="30">
        <f t="shared" ref="D4964" si="918">D4996+D5027+D5058+D5089+D5120+D5151+D5183+D5215+D5246+D5277+D5308+D5339+D5370+D5401+D5432+D5463+D5494+D5525</f>
        <v>298.64699999999999</v>
      </c>
      <c r="E4964" s="30">
        <f t="shared" si="902"/>
        <v>961.61299999999983</v>
      </c>
      <c r="F4964" s="169">
        <f t="shared" si="902"/>
        <v>344.58651264471644</v>
      </c>
      <c r="G4964" s="169">
        <f t="shared" si="902"/>
        <v>970.1350000000001</v>
      </c>
      <c r="H4964" s="164" t="s">
        <v>814</v>
      </c>
    </row>
    <row r="4965" spans="1:8" ht="16.5" thickBot="1">
      <c r="A4965" s="23" t="s">
        <v>30</v>
      </c>
      <c r="B4965" s="30">
        <f t="shared" si="903"/>
        <v>233.32899999999995</v>
      </c>
      <c r="C4965" s="30">
        <f t="shared" si="903"/>
        <v>706.93300000000022</v>
      </c>
      <c r="D4965" s="30">
        <f t="shared" ref="D4965" si="919">D4997+D5028+D5059+D5090+D5121+D5152+D5184+D5216+D5247+D5278+D5309+D5340+D5371+D5402+D5433+D5464+D5495+D5526</f>
        <v>226.29600000000002</v>
      </c>
      <c r="E4965" s="30">
        <f t="shared" si="902"/>
        <v>628.60300000000007</v>
      </c>
      <c r="F4965" s="169">
        <f t="shared" si="902"/>
        <v>279.91473462228669</v>
      </c>
      <c r="G4965" s="169">
        <f t="shared" si="902"/>
        <v>717.43999999999994</v>
      </c>
      <c r="H4965" s="164" t="s">
        <v>815</v>
      </c>
    </row>
    <row r="4966" spans="1:8" ht="16.5" thickBot="1">
      <c r="A4966" s="23" t="s">
        <v>31</v>
      </c>
      <c r="B4966" s="30">
        <f t="shared" si="903"/>
        <v>392.88223575201908</v>
      </c>
      <c r="C4966" s="30">
        <f t="shared" si="903"/>
        <v>765.7349999999999</v>
      </c>
      <c r="D4966" s="30">
        <f t="shared" ref="D4966" si="920">D4998+D5029+D5060+D5091+D5122+D5153+D5185+D5217+D5248+D5279+D5310+D5341+D5372+D5403+D5434+D5465+D5496+D5527</f>
        <v>315.21599999999995</v>
      </c>
      <c r="E4966" s="30">
        <f t="shared" si="902"/>
        <v>557.02099999999996</v>
      </c>
      <c r="F4966" s="169">
        <f t="shared" si="902"/>
        <v>330.61153835275104</v>
      </c>
      <c r="G4966" s="169">
        <f t="shared" si="902"/>
        <v>695.73200000000008</v>
      </c>
      <c r="H4966" s="164" t="s">
        <v>838</v>
      </c>
    </row>
    <row r="4967" spans="1:8" ht="16.5" thickBot="1">
      <c r="A4967" s="23" t="s">
        <v>32</v>
      </c>
      <c r="B4967" s="30">
        <f t="shared" si="903"/>
        <v>194.921033111844</v>
      </c>
      <c r="C4967" s="30">
        <f t="shared" si="903"/>
        <v>674.28499999999985</v>
      </c>
      <c r="D4967" s="30">
        <f t="shared" ref="D4967" si="921">D4999+D5030+D5061+D5092+D5123+D5154+D5186+D5218+D5249+D5280+D5311+D5342+D5373+D5404+D5435+D5466+D5497+D5528</f>
        <v>139.28667666071024</v>
      </c>
      <c r="E4967" s="30">
        <f t="shared" si="902"/>
        <v>489.69700000000006</v>
      </c>
      <c r="F4967" s="169">
        <f t="shared" si="902"/>
        <v>270.23971382896326</v>
      </c>
      <c r="G4967" s="169">
        <f t="shared" si="902"/>
        <v>665.14800000000002</v>
      </c>
      <c r="H4967" s="164" t="s">
        <v>816</v>
      </c>
    </row>
    <row r="4968" spans="1:8" ht="16.5" thickBot="1">
      <c r="A4968" s="23" t="s">
        <v>33</v>
      </c>
      <c r="B4968" s="30">
        <f t="shared" si="903"/>
        <v>97.614000000000004</v>
      </c>
      <c r="C4968" s="30">
        <f t="shared" si="903"/>
        <v>263.02499999999998</v>
      </c>
      <c r="D4968" s="30">
        <f t="shared" ref="D4968" si="922">D5000+D5031+D5062+D5093+D5124+D5155+D5187+D5219+D5250+D5281+D5312+D5343+D5374+D5405+D5436+D5467+D5498+D5529</f>
        <v>110.72700000000002</v>
      </c>
      <c r="E4968" s="30">
        <f t="shared" si="902"/>
        <v>304.22800000000001</v>
      </c>
      <c r="F4968" s="169">
        <f t="shared" si="902"/>
        <v>140.39745862746935</v>
      </c>
      <c r="G4968" s="169">
        <f t="shared" si="902"/>
        <v>379.3</v>
      </c>
      <c r="H4968" s="164" t="s">
        <v>818</v>
      </c>
    </row>
    <row r="4969" spans="1:8" ht="16.5" thickBot="1">
      <c r="A4969" s="23" t="s">
        <v>34</v>
      </c>
      <c r="B4969" s="30">
        <f t="shared" si="903"/>
        <v>75.902000000000001</v>
      </c>
      <c r="C4969" s="30">
        <f t="shared" si="903"/>
        <v>34.698999999999998</v>
      </c>
      <c r="D4969" s="30">
        <f t="shared" ref="D4969" si="923">D5001+D5032+D5063+D5094+D5125+D5156+D5188+D5220+D5251+D5282+D5313+D5344+D5375+D5406+D5437+D5468+D5499+D5530</f>
        <v>59.36</v>
      </c>
      <c r="E4969" s="30">
        <f t="shared" si="902"/>
        <v>28.126999999999999</v>
      </c>
      <c r="F4969" s="169">
        <f t="shared" si="902"/>
        <v>60.332307287218896</v>
      </c>
      <c r="G4969" s="169">
        <f t="shared" si="902"/>
        <v>29.309000000000001</v>
      </c>
      <c r="H4969" s="164" t="s">
        <v>817</v>
      </c>
    </row>
    <row r="4970" spans="1:8" ht="16.5" thickBot="1">
      <c r="A4970" s="23" t="s">
        <v>35</v>
      </c>
      <c r="B4970" s="30">
        <f t="shared" si="903"/>
        <v>315.21200000000005</v>
      </c>
      <c r="C4970" s="30">
        <f t="shared" si="903"/>
        <v>400.23399999999998</v>
      </c>
      <c r="D4970" s="30">
        <f t="shared" ref="D4970" si="924">D5002+D5033+D5064+D5095+D5126+D5157+D5189+D5221+D5252+D5283+D5314+D5345+D5376+D5407+D5438+D5469+D5500+D5531</f>
        <v>292.91300000000001</v>
      </c>
      <c r="E4970" s="30">
        <f t="shared" si="902"/>
        <v>372.31500000000005</v>
      </c>
      <c r="F4970" s="169">
        <f t="shared" si="902"/>
        <v>374.11136520265501</v>
      </c>
      <c r="G4970" s="169">
        <f t="shared" si="902"/>
        <v>448.40499999999997</v>
      </c>
      <c r="H4970" s="165" t="s">
        <v>36</v>
      </c>
    </row>
    <row r="4971" spans="1:8" ht="16.5" thickBot="1">
      <c r="A4971" s="95" t="s">
        <v>353</v>
      </c>
      <c r="B4971" s="30">
        <f t="shared" si="903"/>
        <v>7331.3412583900099</v>
      </c>
      <c r="C4971" s="30">
        <f t="shared" si="903"/>
        <v>16741.577000000001</v>
      </c>
      <c r="D4971" s="30">
        <f t="shared" ref="D4971" si="925">D5003+D5034+D5065+D5096+D5127+D5158+D5190+D5222+D5253+D5284+D5315+D5346+D5377+D5408+D5439+D5470+D5501+D5532</f>
        <v>6935.3033106977546</v>
      </c>
      <c r="E4971" s="97">
        <f t="shared" ref="E4971" si="926">SUM(E4949:E4970)</f>
        <v>15532.972</v>
      </c>
      <c r="F4971" s="168">
        <f t="shared" ref="F4971:G4972" si="927">F5003+F5034+F5065+F5096+F5127+F5158+F5190+F5222+C5253+F5284+F5315+F5346+F5377+F5408+F5439+F5470+F5501+F5532</f>
        <v>11841.98009580134</v>
      </c>
      <c r="G4971" s="168">
        <f t="shared" si="927"/>
        <v>16242.478000000003</v>
      </c>
      <c r="H4971" s="202" t="s">
        <v>841</v>
      </c>
    </row>
    <row r="4972" spans="1:8" ht="16.5" thickBot="1">
      <c r="A4972" s="95" t="s">
        <v>350</v>
      </c>
      <c r="B4972" s="30">
        <f t="shared" si="903"/>
        <v>189958.96464809464</v>
      </c>
      <c r="C4972" s="30">
        <f t="shared" si="903"/>
        <v>236258.08799999999</v>
      </c>
      <c r="D4972" s="30">
        <f t="shared" ref="D4972" si="928">D5004+D5035+D5066+D5097+D5128+D5159+D5191+D5223+D5254+D5285+D5316+D5347+D5378+D5409+D5440+D5471+D5502+D5533</f>
        <v>113671.47886676577</v>
      </c>
      <c r="E4972" s="97">
        <f>E5004+E5035+E5066+E5097+E5128+E5159+E5191+E5223+B5254+E5285+E5316+E5347+E5378+E5409+E5440+E5471+E5502+E5533</f>
        <v>283789.79800000007</v>
      </c>
      <c r="F4972" s="168">
        <f t="shared" si="927"/>
        <v>132479.05838078575</v>
      </c>
      <c r="G4972" s="168">
        <f t="shared" si="927"/>
        <v>265889.92199999996</v>
      </c>
      <c r="H4972" s="156" t="s">
        <v>354</v>
      </c>
    </row>
    <row r="4973" spans="1:8">
      <c r="A4973" s="16"/>
      <c r="B4973" s="62"/>
      <c r="C4973" s="62"/>
      <c r="D4973" s="62"/>
      <c r="E4973" s="62"/>
      <c r="F4973" s="62"/>
      <c r="G4973" s="62"/>
      <c r="H4973" s="75"/>
    </row>
    <row r="4974" spans="1:8">
      <c r="A4974" s="16"/>
      <c r="B4974" s="62"/>
      <c r="C4974" s="62"/>
      <c r="D4974" s="62"/>
      <c r="E4974" s="62"/>
      <c r="F4974" s="62"/>
      <c r="G4974" s="62"/>
      <c r="H4974" s="75"/>
    </row>
    <row r="4975" spans="1:8">
      <c r="A4975" s="77" t="s">
        <v>312</v>
      </c>
      <c r="B4975" s="75"/>
      <c r="C4975" s="75"/>
      <c r="D4975" s="75"/>
      <c r="E4975" s="75"/>
      <c r="F4975" s="75"/>
      <c r="G4975" s="75"/>
      <c r="H4975" s="79" t="s">
        <v>313</v>
      </c>
    </row>
    <row r="4976" spans="1:8" ht="18.75" customHeight="1">
      <c r="A4976" s="74" t="s">
        <v>745</v>
      </c>
      <c r="B4976" s="75"/>
      <c r="C4976" s="75"/>
      <c r="D4976" s="75"/>
      <c r="E4976" s="75"/>
      <c r="F4976" s="75"/>
      <c r="G4976" s="75"/>
      <c r="H4976" s="13" t="s">
        <v>744</v>
      </c>
    </row>
    <row r="4977" spans="1:8" ht="16.5" customHeight="1" thickBot="1">
      <c r="A4977" s="76" t="s">
        <v>39</v>
      </c>
      <c r="B4977" s="75"/>
      <c r="C4977" s="75"/>
      <c r="D4977" s="75"/>
      <c r="E4977" s="2"/>
      <c r="F4977" s="75"/>
      <c r="G4977" s="2" t="s">
        <v>40</v>
      </c>
      <c r="H4977" s="2" t="s">
        <v>2</v>
      </c>
    </row>
    <row r="4978" spans="1:8" ht="16.5" thickBot="1">
      <c r="A4978" s="66" t="s">
        <v>7</v>
      </c>
      <c r="B4978" s="203">
        <v>2016</v>
      </c>
      <c r="C4978" s="204"/>
      <c r="D4978" s="203">
        <v>2017</v>
      </c>
      <c r="E4978" s="204"/>
      <c r="F4978" s="203">
        <v>2018</v>
      </c>
      <c r="G4978" s="204"/>
      <c r="H4978" s="67" t="s">
        <v>3</v>
      </c>
    </row>
    <row r="4979" spans="1:8">
      <c r="A4979" s="68"/>
      <c r="B4979" s="20" t="s">
        <v>43</v>
      </c>
      <c r="C4979" s="111" t="s">
        <v>44</v>
      </c>
      <c r="D4979" s="111" t="s">
        <v>43</v>
      </c>
      <c r="E4979" s="16" t="s">
        <v>44</v>
      </c>
      <c r="F4979" s="20" t="s">
        <v>43</v>
      </c>
      <c r="G4979" s="9" t="s">
        <v>44</v>
      </c>
      <c r="H4979" s="69"/>
    </row>
    <row r="4980" spans="1:8" ht="16.5" thickBot="1">
      <c r="A4980" s="70"/>
      <c r="B4980" s="34" t="s">
        <v>45</v>
      </c>
      <c r="C4980" s="11" t="s">
        <v>46</v>
      </c>
      <c r="D4980" s="114" t="s">
        <v>45</v>
      </c>
      <c r="E4980" s="36" t="s">
        <v>46</v>
      </c>
      <c r="F4980" s="34" t="s">
        <v>45</v>
      </c>
      <c r="G4980" s="34" t="s">
        <v>46</v>
      </c>
      <c r="H4980" s="71"/>
    </row>
    <row r="4981" spans="1:8" ht="17.25" thickTop="1" thickBot="1">
      <c r="A4981" s="23" t="s">
        <v>12</v>
      </c>
      <c r="B4981" s="35">
        <v>1.819</v>
      </c>
      <c r="C4981" s="38">
        <v>4.0389999999999997</v>
      </c>
      <c r="D4981" s="30">
        <v>1.5760000000000001</v>
      </c>
      <c r="E4981" s="37">
        <v>3.391</v>
      </c>
      <c r="F4981" s="30">
        <v>1.476</v>
      </c>
      <c r="G4981" s="30">
        <v>3.1179999999999999</v>
      </c>
      <c r="H4981" s="114" t="s">
        <v>809</v>
      </c>
    </row>
    <row r="4982" spans="1:8" ht="16.5" thickBot="1">
      <c r="A4982" s="23" t="s">
        <v>13</v>
      </c>
      <c r="B4982" s="37">
        <v>8.2029999999999994</v>
      </c>
      <c r="C4982" s="38">
        <v>29.048999999999999</v>
      </c>
      <c r="D4982" s="30">
        <v>7.8810000000000002</v>
      </c>
      <c r="E4982" s="37">
        <v>28.384</v>
      </c>
      <c r="F4982" s="30">
        <v>7.51</v>
      </c>
      <c r="G4982" s="30">
        <v>26.081</v>
      </c>
      <c r="H4982" s="114" t="s">
        <v>810</v>
      </c>
    </row>
    <row r="4983" spans="1:8" ht="16.5" thickBot="1">
      <c r="A4983" s="23" t="s">
        <v>14</v>
      </c>
      <c r="B4983" s="37">
        <v>1.24</v>
      </c>
      <c r="C4983" s="38">
        <v>4.4480000000000004</v>
      </c>
      <c r="D4983" s="30">
        <v>1.554</v>
      </c>
      <c r="E4983" s="37">
        <v>5.1639999999999997</v>
      </c>
      <c r="F4983" s="30">
        <v>1.9419999999999999</v>
      </c>
      <c r="G4983" s="30">
        <v>7.7350000000000003</v>
      </c>
      <c r="H4983" s="114" t="s">
        <v>806</v>
      </c>
    </row>
    <row r="4984" spans="1:8" ht="16.5" thickBot="1">
      <c r="A4984" s="23" t="s">
        <v>15</v>
      </c>
      <c r="B4984" s="37">
        <v>2.3E-2</v>
      </c>
      <c r="C4984" s="38">
        <v>0.192</v>
      </c>
      <c r="D4984" s="30">
        <v>1.7999999999999999E-2</v>
      </c>
      <c r="E4984" s="37">
        <v>0.14599999999999999</v>
      </c>
      <c r="F4984" s="30">
        <v>1.2999999999999999E-2</v>
      </c>
      <c r="G4984" s="30">
        <v>0.13500000000000001</v>
      </c>
      <c r="H4984" s="114" t="s">
        <v>820</v>
      </c>
    </row>
    <row r="4985" spans="1:8" ht="16.5" thickBot="1">
      <c r="A4985" s="23" t="s">
        <v>16</v>
      </c>
      <c r="B4985" s="37">
        <v>8.9999999999999993E-3</v>
      </c>
      <c r="C4985" s="38">
        <v>3.4000000000000002E-2</v>
      </c>
      <c r="D4985" s="30">
        <v>1.7999999999999999E-2</v>
      </c>
      <c r="E4985" s="37">
        <v>0.03</v>
      </c>
      <c r="F4985" s="30">
        <v>0.38600000000000001</v>
      </c>
      <c r="G4985" s="30">
        <v>1.4339999999999999</v>
      </c>
      <c r="H4985" s="114" t="s">
        <v>819</v>
      </c>
    </row>
    <row r="4986" spans="1:8" ht="16.5" thickBot="1">
      <c r="A4986" s="23" t="s">
        <v>17</v>
      </c>
      <c r="B4986" s="37">
        <v>3.0000000000000001E-3</v>
      </c>
      <c r="C4986" s="38">
        <v>8.0000000000000002E-3</v>
      </c>
      <c r="D4986" s="30">
        <v>2.3E-2</v>
      </c>
      <c r="E4986" s="37">
        <v>4.5999999999999999E-2</v>
      </c>
      <c r="F4986" s="30">
        <v>27.167000000000002</v>
      </c>
      <c r="G4986" s="30">
        <v>2.4E-2</v>
      </c>
      <c r="H4986" s="114" t="s">
        <v>807</v>
      </c>
    </row>
    <row r="4987" spans="1:8" ht="16.5" thickBot="1">
      <c r="A4987" s="23" t="s">
        <v>18</v>
      </c>
      <c r="B4987" s="37">
        <v>3.6999999999999998E-2</v>
      </c>
      <c r="C4987" s="38">
        <v>0.159</v>
      </c>
      <c r="D4987" s="30">
        <v>5.0999999999999997E-2</v>
      </c>
      <c r="E4987" s="37">
        <v>0.20599999999999999</v>
      </c>
      <c r="F4987" s="30">
        <v>0.02</v>
      </c>
      <c r="G4987" s="30">
        <v>8.6999999999999994E-2</v>
      </c>
      <c r="H4987" s="114" t="s">
        <v>19</v>
      </c>
    </row>
    <row r="4988" spans="1:8" ht="16.5" thickBot="1">
      <c r="A4988" s="23" t="s">
        <v>20</v>
      </c>
      <c r="B4988" s="37">
        <v>10.025</v>
      </c>
      <c r="C4988" s="38">
        <v>20.39</v>
      </c>
      <c r="D4988" s="30">
        <v>29.056999999999999</v>
      </c>
      <c r="E4988" s="37">
        <v>96.986000000000004</v>
      </c>
      <c r="F4988" s="30">
        <v>30.077999999999999</v>
      </c>
      <c r="G4988" s="30">
        <v>103.31399999999999</v>
      </c>
      <c r="H4988" s="114" t="s">
        <v>808</v>
      </c>
    </row>
    <row r="4989" spans="1:8" ht="16.5" thickBot="1">
      <c r="A4989" s="23" t="s">
        <v>21</v>
      </c>
      <c r="B4989" s="37">
        <v>6.2E-2</v>
      </c>
      <c r="C4989" s="38">
        <v>0.151</v>
      </c>
      <c r="D4989" s="30">
        <v>0</v>
      </c>
      <c r="E4989" s="37">
        <v>0</v>
      </c>
      <c r="F4989" s="30">
        <v>0</v>
      </c>
      <c r="G4989" s="30">
        <v>0</v>
      </c>
      <c r="H4989" s="114" t="s">
        <v>811</v>
      </c>
    </row>
    <row r="4990" spans="1:8" ht="16.5" thickBot="1">
      <c r="A4990" s="23" t="s">
        <v>22</v>
      </c>
      <c r="B4990" s="37">
        <v>0.42099999999999999</v>
      </c>
      <c r="C4990" s="38">
        <v>0.73699999999999999</v>
      </c>
      <c r="D4990" s="30">
        <v>1.8660000000000001</v>
      </c>
      <c r="E4990" s="37">
        <v>2.8170000000000002</v>
      </c>
      <c r="F4990" s="30">
        <v>2.2200000000000002</v>
      </c>
      <c r="G4990" s="30">
        <v>3.1560000000000001</v>
      </c>
      <c r="H4990" s="114" t="s">
        <v>840</v>
      </c>
    </row>
    <row r="4991" spans="1:8" ht="16.5" thickBot="1">
      <c r="A4991" s="23" t="s">
        <v>23</v>
      </c>
      <c r="B4991" s="37">
        <v>7.9000000000000001E-2</v>
      </c>
      <c r="C4991" s="38">
        <v>0.41799999999999998</v>
      </c>
      <c r="D4991" s="30">
        <v>0.04</v>
      </c>
      <c r="E4991" s="37">
        <v>0.189</v>
      </c>
      <c r="F4991" s="30">
        <v>5.1999999999999998E-2</v>
      </c>
      <c r="G4991" s="30">
        <v>0.20399999999999999</v>
      </c>
      <c r="H4991" s="114" t="s">
        <v>805</v>
      </c>
    </row>
    <row r="4992" spans="1:8" ht="16.5" thickBot="1">
      <c r="A4992" s="23" t="s">
        <v>24</v>
      </c>
      <c r="B4992" s="37">
        <v>7.1529999999999996</v>
      </c>
      <c r="C4992" s="38">
        <v>19.106999999999999</v>
      </c>
      <c r="D4992" s="30">
        <v>9.2240000000000002</v>
      </c>
      <c r="E4992" s="37">
        <v>16.189</v>
      </c>
      <c r="F4992" s="30">
        <v>9.91</v>
      </c>
      <c r="G4992" s="30">
        <v>13.506</v>
      </c>
      <c r="H4992" s="114" t="s">
        <v>25</v>
      </c>
    </row>
    <row r="4993" spans="1:8" ht="16.5" thickBot="1">
      <c r="A4993" s="23" t="s">
        <v>26</v>
      </c>
      <c r="B4993" s="30">
        <v>2.375</v>
      </c>
      <c r="C4993" s="28">
        <v>4.71</v>
      </c>
      <c r="D4993" s="30">
        <v>2.0089999999999999</v>
      </c>
      <c r="E4993" s="37">
        <v>3.6720000000000002</v>
      </c>
      <c r="F4993" s="30">
        <v>2.9550000000000001</v>
      </c>
      <c r="G4993" s="30">
        <v>4.9279999999999999</v>
      </c>
      <c r="H4993" s="114" t="s">
        <v>812</v>
      </c>
    </row>
    <row r="4994" spans="1:8" ht="16.5" thickBot="1">
      <c r="A4994" s="23" t="s">
        <v>27</v>
      </c>
      <c r="B4994" s="37">
        <v>0.79600000000000004</v>
      </c>
      <c r="C4994" s="38">
        <v>3.419</v>
      </c>
      <c r="D4994" s="30">
        <v>0</v>
      </c>
      <c r="E4994" s="37">
        <v>0</v>
      </c>
      <c r="F4994" s="30">
        <v>0</v>
      </c>
      <c r="G4994" s="30">
        <v>4.0119999999999996</v>
      </c>
      <c r="H4994" s="114" t="s">
        <v>836</v>
      </c>
    </row>
    <row r="4995" spans="1:8" ht="16.5" thickBot="1">
      <c r="A4995" s="23" t="s">
        <v>28</v>
      </c>
      <c r="B4995" s="37">
        <v>2.4390000000000001</v>
      </c>
      <c r="C4995" s="38">
        <v>5.3209999999999997</v>
      </c>
      <c r="D4995" s="30">
        <v>6.0419999999999998</v>
      </c>
      <c r="E4995" s="37">
        <v>24.609000000000002</v>
      </c>
      <c r="F4995" s="30">
        <v>6.4889999999999999</v>
      </c>
      <c r="G4995" s="30">
        <v>24.609000000000002</v>
      </c>
      <c r="H4995" s="114" t="s">
        <v>813</v>
      </c>
    </row>
    <row r="4996" spans="1:8" ht="16.5" thickBot="1">
      <c r="A4996" s="23" t="s">
        <v>29</v>
      </c>
      <c r="B4996" s="37">
        <v>2.5880000000000001</v>
      </c>
      <c r="C4996" s="38">
        <v>11.013999999999999</v>
      </c>
      <c r="D4996" s="30">
        <v>2.347</v>
      </c>
      <c r="E4996" s="37">
        <v>10.27</v>
      </c>
      <c r="F4996" s="30">
        <v>1.4870000000000001</v>
      </c>
      <c r="G4996" s="30">
        <v>6.3940000000000001</v>
      </c>
      <c r="H4996" s="114" t="s">
        <v>814</v>
      </c>
    </row>
    <row r="4997" spans="1:8" ht="16.5" thickBot="1">
      <c r="A4997" s="23" t="s">
        <v>30</v>
      </c>
      <c r="B4997" s="37">
        <v>3.2839999999999998</v>
      </c>
      <c r="C4997" s="38">
        <v>12.502000000000001</v>
      </c>
      <c r="D4997" s="30">
        <v>3.12</v>
      </c>
      <c r="E4997" s="37">
        <v>11.734999999999999</v>
      </c>
      <c r="F4997" s="30">
        <v>3.66</v>
      </c>
      <c r="G4997" s="30">
        <v>14.362</v>
      </c>
      <c r="H4997" s="114" t="s">
        <v>815</v>
      </c>
    </row>
    <row r="4998" spans="1:8" ht="16.5" thickBot="1">
      <c r="A4998" s="23" t="s">
        <v>31</v>
      </c>
      <c r="B4998" s="37">
        <v>9.2999999999999999E-2</v>
      </c>
      <c r="C4998" s="38">
        <v>0.14799999999999999</v>
      </c>
      <c r="D4998" s="30">
        <v>0.124</v>
      </c>
      <c r="E4998" s="37">
        <v>0.16800000000000001</v>
      </c>
      <c r="F4998" s="30">
        <v>8.4000000000000005E-2</v>
      </c>
      <c r="G4998" s="30">
        <v>0.128</v>
      </c>
      <c r="H4998" s="114" t="s">
        <v>838</v>
      </c>
    </row>
    <row r="4999" spans="1:8" ht="16.5" thickBot="1">
      <c r="A4999" s="23" t="s">
        <v>32</v>
      </c>
      <c r="B4999" s="37">
        <v>0</v>
      </c>
      <c r="C4999" s="38">
        <v>0</v>
      </c>
      <c r="D4999" s="30">
        <v>0</v>
      </c>
      <c r="E4999" s="37">
        <v>0</v>
      </c>
      <c r="F4999" s="30">
        <v>1E-3</v>
      </c>
      <c r="G4999" s="30">
        <v>2E-3</v>
      </c>
      <c r="H4999" s="114" t="s">
        <v>816</v>
      </c>
    </row>
    <row r="5000" spans="1:8" ht="16.5" thickBot="1">
      <c r="A5000" s="23" t="s">
        <v>33</v>
      </c>
      <c r="B5000" s="37">
        <v>0.03</v>
      </c>
      <c r="C5000" s="38">
        <v>0.14899999999999999</v>
      </c>
      <c r="D5000" s="30">
        <v>7.0000000000000007E-2</v>
      </c>
      <c r="E5000" s="37">
        <v>0.27600000000000002</v>
      </c>
      <c r="F5000" s="30">
        <v>5.0999999999999997E-2</v>
      </c>
      <c r="G5000" s="30">
        <v>0.318</v>
      </c>
      <c r="H5000" s="114" t="s">
        <v>818</v>
      </c>
    </row>
    <row r="5001" spans="1:8" ht="16.5" thickBot="1">
      <c r="A5001" s="23" t="s">
        <v>34</v>
      </c>
      <c r="B5001" s="39">
        <v>0</v>
      </c>
      <c r="C5001" s="40">
        <v>0</v>
      </c>
      <c r="D5001" s="30">
        <v>7.0000000000000001E-3</v>
      </c>
      <c r="E5001" s="37">
        <v>3.0000000000000001E-3</v>
      </c>
      <c r="F5001" s="30">
        <v>2.3E-2</v>
      </c>
      <c r="G5001" s="30">
        <v>0.105</v>
      </c>
      <c r="H5001" s="114" t="s">
        <v>817</v>
      </c>
    </row>
    <row r="5002" spans="1:8" ht="16.5" thickBot="1">
      <c r="A5002" s="23" t="s">
        <v>35</v>
      </c>
      <c r="B5002" s="39">
        <v>6.2E-2</v>
      </c>
      <c r="C5002" s="40">
        <v>0.104</v>
      </c>
      <c r="D5002" s="30">
        <v>4.1000000000000002E-2</v>
      </c>
      <c r="E5002" s="37">
        <v>8.2000000000000003E-2</v>
      </c>
      <c r="F5002" s="30">
        <v>0.14599999999999999</v>
      </c>
      <c r="G5002" s="30">
        <v>0.16500000000000001</v>
      </c>
      <c r="H5002" s="113" t="s">
        <v>36</v>
      </c>
    </row>
    <row r="5003" spans="1:8" ht="16.5" thickBot="1">
      <c r="A5003" s="95" t="s">
        <v>353</v>
      </c>
      <c r="B5003" s="97">
        <f t="shared" ref="B5003" si="929">SUM(B4981:B5002)</f>
        <v>40.741000000000007</v>
      </c>
      <c r="C5003" s="97">
        <f t="shared" ref="C5003" si="930">SUM(C4981:C5002)</f>
        <v>116.09899999999998</v>
      </c>
      <c r="D5003" s="97">
        <f t="shared" ref="D5003" si="931">SUM(D4981:D5002)</f>
        <v>65.067999999999984</v>
      </c>
      <c r="E5003" s="97">
        <f t="shared" ref="E5003:G5003" si="932">SUM(E4981:E5002)</f>
        <v>204.363</v>
      </c>
      <c r="F5003" s="97">
        <f t="shared" si="932"/>
        <v>95.67</v>
      </c>
      <c r="G5003" s="97">
        <f t="shared" si="932"/>
        <v>213.81700000000001</v>
      </c>
      <c r="H5003" s="112" t="s">
        <v>841</v>
      </c>
    </row>
    <row r="5004" spans="1:8" ht="16.5" thickBot="1">
      <c r="A5004" s="95" t="s">
        <v>350</v>
      </c>
      <c r="B5004" s="97">
        <v>1252.202</v>
      </c>
      <c r="C5004" s="97">
        <v>4224.1289999999999</v>
      </c>
      <c r="D5004" s="97">
        <v>1258.009</v>
      </c>
      <c r="E5004" s="97">
        <v>4702.0619999999999</v>
      </c>
      <c r="F5004" s="142">
        <f>D5004/E5004*G5004</f>
        <v>1352.3766239194633</v>
      </c>
      <c r="G5004" s="142">
        <v>5054.78</v>
      </c>
      <c r="H5004" s="119" t="s">
        <v>354</v>
      </c>
    </row>
    <row r="5005" spans="1:8">
      <c r="A5005" s="98"/>
      <c r="B5005" s="99"/>
      <c r="C5005" s="99"/>
      <c r="D5005" s="99"/>
      <c r="E5005" s="99"/>
      <c r="F5005" s="99"/>
      <c r="G5005" s="99"/>
      <c r="H5005" s="121"/>
    </row>
    <row r="5006" spans="1:8">
      <c r="A5006" s="77" t="s">
        <v>314</v>
      </c>
      <c r="B5006" s="75"/>
      <c r="C5006" s="75"/>
      <c r="D5006" s="75"/>
      <c r="E5006" s="75"/>
      <c r="F5006" s="75"/>
      <c r="G5006" s="75"/>
      <c r="H5006" s="79" t="s">
        <v>315</v>
      </c>
    </row>
    <row r="5007" spans="1:8" ht="18.75" customHeight="1">
      <c r="A5007" s="74" t="s">
        <v>746</v>
      </c>
      <c r="B5007" s="75"/>
      <c r="C5007" s="75"/>
      <c r="D5007" s="75"/>
      <c r="E5007" s="75"/>
      <c r="F5007" s="75"/>
      <c r="G5007" s="75"/>
      <c r="H5007" s="13" t="s">
        <v>747</v>
      </c>
    </row>
    <row r="5008" spans="1:8" ht="16.5" customHeight="1" thickBot="1">
      <c r="A5008" s="76" t="s">
        <v>39</v>
      </c>
      <c r="B5008" s="75"/>
      <c r="C5008" s="75"/>
      <c r="D5008" s="75"/>
      <c r="E5008" s="2"/>
      <c r="F5008" s="75"/>
      <c r="G5008" s="2" t="s">
        <v>40</v>
      </c>
      <c r="H5008" s="2" t="s">
        <v>2</v>
      </c>
    </row>
    <row r="5009" spans="1:8" ht="16.5" thickBot="1">
      <c r="A5009" s="66" t="s">
        <v>7</v>
      </c>
      <c r="B5009" s="203">
        <v>2016</v>
      </c>
      <c r="C5009" s="204"/>
      <c r="D5009" s="203">
        <v>2017</v>
      </c>
      <c r="E5009" s="204"/>
      <c r="F5009" s="203">
        <v>2018</v>
      </c>
      <c r="G5009" s="204"/>
      <c r="H5009" s="67" t="s">
        <v>3</v>
      </c>
    </row>
    <row r="5010" spans="1:8">
      <c r="A5010" s="68"/>
      <c r="B5010" s="20" t="s">
        <v>43</v>
      </c>
      <c r="C5010" s="111" t="s">
        <v>44</v>
      </c>
      <c r="D5010" s="111" t="s">
        <v>43</v>
      </c>
      <c r="E5010" s="16" t="s">
        <v>44</v>
      </c>
      <c r="F5010" s="20" t="s">
        <v>43</v>
      </c>
      <c r="G5010" s="9" t="s">
        <v>44</v>
      </c>
      <c r="H5010" s="69"/>
    </row>
    <row r="5011" spans="1:8" ht="16.5" thickBot="1">
      <c r="A5011" s="70"/>
      <c r="B5011" s="34" t="s">
        <v>45</v>
      </c>
      <c r="C5011" s="11" t="s">
        <v>46</v>
      </c>
      <c r="D5011" s="114" t="s">
        <v>45</v>
      </c>
      <c r="E5011" s="36" t="s">
        <v>46</v>
      </c>
      <c r="F5011" s="34" t="s">
        <v>45</v>
      </c>
      <c r="G5011" s="34" t="s">
        <v>46</v>
      </c>
      <c r="H5011" s="71"/>
    </row>
    <row r="5012" spans="1:8" ht="17.25" thickTop="1" thickBot="1">
      <c r="A5012" s="23" t="s">
        <v>12</v>
      </c>
      <c r="B5012" s="35">
        <v>5.633</v>
      </c>
      <c r="C5012" s="38">
        <v>18.722999999999999</v>
      </c>
      <c r="D5012" s="30">
        <v>7.1660000000000004</v>
      </c>
      <c r="E5012" s="37">
        <v>23.08</v>
      </c>
      <c r="F5012" s="30">
        <v>4.8760000000000003</v>
      </c>
      <c r="G5012" s="30">
        <v>16.481000000000002</v>
      </c>
      <c r="H5012" s="114" t="s">
        <v>809</v>
      </c>
    </row>
    <row r="5013" spans="1:8" ht="16.5" thickBot="1">
      <c r="A5013" s="23" t="s">
        <v>13</v>
      </c>
      <c r="B5013" s="37">
        <v>25.018000000000001</v>
      </c>
      <c r="C5013" s="38">
        <v>107.504</v>
      </c>
      <c r="D5013" s="30">
        <v>26.789000000000001</v>
      </c>
      <c r="E5013" s="37">
        <v>100.319</v>
      </c>
      <c r="F5013" s="30">
        <v>20.760999999999999</v>
      </c>
      <c r="G5013" s="30">
        <v>79.201999999999998</v>
      </c>
      <c r="H5013" s="114" t="s">
        <v>810</v>
      </c>
    </row>
    <row r="5014" spans="1:8" ht="16.5" thickBot="1">
      <c r="A5014" s="23" t="s">
        <v>14</v>
      </c>
      <c r="B5014" s="37">
        <v>7.9640000000000004</v>
      </c>
      <c r="C5014" s="38">
        <v>34.813000000000002</v>
      </c>
      <c r="D5014" s="30">
        <v>7.9080000000000004</v>
      </c>
      <c r="E5014" s="37">
        <v>34.911000000000001</v>
      </c>
      <c r="F5014" s="30">
        <v>8.3179999999999996</v>
      </c>
      <c r="G5014" s="30">
        <v>36.253</v>
      </c>
      <c r="H5014" s="114" t="s">
        <v>806</v>
      </c>
    </row>
    <row r="5015" spans="1:8" ht="16.5" thickBot="1">
      <c r="A5015" s="23" t="s">
        <v>15</v>
      </c>
      <c r="B5015" s="37">
        <v>7.1999999999999995E-2</v>
      </c>
      <c r="C5015" s="38">
        <v>0.36099999999999999</v>
      </c>
      <c r="D5015" s="30">
        <v>9.0999999999999998E-2</v>
      </c>
      <c r="E5015" s="37">
        <v>0.38600000000000001</v>
      </c>
      <c r="F5015" s="30">
        <v>0.106</v>
      </c>
      <c r="G5015" s="30">
        <v>0.498</v>
      </c>
      <c r="H5015" s="114" t="s">
        <v>820</v>
      </c>
    </row>
    <row r="5016" spans="1:8" ht="16.5" thickBot="1">
      <c r="A5016" s="23" t="s">
        <v>16</v>
      </c>
      <c r="B5016" s="37">
        <v>2.6219999999999999</v>
      </c>
      <c r="C5016" s="38">
        <v>6.3559999999999999</v>
      </c>
      <c r="D5016" s="30">
        <v>1.841</v>
      </c>
      <c r="E5016" s="37">
        <v>5.524</v>
      </c>
      <c r="F5016" s="30">
        <v>0.121</v>
      </c>
      <c r="G5016" s="30">
        <v>0.38700000000000001</v>
      </c>
      <c r="H5016" s="114" t="s">
        <v>819</v>
      </c>
    </row>
    <row r="5017" spans="1:8" ht="16.5" thickBot="1">
      <c r="A5017" s="23" t="s">
        <v>17</v>
      </c>
      <c r="B5017" s="37">
        <v>4.2000000000000003E-2</v>
      </c>
      <c r="C5017" s="38">
        <v>9.8000000000000004E-2</v>
      </c>
      <c r="D5017" s="30">
        <v>6.0000000000000001E-3</v>
      </c>
      <c r="E5017" s="37">
        <v>2.4E-2</v>
      </c>
      <c r="F5017" s="30">
        <v>16.734999999999999</v>
      </c>
      <c r="G5017" s="30">
        <v>1.7000000000000001E-2</v>
      </c>
      <c r="H5017" s="114" t="s">
        <v>807</v>
      </c>
    </row>
    <row r="5018" spans="1:8" ht="16.5" thickBot="1">
      <c r="A5018" s="23" t="s">
        <v>18</v>
      </c>
      <c r="B5018" s="37">
        <v>9.2999999999999999E-2</v>
      </c>
      <c r="C5018" s="38">
        <v>0.40300000000000002</v>
      </c>
      <c r="D5018" s="30">
        <v>0.18099999999999999</v>
      </c>
      <c r="E5018" s="37">
        <v>0.76200000000000001</v>
      </c>
      <c r="F5018" s="30">
        <v>0.11700000000000001</v>
      </c>
      <c r="G5018" s="30">
        <v>0.52800000000000002</v>
      </c>
      <c r="H5018" s="114" t="s">
        <v>19</v>
      </c>
    </row>
    <row r="5019" spans="1:8" ht="16.5" thickBot="1">
      <c r="A5019" s="23" t="s">
        <v>20</v>
      </c>
      <c r="B5019" s="37">
        <v>40.670482442539878</v>
      </c>
      <c r="C5019" s="38">
        <v>177.767</v>
      </c>
      <c r="D5019" s="30">
        <v>15.867406829177256</v>
      </c>
      <c r="E5019" s="37">
        <v>69.355000000000004</v>
      </c>
      <c r="F5019" s="30">
        <v>21.841999999999999</v>
      </c>
      <c r="G5019" s="30">
        <v>85.257999999999996</v>
      </c>
      <c r="H5019" s="114" t="s">
        <v>808</v>
      </c>
    </row>
    <row r="5020" spans="1:8" ht="16.5" thickBot="1">
      <c r="A5020" s="23" t="s">
        <v>21</v>
      </c>
      <c r="B5020" s="37">
        <v>0.189</v>
      </c>
      <c r="C5020" s="38">
        <v>0.34399999999999997</v>
      </c>
      <c r="D5020" s="30">
        <v>1.0999999999999999E-2</v>
      </c>
      <c r="E5020" s="37">
        <v>5.5E-2</v>
      </c>
      <c r="F5020" s="30">
        <v>1.7000000000000001E-2</v>
      </c>
      <c r="G5020" s="30">
        <v>3.9E-2</v>
      </c>
      <c r="H5020" s="114" t="s">
        <v>811</v>
      </c>
    </row>
    <row r="5021" spans="1:8" ht="16.5" thickBot="1">
      <c r="A5021" s="23" t="s">
        <v>22</v>
      </c>
      <c r="B5021" s="37">
        <v>0.99</v>
      </c>
      <c r="C5021" s="38">
        <v>1.496</v>
      </c>
      <c r="D5021" s="30">
        <v>7.9539999999999997</v>
      </c>
      <c r="E5021" s="37">
        <v>9.2379999999999995</v>
      </c>
      <c r="F5021" s="30">
        <v>11.786</v>
      </c>
      <c r="G5021" s="30">
        <v>12.109</v>
      </c>
      <c r="H5021" s="114" t="s">
        <v>840</v>
      </c>
    </row>
    <row r="5022" spans="1:8" ht="16.5" thickBot="1">
      <c r="A5022" s="23" t="s">
        <v>23</v>
      </c>
      <c r="B5022" s="37">
        <v>3.6999999999999998E-2</v>
      </c>
      <c r="C5022" s="38">
        <v>0.191</v>
      </c>
      <c r="D5022" s="30">
        <v>0.16400000000000001</v>
      </c>
      <c r="E5022" s="37">
        <v>0.623</v>
      </c>
      <c r="F5022" s="30">
        <v>0.252</v>
      </c>
      <c r="G5022" s="30">
        <v>0.67</v>
      </c>
      <c r="H5022" s="114" t="s">
        <v>805</v>
      </c>
    </row>
    <row r="5023" spans="1:8" ht="16.5" thickBot="1">
      <c r="A5023" s="23" t="s">
        <v>24</v>
      </c>
      <c r="B5023" s="37">
        <v>13.805</v>
      </c>
      <c r="C5023" s="38">
        <v>32.939</v>
      </c>
      <c r="D5023" s="30">
        <v>23.847000000000001</v>
      </c>
      <c r="E5023" s="37">
        <v>48.924999999999997</v>
      </c>
      <c r="F5023" s="30">
        <v>21.1</v>
      </c>
      <c r="G5023" s="30">
        <v>44.26</v>
      </c>
      <c r="H5023" s="114" t="s">
        <v>25</v>
      </c>
    </row>
    <row r="5024" spans="1:8" ht="16.5" thickBot="1">
      <c r="A5024" s="23" t="s">
        <v>26</v>
      </c>
      <c r="B5024" s="30">
        <v>6.5439999999999996</v>
      </c>
      <c r="C5024" s="28">
        <v>20.725999999999999</v>
      </c>
      <c r="D5024" s="30">
        <v>2.4420000000000002</v>
      </c>
      <c r="E5024" s="37">
        <v>9.1790000000000003</v>
      </c>
      <c r="F5024" s="30">
        <v>4.0830000000000002</v>
      </c>
      <c r="G5024" s="30">
        <v>15.901999999999999</v>
      </c>
      <c r="H5024" s="114" t="s">
        <v>812</v>
      </c>
    </row>
    <row r="5025" spans="1:8" ht="16.5" thickBot="1">
      <c r="A5025" s="23" t="s">
        <v>27</v>
      </c>
      <c r="B5025" s="37">
        <v>0.20799999999999999</v>
      </c>
      <c r="C5025" s="38">
        <v>0.95799999999999996</v>
      </c>
      <c r="D5025" s="30">
        <v>0.106</v>
      </c>
      <c r="E5025" s="37">
        <v>0.25900000000000001</v>
      </c>
      <c r="F5025" s="30">
        <f>D5025/E5025*G5025</f>
        <v>0.67037837837837833</v>
      </c>
      <c r="G5025" s="30">
        <v>1.6379999999999999</v>
      </c>
      <c r="H5025" s="114" t="s">
        <v>836</v>
      </c>
    </row>
    <row r="5026" spans="1:8" ht="16.5" thickBot="1">
      <c r="A5026" s="23" t="s">
        <v>28</v>
      </c>
      <c r="B5026" s="37">
        <v>11.452</v>
      </c>
      <c r="C5026" s="38">
        <v>51.631999999999998</v>
      </c>
      <c r="D5026" s="30">
        <v>5.7789999999999999</v>
      </c>
      <c r="E5026" s="37">
        <v>26.994</v>
      </c>
      <c r="F5026" s="30">
        <v>5.7779999999999996</v>
      </c>
      <c r="G5026" s="30">
        <v>26.994</v>
      </c>
      <c r="H5026" s="114" t="s">
        <v>813</v>
      </c>
    </row>
    <row r="5027" spans="1:8" ht="16.5" thickBot="1">
      <c r="A5027" s="23" t="s">
        <v>29</v>
      </c>
      <c r="B5027" s="37">
        <v>10.725</v>
      </c>
      <c r="C5027" s="38">
        <v>55.734000000000002</v>
      </c>
      <c r="D5027" s="30">
        <v>13.61</v>
      </c>
      <c r="E5027" s="37">
        <v>71.466999999999999</v>
      </c>
      <c r="F5027" s="30">
        <v>14.856999999999999</v>
      </c>
      <c r="G5027" s="30">
        <v>72.135000000000005</v>
      </c>
      <c r="H5027" s="114" t="s">
        <v>814</v>
      </c>
    </row>
    <row r="5028" spans="1:8" ht="16.5" thickBot="1">
      <c r="A5028" s="23" t="s">
        <v>30</v>
      </c>
      <c r="B5028" s="37">
        <v>8.2959999999999994</v>
      </c>
      <c r="C5028" s="38">
        <v>32.424999999999997</v>
      </c>
      <c r="D5028" s="30">
        <v>7.4960000000000004</v>
      </c>
      <c r="E5028" s="37">
        <v>28.721</v>
      </c>
      <c r="F5028" s="30">
        <v>8.1530000000000005</v>
      </c>
      <c r="G5028" s="30">
        <v>35.542999999999999</v>
      </c>
      <c r="H5028" s="114" t="s">
        <v>815</v>
      </c>
    </row>
    <row r="5029" spans="1:8" ht="16.5" thickBot="1">
      <c r="A5029" s="23" t="s">
        <v>31</v>
      </c>
      <c r="B5029" s="37">
        <v>0.27500000000000002</v>
      </c>
      <c r="C5029" s="38">
        <v>1.022</v>
      </c>
      <c r="D5029" s="30">
        <v>0.161</v>
      </c>
      <c r="E5029" s="37">
        <v>0.25700000000000001</v>
      </c>
      <c r="F5029" s="30">
        <v>0.34699999999999998</v>
      </c>
      <c r="G5029" s="30">
        <v>0.89600000000000002</v>
      </c>
      <c r="H5029" s="114" t="s">
        <v>838</v>
      </c>
    </row>
    <row r="5030" spans="1:8" ht="16.5" thickBot="1">
      <c r="A5030" s="23" t="s">
        <v>32</v>
      </c>
      <c r="B5030" s="37">
        <v>2.9239999999999999</v>
      </c>
      <c r="C5030" s="38">
        <v>13.282999999999999</v>
      </c>
      <c r="D5030" s="30">
        <v>3.0009999999999999</v>
      </c>
      <c r="E5030" s="37">
        <v>12.939</v>
      </c>
      <c r="F5030" s="30">
        <v>2.3479999999999999</v>
      </c>
      <c r="G5030" s="30">
        <v>8.5980000000000008</v>
      </c>
      <c r="H5030" s="114" t="s">
        <v>816</v>
      </c>
    </row>
    <row r="5031" spans="1:8" ht="16.5" thickBot="1">
      <c r="A5031" s="23" t="s">
        <v>33</v>
      </c>
      <c r="B5031" s="37">
        <v>2.1880000000000002</v>
      </c>
      <c r="C5031" s="38">
        <v>7.6660000000000004</v>
      </c>
      <c r="D5031" s="30">
        <v>2.5990000000000002</v>
      </c>
      <c r="E5031" s="37">
        <v>9.5500000000000007</v>
      </c>
      <c r="F5031" s="30">
        <v>3.3159999999999998</v>
      </c>
      <c r="G5031" s="30">
        <v>13.385</v>
      </c>
      <c r="H5031" s="114" t="s">
        <v>818</v>
      </c>
    </row>
    <row r="5032" spans="1:8" ht="16.5" thickBot="1">
      <c r="A5032" s="23" t="s">
        <v>34</v>
      </c>
      <c r="B5032" s="39">
        <v>0.29299999999999998</v>
      </c>
      <c r="C5032" s="40">
        <v>7.6999999999999999E-2</v>
      </c>
      <c r="D5032" s="30">
        <v>2.3E-2</v>
      </c>
      <c r="E5032" s="37">
        <v>3.0000000000000001E-3</v>
      </c>
      <c r="F5032" s="30">
        <v>0</v>
      </c>
      <c r="G5032" s="30">
        <v>0</v>
      </c>
      <c r="H5032" s="114" t="s">
        <v>817</v>
      </c>
    </row>
    <row r="5033" spans="1:8" ht="16.5" thickBot="1">
      <c r="A5033" s="23" t="s">
        <v>35</v>
      </c>
      <c r="B5033" s="39">
        <v>0.35299999999999998</v>
      </c>
      <c r="C5033" s="40">
        <v>0.874</v>
      </c>
      <c r="D5033" s="30">
        <v>0.30599999999999999</v>
      </c>
      <c r="E5033" s="37">
        <v>0.72299999999999998</v>
      </c>
      <c r="F5033" s="30">
        <v>0.38400000000000001</v>
      </c>
      <c r="G5033" s="30">
        <v>0.89400000000000002</v>
      </c>
      <c r="H5033" s="113" t="s">
        <v>36</v>
      </c>
    </row>
    <row r="5034" spans="1:8" ht="16.5" thickBot="1">
      <c r="A5034" s="95" t="s">
        <v>353</v>
      </c>
      <c r="B5034" s="97">
        <f t="shared" ref="B5034" si="933">SUM(B5012:B5033)</f>
        <v>140.39348244253989</v>
      </c>
      <c r="C5034" s="97">
        <f t="shared" ref="C5034" si="934">SUM(C5012:C5033)</f>
        <v>565.39200000000005</v>
      </c>
      <c r="D5034" s="97">
        <f t="shared" ref="D5034" si="935">SUM(D5012:D5033)</f>
        <v>127.34840682917726</v>
      </c>
      <c r="E5034" s="97">
        <f t="shared" ref="E5034:G5034" si="936">SUM(E5012:E5033)</f>
        <v>453.29400000000004</v>
      </c>
      <c r="F5034" s="97">
        <f t="shared" si="936"/>
        <v>145.96737837837838</v>
      </c>
      <c r="G5034" s="97">
        <f t="shared" si="936"/>
        <v>451.6869999999999</v>
      </c>
      <c r="H5034" s="112" t="s">
        <v>841</v>
      </c>
    </row>
    <row r="5035" spans="1:8" ht="16.5" thickBot="1">
      <c r="A5035" s="95" t="s">
        <v>350</v>
      </c>
      <c r="B5035" s="97">
        <v>44838.17</v>
      </c>
      <c r="C5035" s="97">
        <v>13021.335999999999</v>
      </c>
      <c r="D5035" s="97">
        <v>3455.0070000000001</v>
      </c>
      <c r="E5035" s="97">
        <v>13932.016</v>
      </c>
      <c r="F5035" s="142">
        <f>D5035/E5035*G5035</f>
        <v>4080.2152424888122</v>
      </c>
      <c r="G5035" s="142">
        <v>16453.114000000001</v>
      </c>
      <c r="H5035" s="119" t="s">
        <v>354</v>
      </c>
    </row>
    <row r="5036" spans="1:8">
      <c r="A5036" s="16"/>
      <c r="B5036" s="62"/>
      <c r="C5036" s="62"/>
      <c r="D5036" s="62"/>
      <c r="E5036" s="62"/>
      <c r="F5036" s="62"/>
      <c r="G5036" s="62"/>
      <c r="H5036" s="75"/>
    </row>
    <row r="5037" spans="1:8">
      <c r="A5037" s="58" t="s">
        <v>316</v>
      </c>
      <c r="B5037" s="75"/>
      <c r="C5037" s="75"/>
      <c r="D5037" s="75"/>
      <c r="E5037" s="75"/>
      <c r="F5037" s="75"/>
      <c r="G5037" s="75"/>
      <c r="H5037" s="79" t="s">
        <v>317</v>
      </c>
    </row>
    <row r="5038" spans="1:8" ht="16.5" customHeight="1">
      <c r="A5038" s="74" t="s">
        <v>749</v>
      </c>
      <c r="B5038" s="75"/>
      <c r="C5038" s="75"/>
      <c r="D5038" s="75"/>
      <c r="E5038" s="75"/>
      <c r="F5038" s="75"/>
      <c r="G5038" s="75"/>
      <c r="H5038" s="8" t="s">
        <v>748</v>
      </c>
    </row>
    <row r="5039" spans="1:8" ht="16.5" customHeight="1" thickBot="1">
      <c r="A5039" s="76" t="s">
        <v>39</v>
      </c>
      <c r="B5039" s="75"/>
      <c r="C5039" s="75"/>
      <c r="D5039" s="75"/>
      <c r="E5039" s="2"/>
      <c r="F5039" s="75"/>
      <c r="G5039" s="2" t="s">
        <v>40</v>
      </c>
      <c r="H5039" s="2" t="s">
        <v>2</v>
      </c>
    </row>
    <row r="5040" spans="1:8" ht="16.5" thickBot="1">
      <c r="A5040" s="66" t="s">
        <v>7</v>
      </c>
      <c r="B5040" s="203">
        <v>2016</v>
      </c>
      <c r="C5040" s="204"/>
      <c r="D5040" s="203">
        <v>2017</v>
      </c>
      <c r="E5040" s="204"/>
      <c r="F5040" s="203">
        <v>2018</v>
      </c>
      <c r="G5040" s="204"/>
      <c r="H5040" s="67" t="s">
        <v>3</v>
      </c>
    </row>
    <row r="5041" spans="1:8">
      <c r="A5041" s="68"/>
      <c r="B5041" s="20" t="s">
        <v>43</v>
      </c>
      <c r="C5041" s="111" t="s">
        <v>44</v>
      </c>
      <c r="D5041" s="111" t="s">
        <v>43</v>
      </c>
      <c r="E5041" s="16" t="s">
        <v>44</v>
      </c>
      <c r="F5041" s="20" t="s">
        <v>43</v>
      </c>
      <c r="G5041" s="9" t="s">
        <v>44</v>
      </c>
      <c r="H5041" s="69"/>
    </row>
    <row r="5042" spans="1:8" ht="16.5" thickBot="1">
      <c r="A5042" s="70"/>
      <c r="B5042" s="34" t="s">
        <v>45</v>
      </c>
      <c r="C5042" s="11" t="s">
        <v>46</v>
      </c>
      <c r="D5042" s="114" t="s">
        <v>45</v>
      </c>
      <c r="E5042" s="36" t="s">
        <v>46</v>
      </c>
      <c r="F5042" s="34" t="s">
        <v>45</v>
      </c>
      <c r="G5042" s="34" t="s">
        <v>46</v>
      </c>
      <c r="H5042" s="71"/>
    </row>
    <row r="5043" spans="1:8" ht="17.25" thickTop="1" thickBot="1">
      <c r="A5043" s="23" t="s">
        <v>12</v>
      </c>
      <c r="B5043" s="35">
        <v>16.312000000000001</v>
      </c>
      <c r="C5043" s="38">
        <v>58.853000000000002</v>
      </c>
      <c r="D5043" s="30">
        <v>15.756</v>
      </c>
      <c r="E5043" s="37">
        <v>61.143000000000001</v>
      </c>
      <c r="F5043" s="30">
        <v>12.728999999999999</v>
      </c>
      <c r="G5043" s="30">
        <v>52.442</v>
      </c>
      <c r="H5043" s="114" t="s">
        <v>809</v>
      </c>
    </row>
    <row r="5044" spans="1:8" ht="16.5" thickBot="1">
      <c r="A5044" s="23" t="s">
        <v>13</v>
      </c>
      <c r="B5044" s="37">
        <v>27.047000000000001</v>
      </c>
      <c r="C5044" s="38">
        <v>86.692999999999998</v>
      </c>
      <c r="D5044" s="30">
        <v>33.466000000000001</v>
      </c>
      <c r="E5044" s="37">
        <v>105.729</v>
      </c>
      <c r="F5044" s="30">
        <v>28.27</v>
      </c>
      <c r="G5044" s="30">
        <v>104.39700000000001</v>
      </c>
      <c r="H5044" s="114" t="s">
        <v>810</v>
      </c>
    </row>
    <row r="5045" spans="1:8" ht="16.5" thickBot="1">
      <c r="A5045" s="23" t="s">
        <v>14</v>
      </c>
      <c r="B5045" s="37">
        <v>1.3009999999999999</v>
      </c>
      <c r="C5045" s="38">
        <v>7.2080000000000002</v>
      </c>
      <c r="D5045" s="30">
        <v>1.224</v>
      </c>
      <c r="E5045" s="37">
        <v>6.7649999999999997</v>
      </c>
      <c r="F5045" s="30">
        <v>1.073</v>
      </c>
      <c r="G5045" s="30">
        <v>6.0890000000000004</v>
      </c>
      <c r="H5045" s="114" t="s">
        <v>806</v>
      </c>
    </row>
    <row r="5046" spans="1:8" ht="16.5" thickBot="1">
      <c r="A5046" s="23" t="s">
        <v>15</v>
      </c>
      <c r="B5046" s="37">
        <v>7.2439999999999998</v>
      </c>
      <c r="C5046" s="38">
        <v>10.662000000000001</v>
      </c>
      <c r="D5046" s="30">
        <v>3.2290000000000001</v>
      </c>
      <c r="E5046" s="37">
        <v>6.0090000000000003</v>
      </c>
      <c r="F5046" s="30">
        <v>0.621</v>
      </c>
      <c r="G5046" s="30">
        <v>1.7649999999999999</v>
      </c>
      <c r="H5046" s="114" t="s">
        <v>820</v>
      </c>
    </row>
    <row r="5047" spans="1:8" ht="16.5" thickBot="1">
      <c r="A5047" s="23" t="s">
        <v>16</v>
      </c>
      <c r="B5047" s="37">
        <v>9.2289999999999992</v>
      </c>
      <c r="C5047" s="38">
        <v>28.914999999999999</v>
      </c>
      <c r="D5047" s="30">
        <v>6.9740000000000002</v>
      </c>
      <c r="E5047" s="37">
        <v>25.254000000000001</v>
      </c>
      <c r="F5047" s="30">
        <v>11.965</v>
      </c>
      <c r="G5047" s="30">
        <v>51.871000000000002</v>
      </c>
      <c r="H5047" s="114" t="s">
        <v>819</v>
      </c>
    </row>
    <row r="5048" spans="1:8" ht="16.5" thickBot="1">
      <c r="A5048" s="23" t="s">
        <v>17</v>
      </c>
      <c r="B5048" s="37">
        <v>0.79500000000000004</v>
      </c>
      <c r="C5048" s="38">
        <v>2.125</v>
      </c>
      <c r="D5048" s="30">
        <v>0.84599999999999997</v>
      </c>
      <c r="E5048" s="37">
        <v>2.226</v>
      </c>
      <c r="F5048" s="30">
        <v>938.31600000000003</v>
      </c>
      <c r="G5048" s="30">
        <v>1.583</v>
      </c>
      <c r="H5048" s="114" t="s">
        <v>807</v>
      </c>
    </row>
    <row r="5049" spans="1:8" ht="16.5" thickBot="1">
      <c r="A5049" s="23" t="s">
        <v>18</v>
      </c>
      <c r="B5049" s="37">
        <v>1.47</v>
      </c>
      <c r="C5049" s="38">
        <v>5.5810000000000004</v>
      </c>
      <c r="D5049" s="30">
        <v>1.006</v>
      </c>
      <c r="E5049" s="37">
        <v>4.1639999999999997</v>
      </c>
      <c r="F5049" s="30">
        <v>0.78</v>
      </c>
      <c r="G5049" s="30">
        <v>3.5089999999999999</v>
      </c>
      <c r="H5049" s="114" t="s">
        <v>19</v>
      </c>
    </row>
    <row r="5050" spans="1:8" ht="16.5" thickBot="1">
      <c r="A5050" s="23" t="s">
        <v>20</v>
      </c>
      <c r="B5050" s="37">
        <v>55.337000000000003</v>
      </c>
      <c r="C5050" s="38">
        <v>218.18199999999999</v>
      </c>
      <c r="D5050" s="30">
        <v>50.436999999999998</v>
      </c>
      <c r="E5050" s="37">
        <v>215.51400000000001</v>
      </c>
      <c r="F5050" s="30">
        <v>48.438000000000002</v>
      </c>
      <c r="G5050" s="30">
        <v>216.06700000000001</v>
      </c>
      <c r="H5050" s="114" t="s">
        <v>808</v>
      </c>
    </row>
    <row r="5051" spans="1:8" ht="16.5" thickBot="1">
      <c r="A5051" s="23" t="s">
        <v>21</v>
      </c>
      <c r="B5051" s="37">
        <v>1.1339999999999999</v>
      </c>
      <c r="C5051" s="38">
        <v>3.3809999999999998</v>
      </c>
      <c r="D5051" s="30">
        <v>1.0029999999999999</v>
      </c>
      <c r="E5051" s="37">
        <v>3.9620000000000002</v>
      </c>
      <c r="F5051" s="30">
        <v>1.7569999999999999</v>
      </c>
      <c r="G5051" s="30">
        <v>3.4980000000000002</v>
      </c>
      <c r="H5051" s="114" t="s">
        <v>811</v>
      </c>
    </row>
    <row r="5052" spans="1:8" ht="16.5" thickBot="1">
      <c r="A5052" s="23" t="s">
        <v>22</v>
      </c>
      <c r="B5052" s="37">
        <v>9.7159999999999993</v>
      </c>
      <c r="C5052" s="38">
        <v>28.745000000000001</v>
      </c>
      <c r="D5052" s="30">
        <v>9.6020000000000003</v>
      </c>
      <c r="E5052" s="37">
        <v>28.39</v>
      </c>
      <c r="F5052" s="30">
        <v>11.643000000000001</v>
      </c>
      <c r="G5052" s="30">
        <v>37.341000000000001</v>
      </c>
      <c r="H5052" s="114" t="s">
        <v>840</v>
      </c>
    </row>
    <row r="5053" spans="1:8" ht="16.5" thickBot="1">
      <c r="A5053" s="23" t="s">
        <v>23</v>
      </c>
      <c r="B5053" s="37">
        <v>5.9080000000000004</v>
      </c>
      <c r="C5053" s="38">
        <v>20.766999999999999</v>
      </c>
      <c r="D5053" s="30">
        <v>7.9089999999999998</v>
      </c>
      <c r="E5053" s="37">
        <v>31.074999999999999</v>
      </c>
      <c r="F5053" s="30">
        <v>5.8630000000000004</v>
      </c>
      <c r="G5053" s="30">
        <v>27.93</v>
      </c>
      <c r="H5053" s="114" t="s">
        <v>805</v>
      </c>
    </row>
    <row r="5054" spans="1:8" ht="16.5" thickBot="1">
      <c r="A5054" s="23" t="s">
        <v>24</v>
      </c>
      <c r="B5054" s="37">
        <v>5.0090000000000003</v>
      </c>
      <c r="C5054" s="38">
        <v>15.935</v>
      </c>
      <c r="D5054" s="30">
        <v>4.1459999999999999</v>
      </c>
      <c r="E5054" s="37">
        <v>14.214</v>
      </c>
      <c r="F5054" s="30">
        <v>6.2859999999999996</v>
      </c>
      <c r="G5054" s="30">
        <v>25.494</v>
      </c>
      <c r="H5054" s="114" t="s">
        <v>25</v>
      </c>
    </row>
    <row r="5055" spans="1:8" ht="16.5" thickBot="1">
      <c r="A5055" s="23" t="s">
        <v>26</v>
      </c>
      <c r="B5055" s="30">
        <v>4.2709999999999999</v>
      </c>
      <c r="C5055" s="28">
        <v>19.98</v>
      </c>
      <c r="D5055" s="30">
        <v>2.0870000000000002</v>
      </c>
      <c r="E5055" s="37">
        <v>11.164</v>
      </c>
      <c r="F5055" s="30">
        <v>3.5289999999999999</v>
      </c>
      <c r="G5055" s="30">
        <v>19.210999999999999</v>
      </c>
      <c r="H5055" s="114" t="s">
        <v>812</v>
      </c>
    </row>
    <row r="5056" spans="1:8" ht="16.5" thickBot="1">
      <c r="A5056" s="23" t="s">
        <v>27</v>
      </c>
      <c r="B5056" s="37">
        <v>2.351</v>
      </c>
      <c r="C5056" s="38">
        <v>9.9220000000000006</v>
      </c>
      <c r="D5056" s="30">
        <v>0.88500000000000001</v>
      </c>
      <c r="E5056" s="37">
        <v>3.2410000000000001</v>
      </c>
      <c r="F5056" s="30">
        <f>D5056/E5056*G5056</f>
        <v>2.9908685590867017</v>
      </c>
      <c r="G5056" s="30">
        <v>10.952999999999999</v>
      </c>
      <c r="H5056" s="114" t="s">
        <v>836</v>
      </c>
    </row>
    <row r="5057" spans="1:8" ht="16.5" thickBot="1">
      <c r="A5057" s="23" t="s">
        <v>28</v>
      </c>
      <c r="B5057" s="37">
        <v>4.5309999999999997</v>
      </c>
      <c r="C5057" s="38">
        <v>20.559000000000001</v>
      </c>
      <c r="D5057" s="30">
        <v>4.2249999999999996</v>
      </c>
      <c r="E5057" s="37">
        <v>16.402000000000001</v>
      </c>
      <c r="F5057" s="30">
        <v>4.2240000000000002</v>
      </c>
      <c r="G5057" s="30">
        <v>16.402999999999999</v>
      </c>
      <c r="H5057" s="114" t="s">
        <v>813</v>
      </c>
    </row>
    <row r="5058" spans="1:8" ht="16.5" thickBot="1">
      <c r="A5058" s="23" t="s">
        <v>29</v>
      </c>
      <c r="B5058" s="37">
        <v>6.077</v>
      </c>
      <c r="C5058" s="38">
        <v>29.998999999999999</v>
      </c>
      <c r="D5058" s="30">
        <v>7.7210000000000001</v>
      </c>
      <c r="E5058" s="37">
        <v>44.323999999999998</v>
      </c>
      <c r="F5058" s="30">
        <v>6.4829999999999997</v>
      </c>
      <c r="G5058" s="30">
        <v>31.670999999999999</v>
      </c>
      <c r="H5058" s="114" t="s">
        <v>814</v>
      </c>
    </row>
    <row r="5059" spans="1:8" ht="16.5" thickBot="1">
      <c r="A5059" s="23" t="s">
        <v>30</v>
      </c>
      <c r="B5059" s="37">
        <v>10.882999999999999</v>
      </c>
      <c r="C5059" s="38">
        <v>46.395000000000003</v>
      </c>
      <c r="D5059" s="30">
        <v>10.295</v>
      </c>
      <c r="E5059" s="37">
        <v>43.508000000000003</v>
      </c>
      <c r="F5059" s="30">
        <v>11.537000000000001</v>
      </c>
      <c r="G5059" s="30">
        <v>50.604999999999997</v>
      </c>
      <c r="H5059" s="114" t="s">
        <v>815</v>
      </c>
    </row>
    <row r="5060" spans="1:8" ht="16.5" thickBot="1">
      <c r="A5060" s="23" t="s">
        <v>31</v>
      </c>
      <c r="B5060" s="37">
        <v>39.155999999999999</v>
      </c>
      <c r="C5060" s="38">
        <v>152.80099999999999</v>
      </c>
      <c r="D5060" s="30">
        <v>33.347999999999999</v>
      </c>
      <c r="E5060" s="37">
        <v>151.649</v>
      </c>
      <c r="F5060" s="30">
        <v>38.054000000000002</v>
      </c>
      <c r="G5060" s="30">
        <v>174.244</v>
      </c>
      <c r="H5060" s="114" t="s">
        <v>838</v>
      </c>
    </row>
    <row r="5061" spans="1:8" ht="16.5" thickBot="1">
      <c r="A5061" s="23" t="s">
        <v>32</v>
      </c>
      <c r="B5061" s="37">
        <v>42.470999999999997</v>
      </c>
      <c r="C5061" s="38">
        <v>180.102</v>
      </c>
      <c r="D5061" s="30">
        <v>19.579999999999998</v>
      </c>
      <c r="E5061" s="37">
        <v>91.546000000000006</v>
      </c>
      <c r="F5061" s="30">
        <f>D5061/E5061*G5061</f>
        <v>41.066753981604869</v>
      </c>
      <c r="G5061" s="30">
        <v>192.00700000000001</v>
      </c>
      <c r="H5061" s="114" t="s">
        <v>816</v>
      </c>
    </row>
    <row r="5062" spans="1:8" ht="16.5" thickBot="1">
      <c r="A5062" s="23" t="s">
        <v>33</v>
      </c>
      <c r="B5062" s="37">
        <v>1.6850000000000001</v>
      </c>
      <c r="C5062" s="38">
        <v>8.0559999999999992</v>
      </c>
      <c r="D5062" s="30">
        <v>1.706</v>
      </c>
      <c r="E5062" s="37">
        <v>7.6989999999999998</v>
      </c>
      <c r="F5062" s="30">
        <v>4.4729999999999999</v>
      </c>
      <c r="G5062" s="30">
        <v>20.420999999999999</v>
      </c>
      <c r="H5062" s="114" t="s">
        <v>818</v>
      </c>
    </row>
    <row r="5063" spans="1:8" ht="16.5" thickBot="1">
      <c r="A5063" s="23" t="s">
        <v>34</v>
      </c>
      <c r="B5063" s="39">
        <v>3.5049999999999999</v>
      </c>
      <c r="C5063" s="40">
        <v>1.278</v>
      </c>
      <c r="D5063" s="30">
        <v>3.6139999999999999</v>
      </c>
      <c r="E5063" s="37">
        <v>1.105</v>
      </c>
      <c r="F5063" s="30">
        <v>2.5339999999999998</v>
      </c>
      <c r="G5063" s="30">
        <v>0.74199999999999999</v>
      </c>
      <c r="H5063" s="114" t="s">
        <v>817</v>
      </c>
    </row>
    <row r="5064" spans="1:8" ht="16.5" thickBot="1">
      <c r="A5064" s="23" t="s">
        <v>35</v>
      </c>
      <c r="B5064" s="39">
        <v>14.231</v>
      </c>
      <c r="C5064" s="40">
        <v>41.62</v>
      </c>
      <c r="D5064" s="30">
        <v>8.9990000000000006</v>
      </c>
      <c r="E5064" s="37">
        <v>29.190999999999999</v>
      </c>
      <c r="F5064" s="30">
        <v>13.750999999999999</v>
      </c>
      <c r="G5064" s="30">
        <v>46.698</v>
      </c>
      <c r="H5064" s="113" t="s">
        <v>36</v>
      </c>
    </row>
    <row r="5065" spans="1:8" ht="16.5" thickBot="1">
      <c r="A5065" s="95" t="s">
        <v>353</v>
      </c>
      <c r="B5065" s="97">
        <f t="shared" ref="B5065" si="937">SUM(B5043:B5064)</f>
        <v>269.66300000000001</v>
      </c>
      <c r="C5065" s="97">
        <f t="shared" ref="C5065" si="938">SUM(C5043:C5064)</f>
        <v>997.75900000000001</v>
      </c>
      <c r="D5065" s="97">
        <f t="shared" ref="D5065" si="939">SUM(D5043:D5064)</f>
        <v>228.05799999999991</v>
      </c>
      <c r="E5065" s="97">
        <f t="shared" ref="E5065:G5065" si="940">SUM(E5043:E5064)</f>
        <v>904.274</v>
      </c>
      <c r="F5065" s="97">
        <f t="shared" si="940"/>
        <v>1196.3836225406919</v>
      </c>
      <c r="G5065" s="97">
        <f t="shared" si="940"/>
        <v>1094.9410000000003</v>
      </c>
      <c r="H5065" s="112" t="s">
        <v>841</v>
      </c>
    </row>
    <row r="5066" spans="1:8" ht="16.5" thickBot="1">
      <c r="A5066" s="95" t="s">
        <v>350</v>
      </c>
      <c r="B5066" s="97">
        <v>3484.181</v>
      </c>
      <c r="C5066" s="97">
        <v>14013.77</v>
      </c>
      <c r="D5066" s="97">
        <v>3832.5906467319642</v>
      </c>
      <c r="E5066" s="97">
        <v>15415.112999999999</v>
      </c>
      <c r="F5066" s="142">
        <f>D5066/E5066*G5066</f>
        <v>4282.6319460523473</v>
      </c>
      <c r="G5066" s="142">
        <v>17225.23</v>
      </c>
      <c r="H5066" s="119" t="s">
        <v>354</v>
      </c>
    </row>
    <row r="5067" spans="1:8">
      <c r="A5067" s="75"/>
      <c r="B5067" s="75"/>
      <c r="C5067" s="75"/>
      <c r="D5067" s="75"/>
      <c r="E5067" s="75"/>
      <c r="F5067" s="75"/>
      <c r="G5067" s="75"/>
      <c r="H5067" s="75"/>
    </row>
    <row r="5068" spans="1:8">
      <c r="A5068" s="58" t="s">
        <v>318</v>
      </c>
      <c r="B5068" s="75"/>
      <c r="C5068" s="75"/>
      <c r="D5068" s="75"/>
      <c r="E5068" s="75"/>
      <c r="F5068" s="75"/>
      <c r="G5068" s="75"/>
      <c r="H5068" s="79" t="s">
        <v>319</v>
      </c>
    </row>
    <row r="5069" spans="1:8" ht="16.5" customHeight="1">
      <c r="A5069" s="74" t="s">
        <v>750</v>
      </c>
      <c r="B5069" s="75"/>
      <c r="C5069" s="75"/>
      <c r="D5069" s="75"/>
      <c r="E5069" s="75"/>
      <c r="F5069" s="75"/>
      <c r="G5069" s="75"/>
      <c r="H5069" s="8" t="s">
        <v>751</v>
      </c>
    </row>
    <row r="5070" spans="1:8" ht="16.5" customHeight="1" thickBot="1">
      <c r="A5070" s="76" t="s">
        <v>39</v>
      </c>
      <c r="B5070" s="75"/>
      <c r="C5070" s="75"/>
      <c r="D5070" s="75"/>
      <c r="E5070" s="2"/>
      <c r="F5070" s="75"/>
      <c r="G5070" s="2" t="s">
        <v>40</v>
      </c>
      <c r="H5070" s="2" t="s">
        <v>2</v>
      </c>
    </row>
    <row r="5071" spans="1:8" ht="16.5" thickBot="1">
      <c r="A5071" s="66" t="s">
        <v>7</v>
      </c>
      <c r="B5071" s="203">
        <v>2016</v>
      </c>
      <c r="C5071" s="204"/>
      <c r="D5071" s="203">
        <v>2017</v>
      </c>
      <c r="E5071" s="204"/>
      <c r="F5071" s="203">
        <v>2018</v>
      </c>
      <c r="G5071" s="204"/>
      <c r="H5071" s="67" t="s">
        <v>3</v>
      </c>
    </row>
    <row r="5072" spans="1:8">
      <c r="A5072" s="68"/>
      <c r="B5072" s="20" t="s">
        <v>43</v>
      </c>
      <c r="C5072" s="111" t="s">
        <v>44</v>
      </c>
      <c r="D5072" s="111" t="s">
        <v>43</v>
      </c>
      <c r="E5072" s="16" t="s">
        <v>44</v>
      </c>
      <c r="F5072" s="20" t="s">
        <v>43</v>
      </c>
      <c r="G5072" s="9" t="s">
        <v>44</v>
      </c>
      <c r="H5072" s="69"/>
    </row>
    <row r="5073" spans="1:8" ht="16.5" thickBot="1">
      <c r="A5073" s="70"/>
      <c r="B5073" s="34" t="s">
        <v>45</v>
      </c>
      <c r="C5073" s="11" t="s">
        <v>46</v>
      </c>
      <c r="D5073" s="114" t="s">
        <v>45</v>
      </c>
      <c r="E5073" s="36" t="s">
        <v>46</v>
      </c>
      <c r="F5073" s="34" t="s">
        <v>45</v>
      </c>
      <c r="G5073" s="34" t="s">
        <v>46</v>
      </c>
      <c r="H5073" s="71"/>
    </row>
    <row r="5074" spans="1:8" ht="17.25" thickTop="1" thickBot="1">
      <c r="A5074" s="23" t="s">
        <v>12</v>
      </c>
      <c r="B5074" s="35">
        <v>0.03</v>
      </c>
      <c r="C5074" s="38">
        <v>0.379</v>
      </c>
      <c r="D5074" s="30">
        <v>0.04</v>
      </c>
      <c r="E5074" s="37">
        <v>0.38</v>
      </c>
      <c r="F5074" s="30">
        <v>5.6000000000000001E-2</v>
      </c>
      <c r="G5074" s="30">
        <v>0.64600000000000002</v>
      </c>
      <c r="H5074" s="114" t="s">
        <v>809</v>
      </c>
    </row>
    <row r="5075" spans="1:8" ht="16.5" thickBot="1">
      <c r="A5075" s="23" t="s">
        <v>13</v>
      </c>
      <c r="B5075" s="37">
        <v>1.4379999999999999</v>
      </c>
      <c r="C5075" s="38">
        <v>12.420999999999999</v>
      </c>
      <c r="D5075" s="30">
        <v>1.518</v>
      </c>
      <c r="E5075" s="37">
        <v>12.118</v>
      </c>
      <c r="F5075" s="30">
        <v>1.5720000000000001</v>
      </c>
      <c r="G5075" s="30">
        <v>13.776</v>
      </c>
      <c r="H5075" s="114" t="s">
        <v>810</v>
      </c>
    </row>
    <row r="5076" spans="1:8" ht="16.5" thickBot="1">
      <c r="A5076" s="23" t="s">
        <v>14</v>
      </c>
      <c r="B5076" s="37">
        <v>0.109</v>
      </c>
      <c r="C5076" s="38">
        <v>0.89300000000000002</v>
      </c>
      <c r="D5076" s="30">
        <v>0.127</v>
      </c>
      <c r="E5076" s="37">
        <v>0.88600000000000001</v>
      </c>
      <c r="F5076" s="30">
        <v>0.26100000000000001</v>
      </c>
      <c r="G5076" s="30">
        <v>1.0109999999999999</v>
      </c>
      <c r="H5076" s="114" t="s">
        <v>806</v>
      </c>
    </row>
    <row r="5077" spans="1:8" ht="16.5" thickBot="1">
      <c r="A5077" s="23" t="s">
        <v>15</v>
      </c>
      <c r="B5077" s="37">
        <v>0.115</v>
      </c>
      <c r="C5077" s="38">
        <v>0.16500000000000001</v>
      </c>
      <c r="D5077" s="30">
        <v>0.14399999999999999</v>
      </c>
      <c r="E5077" s="37">
        <v>0.20100000000000001</v>
      </c>
      <c r="F5077" s="30">
        <v>0.16</v>
      </c>
      <c r="G5077" s="30">
        <v>0.34100000000000003</v>
      </c>
      <c r="H5077" s="114" t="s">
        <v>820</v>
      </c>
    </row>
    <row r="5078" spans="1:8" ht="16.5" thickBot="1">
      <c r="A5078" s="23" t="s">
        <v>16</v>
      </c>
      <c r="B5078" s="37">
        <v>0.08</v>
      </c>
      <c r="C5078" s="38">
        <v>0.223</v>
      </c>
      <c r="D5078" s="30">
        <v>0.14099999999999999</v>
      </c>
      <c r="E5078" s="37">
        <v>0.34399999999999997</v>
      </c>
      <c r="F5078" s="30">
        <v>5.0000000000000001E-3</v>
      </c>
      <c r="G5078" s="30">
        <v>2.1000000000000001E-2</v>
      </c>
      <c r="H5078" s="114" t="s">
        <v>819</v>
      </c>
    </row>
    <row r="5079" spans="1:8" ht="16.5" thickBot="1">
      <c r="A5079" s="23" t="s">
        <v>17</v>
      </c>
      <c r="B5079" s="37">
        <v>0</v>
      </c>
      <c r="C5079" s="38">
        <v>1E-3</v>
      </c>
      <c r="D5079" s="30">
        <v>0</v>
      </c>
      <c r="E5079" s="37">
        <v>0</v>
      </c>
      <c r="F5079" s="30">
        <v>1.175</v>
      </c>
      <c r="G5079" s="30">
        <v>1E-3</v>
      </c>
      <c r="H5079" s="114" t="s">
        <v>807</v>
      </c>
    </row>
    <row r="5080" spans="1:8" ht="16.5" thickBot="1">
      <c r="A5080" s="23" t="s">
        <v>18</v>
      </c>
      <c r="B5080" s="37">
        <v>2E-3</v>
      </c>
      <c r="C5080" s="38">
        <v>1.7999999999999999E-2</v>
      </c>
      <c r="D5080" s="30">
        <v>1.0999999999999999E-2</v>
      </c>
      <c r="E5080" s="37">
        <v>5.8000000000000003E-2</v>
      </c>
      <c r="F5080" s="30">
        <v>1.2E-2</v>
      </c>
      <c r="G5080" s="30">
        <v>7.0999999999999994E-2</v>
      </c>
      <c r="H5080" s="114" t="s">
        <v>19</v>
      </c>
    </row>
    <row r="5081" spans="1:8" ht="16.5" thickBot="1">
      <c r="A5081" s="23" t="s">
        <v>20</v>
      </c>
      <c r="B5081" s="37">
        <v>0.36249956101843722</v>
      </c>
      <c r="C5081" s="38">
        <v>2.7480000000000002</v>
      </c>
      <c r="D5081" s="30">
        <v>0.42410338015803334</v>
      </c>
      <c r="E5081" s="37">
        <v>3.2149999999999999</v>
      </c>
      <c r="F5081" s="30">
        <v>0.71099999999999997</v>
      </c>
      <c r="G5081" s="30">
        <v>2.7309999999999999</v>
      </c>
      <c r="H5081" s="114" t="s">
        <v>808</v>
      </c>
    </row>
    <row r="5082" spans="1:8" ht="16.5" thickBot="1">
      <c r="A5082" s="23" t="s">
        <v>21</v>
      </c>
      <c r="B5082" s="37">
        <v>0</v>
      </c>
      <c r="C5082" s="38">
        <v>0</v>
      </c>
      <c r="D5082" s="30">
        <v>0</v>
      </c>
      <c r="E5082" s="37">
        <v>0</v>
      </c>
      <c r="F5082" s="30">
        <v>0</v>
      </c>
      <c r="G5082" s="30">
        <v>0</v>
      </c>
      <c r="H5082" s="114" t="s">
        <v>811</v>
      </c>
    </row>
    <row r="5083" spans="1:8" ht="16.5" thickBot="1">
      <c r="A5083" s="23" t="s">
        <v>22</v>
      </c>
      <c r="B5083" s="37">
        <v>0</v>
      </c>
      <c r="C5083" s="38">
        <v>0</v>
      </c>
      <c r="D5083" s="30">
        <v>0</v>
      </c>
      <c r="E5083" s="37">
        <v>0</v>
      </c>
      <c r="F5083" s="37">
        <v>0</v>
      </c>
      <c r="G5083" s="37">
        <v>0</v>
      </c>
      <c r="H5083" s="114" t="s">
        <v>840</v>
      </c>
    </row>
    <row r="5084" spans="1:8" ht="16.5" thickBot="1">
      <c r="A5084" s="23" t="s">
        <v>23</v>
      </c>
      <c r="B5084" s="37">
        <v>1E-3</v>
      </c>
      <c r="C5084" s="38">
        <v>2E-3</v>
      </c>
      <c r="D5084" s="30">
        <v>1E-3</v>
      </c>
      <c r="E5084" s="37">
        <v>2E-3</v>
      </c>
      <c r="F5084" s="30">
        <v>1E-3</v>
      </c>
      <c r="G5084" s="30">
        <v>0.01</v>
      </c>
      <c r="H5084" s="114" t="s">
        <v>805</v>
      </c>
    </row>
    <row r="5085" spans="1:8" ht="16.5" thickBot="1">
      <c r="A5085" s="23" t="s">
        <v>24</v>
      </c>
      <c r="B5085" s="37">
        <v>1.2999999999999999E-2</v>
      </c>
      <c r="C5085" s="38">
        <v>7.0000000000000007E-2</v>
      </c>
      <c r="D5085" s="30">
        <v>0.151</v>
      </c>
      <c r="E5085" s="37">
        <v>0.77500000000000002</v>
      </c>
      <c r="F5085" s="30">
        <v>7.9000000000000001E-2</v>
      </c>
      <c r="G5085" s="30">
        <v>0.60799999999999998</v>
      </c>
      <c r="H5085" s="114" t="s">
        <v>25</v>
      </c>
    </row>
    <row r="5086" spans="1:8" ht="16.5" thickBot="1">
      <c r="A5086" s="23" t="s">
        <v>26</v>
      </c>
      <c r="B5086" s="30">
        <v>0.255</v>
      </c>
      <c r="C5086" s="28">
        <v>0.95</v>
      </c>
      <c r="D5086" s="30">
        <v>0.23100000000000001</v>
      </c>
      <c r="E5086" s="37">
        <v>0.66700000000000004</v>
      </c>
      <c r="F5086" s="30">
        <v>0.42899999999999999</v>
      </c>
      <c r="G5086" s="30">
        <v>1.8640000000000001</v>
      </c>
      <c r="H5086" s="114" t="s">
        <v>812</v>
      </c>
    </row>
    <row r="5087" spans="1:8" ht="16.5" thickBot="1">
      <c r="A5087" s="23" t="s">
        <v>27</v>
      </c>
      <c r="B5087" s="37">
        <v>0</v>
      </c>
      <c r="C5087" s="38">
        <v>0</v>
      </c>
      <c r="D5087" s="30">
        <v>0</v>
      </c>
      <c r="E5087" s="37">
        <v>0</v>
      </c>
      <c r="F5087" s="30">
        <v>0</v>
      </c>
      <c r="G5087" s="30">
        <v>3.5000000000000003E-2</v>
      </c>
      <c r="H5087" s="114" t="s">
        <v>836</v>
      </c>
    </row>
    <row r="5088" spans="1:8" ht="16.5" thickBot="1">
      <c r="A5088" s="23" t="s">
        <v>28</v>
      </c>
      <c r="B5088" s="37">
        <v>0.44800000000000001</v>
      </c>
      <c r="C5088" s="38">
        <v>2.1749999999999998</v>
      </c>
      <c r="D5088" s="30">
        <v>0.16300000000000001</v>
      </c>
      <c r="E5088" s="37">
        <v>1.738</v>
      </c>
      <c r="F5088" s="30">
        <v>0.16400000000000001</v>
      </c>
      <c r="G5088" s="30">
        <v>1.74</v>
      </c>
      <c r="H5088" s="114" t="s">
        <v>813</v>
      </c>
    </row>
    <row r="5089" spans="1:8" ht="16.5" thickBot="1">
      <c r="A5089" s="23" t="s">
        <v>29</v>
      </c>
      <c r="B5089" s="37">
        <v>0.26200000000000001</v>
      </c>
      <c r="C5089" s="38">
        <v>2.6669999999999998</v>
      </c>
      <c r="D5089" s="30">
        <v>0.24199999999999999</v>
      </c>
      <c r="E5089" s="37">
        <v>2.4769999999999999</v>
      </c>
      <c r="F5089" s="30">
        <v>0.33800000000000002</v>
      </c>
      <c r="G5089" s="30">
        <v>3.3210000000000002</v>
      </c>
      <c r="H5089" s="114" t="s">
        <v>814</v>
      </c>
    </row>
    <row r="5090" spans="1:8" ht="16.5" thickBot="1">
      <c r="A5090" s="23" t="s">
        <v>30</v>
      </c>
      <c r="B5090" s="37">
        <v>1.1759999999999999</v>
      </c>
      <c r="C5090" s="38">
        <v>8.6969999999999992</v>
      </c>
      <c r="D5090" s="30">
        <v>0.91300000000000003</v>
      </c>
      <c r="E5090" s="37">
        <v>7.6070000000000002</v>
      </c>
      <c r="F5090" s="30">
        <v>1.1919999999999999</v>
      </c>
      <c r="G5090" s="30">
        <v>9.3360000000000003</v>
      </c>
      <c r="H5090" s="114" t="s">
        <v>815</v>
      </c>
    </row>
    <row r="5091" spans="1:8" ht="16.5" thickBot="1">
      <c r="A5091" s="23" t="s">
        <v>31</v>
      </c>
      <c r="B5091" s="37">
        <v>2.8000000000000001E-2</v>
      </c>
      <c r="C5091" s="38">
        <v>0.13100000000000001</v>
      </c>
      <c r="D5091" s="30">
        <v>0.02</v>
      </c>
      <c r="E5091" s="37">
        <v>0.20100000000000001</v>
      </c>
      <c r="F5091" s="30">
        <v>7.3999999999999996E-2</v>
      </c>
      <c r="G5091" s="30">
        <v>0.47899999999999998</v>
      </c>
      <c r="H5091" s="114" t="s">
        <v>838</v>
      </c>
    </row>
    <row r="5092" spans="1:8" ht="16.5" thickBot="1">
      <c r="A5092" s="23" t="s">
        <v>32</v>
      </c>
      <c r="B5092" s="37">
        <v>0.01</v>
      </c>
      <c r="C5092" s="38">
        <v>0.11700000000000001</v>
      </c>
      <c r="D5092" s="30">
        <v>1E-3</v>
      </c>
      <c r="E5092" s="37">
        <v>1.6E-2</v>
      </c>
      <c r="F5092" s="30">
        <f>D5092/E5092*G5092</f>
        <v>5.875E-3</v>
      </c>
      <c r="G5092" s="30">
        <v>9.4E-2</v>
      </c>
      <c r="H5092" s="114" t="s">
        <v>816</v>
      </c>
    </row>
    <row r="5093" spans="1:8" ht="16.5" thickBot="1">
      <c r="A5093" s="23" t="s">
        <v>33</v>
      </c>
      <c r="B5093" s="37">
        <v>2.9000000000000001E-2</v>
      </c>
      <c r="C5093" s="38">
        <v>0.14799999999999999</v>
      </c>
      <c r="D5093" s="30">
        <v>6.6000000000000003E-2</v>
      </c>
      <c r="E5093" s="37">
        <v>0.33800000000000002</v>
      </c>
      <c r="F5093" s="30">
        <v>0.113</v>
      </c>
      <c r="G5093" s="30">
        <v>0.81699999999999995</v>
      </c>
      <c r="H5093" s="114" t="s">
        <v>818</v>
      </c>
    </row>
    <row r="5094" spans="1:8" ht="16.5" thickBot="1">
      <c r="A5094" s="23" t="s">
        <v>34</v>
      </c>
      <c r="B5094" s="39">
        <v>1.9E-2</v>
      </c>
      <c r="C5094" s="40">
        <v>6.0000000000000001E-3</v>
      </c>
      <c r="D5094" s="30">
        <v>0.107</v>
      </c>
      <c r="E5094" s="37">
        <v>2.1000000000000001E-2</v>
      </c>
      <c r="F5094" s="30">
        <v>4.3999999999999997E-2</v>
      </c>
      <c r="G5094" s="30">
        <v>8.0000000000000002E-3</v>
      </c>
      <c r="H5094" s="114" t="s">
        <v>817</v>
      </c>
    </row>
    <row r="5095" spans="1:8" ht="16.5" thickBot="1">
      <c r="A5095" s="23" t="s">
        <v>35</v>
      </c>
      <c r="B5095" s="39">
        <v>0</v>
      </c>
      <c r="C5095" s="40">
        <v>0</v>
      </c>
      <c r="D5095" s="30">
        <v>0</v>
      </c>
      <c r="E5095" s="37">
        <v>0</v>
      </c>
      <c r="F5095" s="30">
        <v>0</v>
      </c>
      <c r="G5095" s="30">
        <v>0</v>
      </c>
      <c r="H5095" s="113" t="s">
        <v>36</v>
      </c>
    </row>
    <row r="5096" spans="1:8" ht="16.5" thickBot="1">
      <c r="A5096" s="95" t="s">
        <v>353</v>
      </c>
      <c r="B5096" s="97">
        <f t="shared" ref="B5096" si="941">SUM(B5074:B5095)</f>
        <v>4.3774995610184364</v>
      </c>
      <c r="C5096" s="97">
        <f t="shared" ref="C5096" si="942">SUM(C5074:C5095)</f>
        <v>31.810999999999996</v>
      </c>
      <c r="D5096" s="97">
        <f t="shared" ref="D5096" si="943">SUM(D5074:D5095)</f>
        <v>4.3001033801580322</v>
      </c>
      <c r="E5096" s="97">
        <f t="shared" ref="E5096:G5096" si="944">SUM(E5074:E5095)</f>
        <v>31.043999999999997</v>
      </c>
      <c r="F5096" s="97">
        <f t="shared" si="944"/>
        <v>6.3918749999999998</v>
      </c>
      <c r="G5096" s="97">
        <f t="shared" si="944"/>
        <v>36.910000000000004</v>
      </c>
      <c r="H5096" s="112" t="s">
        <v>841</v>
      </c>
    </row>
    <row r="5097" spans="1:8" ht="16.5" thickBot="1">
      <c r="A5097" s="95" t="s">
        <v>350</v>
      </c>
      <c r="B5097" s="97">
        <v>1033.7260000000001</v>
      </c>
      <c r="C5097" s="97">
        <v>8221.6239999999998</v>
      </c>
      <c r="D5097" s="97">
        <v>1100.9690000000001</v>
      </c>
      <c r="E5097" s="97">
        <v>9219.1959999999999</v>
      </c>
      <c r="F5097" s="142">
        <f>D5097/E5097*G5097</f>
        <v>1176.6127636222291</v>
      </c>
      <c r="G5097" s="142">
        <v>9852.6149999999998</v>
      </c>
      <c r="H5097" s="119" t="s">
        <v>354</v>
      </c>
    </row>
    <row r="5098" spans="1:8">
      <c r="A5098" s="98"/>
      <c r="B5098" s="99"/>
      <c r="C5098" s="99"/>
      <c r="D5098" s="99"/>
      <c r="E5098" s="99"/>
      <c r="F5098" s="99"/>
      <c r="G5098" s="99"/>
      <c r="H5098" s="121"/>
    </row>
    <row r="5099" spans="1:8">
      <c r="A5099" s="77" t="s">
        <v>320</v>
      </c>
      <c r="B5099" s="75"/>
      <c r="C5099" s="75"/>
      <c r="D5099" s="75"/>
      <c r="E5099" s="75"/>
      <c r="F5099" s="75"/>
      <c r="G5099" s="75"/>
      <c r="H5099" s="79" t="s">
        <v>321</v>
      </c>
    </row>
    <row r="5100" spans="1:8" ht="17.25" customHeight="1">
      <c r="A5100" s="77" t="s">
        <v>753</v>
      </c>
      <c r="B5100" s="75"/>
      <c r="D5100" s="41"/>
      <c r="E5100" s="41"/>
      <c r="F5100" s="41"/>
      <c r="G5100" s="41"/>
      <c r="H5100" s="41" t="s">
        <v>752</v>
      </c>
    </row>
    <row r="5101" spans="1:8" ht="16.5" customHeight="1" thickBot="1">
      <c r="A5101" s="76" t="s">
        <v>39</v>
      </c>
      <c r="B5101" s="75"/>
      <c r="C5101" s="75"/>
      <c r="D5101" s="75"/>
      <c r="E5101" s="2"/>
      <c r="F5101" s="75"/>
      <c r="G5101" s="2" t="s">
        <v>40</v>
      </c>
      <c r="H5101" s="2" t="s">
        <v>2</v>
      </c>
    </row>
    <row r="5102" spans="1:8" ht="16.5" thickBot="1">
      <c r="A5102" s="66" t="s">
        <v>7</v>
      </c>
      <c r="B5102" s="203">
        <v>2016</v>
      </c>
      <c r="C5102" s="204"/>
      <c r="D5102" s="203">
        <v>2017</v>
      </c>
      <c r="E5102" s="204"/>
      <c r="F5102" s="203">
        <v>2018</v>
      </c>
      <c r="G5102" s="204"/>
      <c r="H5102" s="67" t="s">
        <v>3</v>
      </c>
    </row>
    <row r="5103" spans="1:8">
      <c r="A5103" s="68"/>
      <c r="B5103" s="20" t="s">
        <v>43</v>
      </c>
      <c r="C5103" s="111" t="s">
        <v>44</v>
      </c>
      <c r="D5103" s="111" t="s">
        <v>43</v>
      </c>
      <c r="E5103" s="16" t="s">
        <v>44</v>
      </c>
      <c r="F5103" s="20" t="s">
        <v>43</v>
      </c>
      <c r="G5103" s="9" t="s">
        <v>44</v>
      </c>
      <c r="H5103" s="69"/>
    </row>
    <row r="5104" spans="1:8" ht="16.5" thickBot="1">
      <c r="A5104" s="70"/>
      <c r="B5104" s="34" t="s">
        <v>45</v>
      </c>
      <c r="C5104" s="11" t="s">
        <v>46</v>
      </c>
      <c r="D5104" s="114" t="s">
        <v>45</v>
      </c>
      <c r="E5104" s="36" t="s">
        <v>46</v>
      </c>
      <c r="F5104" s="34" t="s">
        <v>45</v>
      </c>
      <c r="G5104" s="34" t="s">
        <v>46</v>
      </c>
      <c r="H5104" s="71"/>
    </row>
    <row r="5105" spans="1:8" ht="17.25" thickTop="1" thickBot="1">
      <c r="A5105" s="23" t="s">
        <v>12</v>
      </c>
      <c r="B5105" s="35">
        <v>8.81</v>
      </c>
      <c r="C5105" s="38">
        <v>58.756999999999998</v>
      </c>
      <c r="D5105" s="30">
        <v>7.8140000000000001</v>
      </c>
      <c r="E5105" s="37">
        <v>48.103999999999999</v>
      </c>
      <c r="F5105" s="30">
        <v>8.4749999999999996</v>
      </c>
      <c r="G5105" s="30">
        <v>54.515000000000001</v>
      </c>
      <c r="H5105" s="114" t="s">
        <v>809</v>
      </c>
    </row>
    <row r="5106" spans="1:8" ht="16.5" thickBot="1">
      <c r="A5106" s="23" t="s">
        <v>13</v>
      </c>
      <c r="B5106" s="37">
        <v>68.230999999999995</v>
      </c>
      <c r="C5106" s="38">
        <v>286.70400000000001</v>
      </c>
      <c r="D5106" s="30">
        <v>67.968999999999994</v>
      </c>
      <c r="E5106" s="37">
        <v>276.66399999999999</v>
      </c>
      <c r="F5106" s="30">
        <v>47.582999999999998</v>
      </c>
      <c r="G5106" s="30">
        <v>224.84100000000001</v>
      </c>
      <c r="H5106" s="114" t="s">
        <v>810</v>
      </c>
    </row>
    <row r="5107" spans="1:8" ht="16.5" thickBot="1">
      <c r="A5107" s="23" t="s">
        <v>14</v>
      </c>
      <c r="B5107" s="37">
        <v>3.448</v>
      </c>
      <c r="C5107" s="38">
        <v>23.728999999999999</v>
      </c>
      <c r="D5107" s="30">
        <v>4.1989999999999998</v>
      </c>
      <c r="E5107" s="37">
        <v>26.963999999999999</v>
      </c>
      <c r="F5107" s="30">
        <v>4.5960000000000001</v>
      </c>
      <c r="G5107" s="30">
        <v>25.373000000000001</v>
      </c>
      <c r="H5107" s="114" t="s">
        <v>806</v>
      </c>
    </row>
    <row r="5108" spans="1:8" ht="16.5" thickBot="1">
      <c r="A5108" s="23" t="s">
        <v>15</v>
      </c>
      <c r="B5108" s="37">
        <v>3.238</v>
      </c>
      <c r="C5108" s="38">
        <v>22.600999999999999</v>
      </c>
      <c r="D5108" s="30">
        <v>4.03</v>
      </c>
      <c r="E5108" s="37">
        <v>28.902000000000001</v>
      </c>
      <c r="F5108" s="30">
        <v>3.327</v>
      </c>
      <c r="G5108" s="30">
        <v>26.388000000000002</v>
      </c>
      <c r="H5108" s="114" t="s">
        <v>820</v>
      </c>
    </row>
    <row r="5109" spans="1:8" ht="16.5" thickBot="1">
      <c r="A5109" s="23" t="s">
        <v>16</v>
      </c>
      <c r="B5109" s="37">
        <v>30.326000000000001</v>
      </c>
      <c r="C5109" s="38">
        <v>174.41300000000001</v>
      </c>
      <c r="D5109" s="30">
        <v>23.795000000000002</v>
      </c>
      <c r="E5109" s="37">
        <v>148.30000000000001</v>
      </c>
      <c r="F5109" s="30">
        <v>28.779</v>
      </c>
      <c r="G5109" s="30">
        <v>177.714</v>
      </c>
      <c r="H5109" s="114" t="s">
        <v>819</v>
      </c>
    </row>
    <row r="5110" spans="1:8" ht="16.5" thickBot="1">
      <c r="A5110" s="23" t="s">
        <v>17</v>
      </c>
      <c r="B5110" s="37">
        <v>1.175</v>
      </c>
      <c r="C5110" s="38">
        <v>2.04</v>
      </c>
      <c r="D5110" s="30">
        <v>1.55</v>
      </c>
      <c r="E5110" s="37">
        <v>2.528</v>
      </c>
      <c r="F5110" s="30">
        <v>72.742999999999995</v>
      </c>
      <c r="G5110" s="30">
        <v>0.106</v>
      </c>
      <c r="H5110" s="114" t="s">
        <v>807</v>
      </c>
    </row>
    <row r="5111" spans="1:8" ht="16.5" thickBot="1">
      <c r="A5111" s="23" t="s">
        <v>18</v>
      </c>
      <c r="B5111" s="37">
        <v>22.582999999999998</v>
      </c>
      <c r="C5111" s="38">
        <v>20.946000000000002</v>
      </c>
      <c r="D5111" s="30">
        <v>9.42</v>
      </c>
      <c r="E5111" s="37">
        <v>11.215</v>
      </c>
      <c r="F5111" s="30">
        <v>10.395</v>
      </c>
      <c r="G5111" s="30">
        <v>12.829000000000001</v>
      </c>
      <c r="H5111" s="114" t="s">
        <v>19</v>
      </c>
    </row>
    <row r="5112" spans="1:8" ht="16.5" thickBot="1">
      <c r="A5112" s="23" t="s">
        <v>20</v>
      </c>
      <c r="B5112" s="37">
        <v>76.013999999999996</v>
      </c>
      <c r="C5112" s="38">
        <v>767.95500000000004</v>
      </c>
      <c r="D5112" s="30">
        <v>67.713999999999999</v>
      </c>
      <c r="E5112" s="37">
        <v>640.84799999999996</v>
      </c>
      <c r="F5112" s="30">
        <v>67.007999999999996</v>
      </c>
      <c r="G5112" s="30">
        <v>598.09400000000005</v>
      </c>
      <c r="H5112" s="114" t="s">
        <v>808</v>
      </c>
    </row>
    <row r="5113" spans="1:8" ht="16.5" thickBot="1">
      <c r="A5113" s="23" t="s">
        <v>21</v>
      </c>
      <c r="B5113" s="37">
        <v>1.4319999999999999</v>
      </c>
      <c r="C5113" s="38">
        <v>6.2690000000000001</v>
      </c>
      <c r="D5113" s="30">
        <v>0.53100000000000003</v>
      </c>
      <c r="E5113" s="37">
        <v>1.69</v>
      </c>
      <c r="F5113" s="30">
        <v>0.30299999999999999</v>
      </c>
      <c r="G5113" s="30">
        <v>0.39500000000000002</v>
      </c>
      <c r="H5113" s="114" t="s">
        <v>811</v>
      </c>
    </row>
    <row r="5114" spans="1:8" ht="16.5" thickBot="1">
      <c r="A5114" s="23" t="s">
        <v>22</v>
      </c>
      <c r="B5114" s="37">
        <v>4.3810000000000002</v>
      </c>
      <c r="C5114" s="38">
        <v>18.847999999999999</v>
      </c>
      <c r="D5114" s="30">
        <v>3.53</v>
      </c>
      <c r="E5114" s="37">
        <v>16.23</v>
      </c>
      <c r="F5114" s="30">
        <v>2.7080000000000002</v>
      </c>
      <c r="G5114" s="30">
        <v>13.227</v>
      </c>
      <c r="H5114" s="114" t="s">
        <v>840</v>
      </c>
    </row>
    <row r="5115" spans="1:8" ht="16.5" thickBot="1">
      <c r="A5115" s="23" t="s">
        <v>23</v>
      </c>
      <c r="B5115" s="37">
        <v>10.252000000000001</v>
      </c>
      <c r="C5115" s="38">
        <v>12.819000000000001</v>
      </c>
      <c r="D5115" s="30">
        <v>14.192</v>
      </c>
      <c r="E5115" s="37">
        <v>18.170000000000002</v>
      </c>
      <c r="F5115" s="30">
        <v>14.875999999999999</v>
      </c>
      <c r="G5115" s="30">
        <v>17.716000000000001</v>
      </c>
      <c r="H5115" s="114" t="s">
        <v>805</v>
      </c>
    </row>
    <row r="5116" spans="1:8" ht="16.5" thickBot="1">
      <c r="A5116" s="23" t="s">
        <v>24</v>
      </c>
      <c r="B5116" s="37">
        <v>35.947000000000003</v>
      </c>
      <c r="C5116" s="38">
        <v>111.899</v>
      </c>
      <c r="D5116" s="30">
        <v>46.067999999999998</v>
      </c>
      <c r="E5116" s="37">
        <v>156.99700000000001</v>
      </c>
      <c r="F5116" s="30">
        <f>D5116/E5116*G5116</f>
        <v>71.83136108333278</v>
      </c>
      <c r="G5116" s="30">
        <v>244.797</v>
      </c>
      <c r="H5116" s="114" t="s">
        <v>25</v>
      </c>
    </row>
    <row r="5117" spans="1:8" ht="16.5" thickBot="1">
      <c r="A5117" s="23" t="s">
        <v>26</v>
      </c>
      <c r="B5117" s="30">
        <v>8.8049999999999997</v>
      </c>
      <c r="C5117" s="28">
        <v>55.841000000000001</v>
      </c>
      <c r="D5117" s="30">
        <v>7.1040000000000001</v>
      </c>
      <c r="E5117" s="37">
        <v>44.594999999999999</v>
      </c>
      <c r="F5117" s="30">
        <v>9.2970000000000006</v>
      </c>
      <c r="G5117" s="30">
        <v>57.286999999999999</v>
      </c>
      <c r="H5117" s="114" t="s">
        <v>812</v>
      </c>
    </row>
    <row r="5118" spans="1:8" ht="16.5" thickBot="1">
      <c r="A5118" s="23" t="s">
        <v>27</v>
      </c>
      <c r="B5118" s="37">
        <v>4.7279999999999998</v>
      </c>
      <c r="C5118" s="38">
        <v>26.614000000000001</v>
      </c>
      <c r="D5118" s="30">
        <v>2.0819999999999999</v>
      </c>
      <c r="E5118" s="37">
        <v>12.170999999999999</v>
      </c>
      <c r="F5118" s="30">
        <f>D5118/E5118*G5118</f>
        <v>7.3620108454523043</v>
      </c>
      <c r="G5118" s="30">
        <v>43.036999999999999</v>
      </c>
      <c r="H5118" s="114" t="s">
        <v>836</v>
      </c>
    </row>
    <row r="5119" spans="1:8" ht="16.5" thickBot="1">
      <c r="A5119" s="23" t="s">
        <v>28</v>
      </c>
      <c r="B5119" s="37">
        <v>7.4610000000000003</v>
      </c>
      <c r="C5119" s="38">
        <v>48.015000000000001</v>
      </c>
      <c r="D5119" s="30">
        <v>8.5079999999999991</v>
      </c>
      <c r="E5119" s="37">
        <v>51.628</v>
      </c>
      <c r="F5119" s="30">
        <v>8.5079999999999991</v>
      </c>
      <c r="G5119" s="30">
        <v>51.628</v>
      </c>
      <c r="H5119" s="114" t="s">
        <v>813</v>
      </c>
    </row>
    <row r="5120" spans="1:8" ht="16.5" thickBot="1">
      <c r="A5120" s="23" t="s">
        <v>29</v>
      </c>
      <c r="B5120" s="37">
        <v>17.032</v>
      </c>
      <c r="C5120" s="38">
        <v>128.19999999999999</v>
      </c>
      <c r="D5120" s="30">
        <v>15.976000000000001</v>
      </c>
      <c r="E5120" s="37">
        <v>114.02500000000001</v>
      </c>
      <c r="F5120" s="30">
        <v>16.059999999999999</v>
      </c>
      <c r="G5120" s="30">
        <v>124.708</v>
      </c>
      <c r="H5120" s="114" t="s">
        <v>814</v>
      </c>
    </row>
    <row r="5121" spans="1:8" ht="16.5" thickBot="1">
      <c r="A5121" s="23" t="s">
        <v>30</v>
      </c>
      <c r="B5121" s="37">
        <v>21.933</v>
      </c>
      <c r="C5121" s="38">
        <v>118.639</v>
      </c>
      <c r="D5121" s="30">
        <v>20.491</v>
      </c>
      <c r="E5121" s="37">
        <v>107.645</v>
      </c>
      <c r="F5121" s="30">
        <v>24.516999999999999</v>
      </c>
      <c r="G5121" s="30">
        <v>118.803</v>
      </c>
      <c r="H5121" s="114" t="s">
        <v>815</v>
      </c>
    </row>
    <row r="5122" spans="1:8" ht="16.5" thickBot="1">
      <c r="A5122" s="23" t="s">
        <v>31</v>
      </c>
      <c r="B5122" s="37">
        <v>22.658000000000001</v>
      </c>
      <c r="C5122" s="38">
        <v>103.05800000000001</v>
      </c>
      <c r="D5122" s="30">
        <v>17.202000000000002</v>
      </c>
      <c r="E5122" s="37">
        <v>77.039000000000001</v>
      </c>
      <c r="F5122" s="30">
        <v>27.111000000000001</v>
      </c>
      <c r="G5122" s="30">
        <v>124.875</v>
      </c>
      <c r="H5122" s="114" t="s">
        <v>838</v>
      </c>
    </row>
    <row r="5123" spans="1:8" ht="16.5" thickBot="1">
      <c r="A5123" s="23" t="s">
        <v>32</v>
      </c>
      <c r="B5123" s="37">
        <v>20.158999999999999</v>
      </c>
      <c r="C5123" s="38">
        <v>103.827</v>
      </c>
      <c r="D5123" s="30">
        <v>19.062000000000001</v>
      </c>
      <c r="E5123" s="37">
        <v>86.884</v>
      </c>
      <c r="F5123" s="30">
        <v>81.224000000000004</v>
      </c>
      <c r="G5123" s="30">
        <v>112.453</v>
      </c>
      <c r="H5123" s="114" t="s">
        <v>816</v>
      </c>
    </row>
    <row r="5124" spans="1:8" ht="16.5" thickBot="1">
      <c r="A5124" s="23" t="s">
        <v>33</v>
      </c>
      <c r="B5124" s="37">
        <v>5.9240000000000004</v>
      </c>
      <c r="C5124" s="38">
        <v>32.024000000000001</v>
      </c>
      <c r="D5124" s="30">
        <v>7.2359999999999998</v>
      </c>
      <c r="E5124" s="37">
        <v>40.137999999999998</v>
      </c>
      <c r="F5124" s="30">
        <v>8.077</v>
      </c>
      <c r="G5124" s="30">
        <v>39.895000000000003</v>
      </c>
      <c r="H5124" s="114" t="s">
        <v>818</v>
      </c>
    </row>
    <row r="5125" spans="1:8" ht="16.5" thickBot="1">
      <c r="A5125" s="23" t="s">
        <v>34</v>
      </c>
      <c r="B5125" s="39">
        <v>21.295999999999999</v>
      </c>
      <c r="C5125" s="40">
        <v>6.7939999999999996</v>
      </c>
      <c r="D5125" s="30">
        <v>3.5539999999999998</v>
      </c>
      <c r="E5125" s="37">
        <v>1.026</v>
      </c>
      <c r="F5125" s="30">
        <v>4.3440000000000003</v>
      </c>
      <c r="G5125" s="30">
        <v>1.5089999999999999</v>
      </c>
      <c r="H5125" s="114" t="s">
        <v>817</v>
      </c>
    </row>
    <row r="5126" spans="1:8" ht="16.5" thickBot="1">
      <c r="A5126" s="23" t="s">
        <v>35</v>
      </c>
      <c r="B5126" s="39">
        <v>21.506</v>
      </c>
      <c r="C5126" s="40">
        <v>55.572000000000003</v>
      </c>
      <c r="D5126" s="30">
        <v>16.431999999999999</v>
      </c>
      <c r="E5126" s="37">
        <v>37.863999999999997</v>
      </c>
      <c r="F5126" s="30">
        <v>15.44</v>
      </c>
      <c r="G5126" s="30">
        <v>41.814</v>
      </c>
      <c r="H5126" s="113" t="s">
        <v>36</v>
      </c>
    </row>
    <row r="5127" spans="1:8" ht="16.5" thickBot="1">
      <c r="A5127" s="95" t="s">
        <v>353</v>
      </c>
      <c r="B5127" s="97">
        <f t="shared" ref="B5127" si="945">SUM(B5105:B5126)</f>
        <v>417.33899999999994</v>
      </c>
      <c r="C5127" s="97">
        <f t="shared" ref="C5127" si="946">SUM(C5105:C5126)</f>
        <v>2185.5639999999999</v>
      </c>
      <c r="D5127" s="97">
        <f t="shared" ref="D5127" si="947">SUM(D5105:D5126)</f>
        <v>368.45899999999995</v>
      </c>
      <c r="E5127" s="97">
        <f t="shared" ref="E5127:G5127" si="948">SUM(E5105:E5126)</f>
        <v>1949.6270000000004</v>
      </c>
      <c r="F5127" s="97">
        <f t="shared" si="948"/>
        <v>534.56437192878525</v>
      </c>
      <c r="G5127" s="97">
        <f t="shared" si="948"/>
        <v>2112.0039999999999</v>
      </c>
      <c r="H5127" s="112" t="s">
        <v>841</v>
      </c>
    </row>
    <row r="5128" spans="1:8" ht="16.5" thickBot="1">
      <c r="A5128" s="95" t="s">
        <v>350</v>
      </c>
      <c r="B5128" s="97">
        <v>3675.6883976605609</v>
      </c>
      <c r="C5128" s="97">
        <v>19179.821</v>
      </c>
      <c r="D5128" s="97">
        <v>3948.1877763086281</v>
      </c>
      <c r="E5128" s="97">
        <v>20818.545999999998</v>
      </c>
      <c r="F5128" s="142">
        <f>D5128/E5128*G5128</f>
        <v>4334.2938386737824</v>
      </c>
      <c r="G5128" s="142">
        <v>22854.458999999999</v>
      </c>
      <c r="H5128" s="119" t="s">
        <v>354</v>
      </c>
    </row>
    <row r="5129" spans="1:8">
      <c r="A5129" s="16"/>
      <c r="B5129" s="62"/>
      <c r="C5129" s="62"/>
      <c r="D5129" s="62"/>
    </row>
    <row r="5130" spans="1:8">
      <c r="A5130" s="77" t="s">
        <v>322</v>
      </c>
      <c r="B5130" s="75"/>
      <c r="C5130" s="75"/>
      <c r="D5130" s="75"/>
      <c r="E5130" s="75"/>
      <c r="F5130" s="75"/>
      <c r="G5130" s="75"/>
      <c r="H5130" s="79" t="s">
        <v>323</v>
      </c>
    </row>
    <row r="5131" spans="1:8">
      <c r="A5131" s="122" t="s">
        <v>754</v>
      </c>
      <c r="B5131" s="75"/>
      <c r="C5131" s="75"/>
      <c r="D5131" s="75"/>
      <c r="E5131" s="62"/>
      <c r="F5131" s="75"/>
      <c r="H5131" s="61" t="s">
        <v>755</v>
      </c>
    </row>
    <row r="5132" spans="1:8" ht="16.5" customHeight="1" thickBot="1">
      <c r="A5132" s="76" t="s">
        <v>39</v>
      </c>
      <c r="B5132" s="75"/>
      <c r="C5132" s="75"/>
      <c r="D5132" s="75"/>
      <c r="E5132" s="2"/>
      <c r="F5132" s="75"/>
      <c r="G5132" s="2" t="s">
        <v>40</v>
      </c>
      <c r="H5132" s="2" t="s">
        <v>2</v>
      </c>
    </row>
    <row r="5133" spans="1:8" ht="16.5" thickBot="1">
      <c r="A5133" s="66" t="s">
        <v>7</v>
      </c>
      <c r="B5133" s="203">
        <v>2016</v>
      </c>
      <c r="C5133" s="204"/>
      <c r="D5133" s="203">
        <v>2017</v>
      </c>
      <c r="E5133" s="204"/>
      <c r="F5133" s="203">
        <v>2018</v>
      </c>
      <c r="G5133" s="204"/>
      <c r="H5133" s="67" t="s">
        <v>3</v>
      </c>
    </row>
    <row r="5134" spans="1:8">
      <c r="A5134" s="68"/>
      <c r="B5134" s="20" t="s">
        <v>43</v>
      </c>
      <c r="C5134" s="111" t="s">
        <v>44</v>
      </c>
      <c r="D5134" s="111" t="s">
        <v>43</v>
      </c>
      <c r="E5134" s="16" t="s">
        <v>44</v>
      </c>
      <c r="F5134" s="20" t="s">
        <v>43</v>
      </c>
      <c r="G5134" s="9" t="s">
        <v>44</v>
      </c>
      <c r="H5134" s="69"/>
    </row>
    <row r="5135" spans="1:8" ht="16.5" thickBot="1">
      <c r="A5135" s="70"/>
      <c r="B5135" s="34" t="s">
        <v>45</v>
      </c>
      <c r="C5135" s="11" t="s">
        <v>46</v>
      </c>
      <c r="D5135" s="114" t="s">
        <v>45</v>
      </c>
      <c r="E5135" s="36" t="s">
        <v>46</v>
      </c>
      <c r="F5135" s="34" t="s">
        <v>45</v>
      </c>
      <c r="G5135" s="34" t="s">
        <v>46</v>
      </c>
      <c r="H5135" s="71"/>
    </row>
    <row r="5136" spans="1:8" ht="17.25" thickTop="1" thickBot="1">
      <c r="A5136" s="23" t="s">
        <v>12</v>
      </c>
      <c r="B5136" s="35">
        <v>17.547000000000001</v>
      </c>
      <c r="C5136" s="38">
        <v>25.699000000000002</v>
      </c>
      <c r="D5136" s="30">
        <v>18.521999999999998</v>
      </c>
      <c r="E5136" s="37">
        <v>27.152999999999999</v>
      </c>
      <c r="F5136" s="30">
        <v>17.61</v>
      </c>
      <c r="G5136" s="30">
        <v>24.677</v>
      </c>
      <c r="H5136" s="114" t="s">
        <v>809</v>
      </c>
    </row>
    <row r="5137" spans="1:8" ht="16.5" thickBot="1">
      <c r="A5137" s="23" t="s">
        <v>13</v>
      </c>
      <c r="B5137" s="37">
        <v>87.67</v>
      </c>
      <c r="C5137" s="38">
        <v>116.26600000000001</v>
      </c>
      <c r="D5137" s="30">
        <v>48.021999999999998</v>
      </c>
      <c r="E5137" s="37">
        <v>87.372</v>
      </c>
      <c r="F5137" s="30">
        <v>50.561</v>
      </c>
      <c r="G5137" s="30">
        <v>93.177000000000007</v>
      </c>
      <c r="H5137" s="114" t="s">
        <v>810</v>
      </c>
    </row>
    <row r="5138" spans="1:8" ht="16.5" thickBot="1">
      <c r="A5138" s="23" t="s">
        <v>14</v>
      </c>
      <c r="B5138" s="37">
        <v>6.9729999999999999</v>
      </c>
      <c r="C5138" s="38">
        <v>12.513999999999999</v>
      </c>
      <c r="D5138" s="30">
        <v>7.492</v>
      </c>
      <c r="E5138" s="37">
        <v>13.516999999999999</v>
      </c>
      <c r="F5138" s="30">
        <v>7.34</v>
      </c>
      <c r="G5138" s="30">
        <v>13.259</v>
      </c>
      <c r="H5138" s="114" t="s">
        <v>806</v>
      </c>
    </row>
    <row r="5139" spans="1:8" ht="16.5" thickBot="1">
      <c r="A5139" s="23" t="s">
        <v>15</v>
      </c>
      <c r="B5139" s="37">
        <v>2.44</v>
      </c>
      <c r="C5139" s="38">
        <v>1.25</v>
      </c>
      <c r="D5139" s="30">
        <v>1.3740000000000001</v>
      </c>
      <c r="E5139" s="37">
        <v>1.1910000000000001</v>
      </c>
      <c r="F5139" s="30">
        <v>2.0590000000000002</v>
      </c>
      <c r="G5139" s="30">
        <v>1.508</v>
      </c>
      <c r="H5139" s="114" t="s">
        <v>820</v>
      </c>
    </row>
    <row r="5140" spans="1:8" ht="16.5" thickBot="1">
      <c r="A5140" s="23" t="s">
        <v>16</v>
      </c>
      <c r="B5140" s="37">
        <v>1.571</v>
      </c>
      <c r="C5140" s="38">
        <v>2.5760000000000001</v>
      </c>
      <c r="D5140" s="30">
        <v>3.9929999999999999</v>
      </c>
      <c r="E5140" s="37">
        <v>6.649</v>
      </c>
      <c r="F5140" s="30">
        <v>0.84</v>
      </c>
      <c r="G5140" s="30">
        <v>1.405</v>
      </c>
      <c r="H5140" s="114" t="s">
        <v>819</v>
      </c>
    </row>
    <row r="5141" spans="1:8" ht="16.5" thickBot="1">
      <c r="A5141" s="23" t="s">
        <v>17</v>
      </c>
      <c r="B5141" s="37">
        <v>0.193</v>
      </c>
      <c r="C5141" s="38">
        <v>0.19600000000000001</v>
      </c>
      <c r="D5141" s="30">
        <v>0.25800000000000001</v>
      </c>
      <c r="E5141" s="37">
        <v>0.2</v>
      </c>
      <c r="F5141" s="30">
        <v>654.36800000000005</v>
      </c>
      <c r="G5141" s="30">
        <v>0.46500000000000002</v>
      </c>
      <c r="H5141" s="114" t="s">
        <v>807</v>
      </c>
    </row>
    <row r="5142" spans="1:8" ht="16.5" thickBot="1">
      <c r="A5142" s="23" t="s">
        <v>18</v>
      </c>
      <c r="B5142" s="37">
        <v>37.948</v>
      </c>
      <c r="C5142" s="38">
        <v>18.303999999999998</v>
      </c>
      <c r="D5142" s="30">
        <v>42.872999999999998</v>
      </c>
      <c r="E5142" s="37">
        <v>18.309000000000001</v>
      </c>
      <c r="F5142" s="30">
        <v>51.819000000000003</v>
      </c>
      <c r="G5142" s="30">
        <v>21.706</v>
      </c>
      <c r="H5142" s="114" t="s">
        <v>19</v>
      </c>
    </row>
    <row r="5143" spans="1:8" ht="16.5" thickBot="1">
      <c r="A5143" s="23" t="s">
        <v>20</v>
      </c>
      <c r="B5143" s="37">
        <v>62.607999999999997</v>
      </c>
      <c r="C5143" s="38">
        <v>90.453999999999994</v>
      </c>
      <c r="D5143" s="30">
        <v>62.429000000000002</v>
      </c>
      <c r="E5143" s="37">
        <v>95.025999999999996</v>
      </c>
      <c r="F5143" s="30">
        <v>60.796999999999997</v>
      </c>
      <c r="G5143" s="30">
        <v>83.863</v>
      </c>
      <c r="H5143" s="114" t="s">
        <v>808</v>
      </c>
    </row>
    <row r="5144" spans="1:8" ht="16.5" thickBot="1">
      <c r="A5144" s="23" t="s">
        <v>21</v>
      </c>
      <c r="B5144" s="37">
        <v>2.3769999999999998</v>
      </c>
      <c r="C5144" s="38">
        <v>2.9279999999999999</v>
      </c>
      <c r="D5144" s="30">
        <v>1.4370000000000001</v>
      </c>
      <c r="E5144" s="37">
        <v>2.9140000000000001</v>
      </c>
      <c r="F5144" s="30">
        <f>D5144/E5144*G5144</f>
        <v>0.51730027453671923</v>
      </c>
      <c r="G5144" s="30">
        <v>1.0489999999999999</v>
      </c>
      <c r="H5144" s="114" t="s">
        <v>811</v>
      </c>
    </row>
    <row r="5145" spans="1:8" ht="16.5" thickBot="1">
      <c r="A5145" s="23" t="s">
        <v>22</v>
      </c>
      <c r="B5145" s="37">
        <v>13.534000000000001</v>
      </c>
      <c r="C5145" s="38">
        <v>9.5980000000000008</v>
      </c>
      <c r="D5145" s="30">
        <v>16.105</v>
      </c>
      <c r="E5145" s="37">
        <v>8.3849999999999998</v>
      </c>
      <c r="F5145" s="30">
        <v>21.045999999999999</v>
      </c>
      <c r="G5145" s="30">
        <v>12.21</v>
      </c>
      <c r="H5145" s="114" t="s">
        <v>840</v>
      </c>
    </row>
    <row r="5146" spans="1:8" ht="16.5" thickBot="1">
      <c r="A5146" s="23" t="s">
        <v>23</v>
      </c>
      <c r="B5146" s="37">
        <v>135.09899999999999</v>
      </c>
      <c r="C5146" s="38">
        <v>68.001000000000005</v>
      </c>
      <c r="D5146" s="30">
        <v>163.25899999999999</v>
      </c>
      <c r="E5146" s="37">
        <v>76.399000000000001</v>
      </c>
      <c r="F5146" s="30">
        <v>179.54400000000001</v>
      </c>
      <c r="G5146" s="30">
        <v>80.902000000000001</v>
      </c>
      <c r="H5146" s="114" t="s">
        <v>805</v>
      </c>
    </row>
    <row r="5147" spans="1:8" ht="16.5" thickBot="1">
      <c r="A5147" s="23" t="s">
        <v>24</v>
      </c>
      <c r="B5147" s="37">
        <v>102.038</v>
      </c>
      <c r="C5147" s="38">
        <v>61.466999999999999</v>
      </c>
      <c r="D5147" s="30">
        <v>115.45399999999999</v>
      </c>
      <c r="E5147" s="37">
        <v>79.305000000000007</v>
      </c>
      <c r="F5147" s="30">
        <v>150.316</v>
      </c>
      <c r="G5147" s="30">
        <v>117.627</v>
      </c>
      <c r="H5147" s="114" t="s">
        <v>25</v>
      </c>
    </row>
    <row r="5148" spans="1:8" ht="16.5" thickBot="1">
      <c r="A5148" s="23" t="s">
        <v>26</v>
      </c>
      <c r="B5148" s="30">
        <v>14.411</v>
      </c>
      <c r="C5148" s="28">
        <v>17.748999999999999</v>
      </c>
      <c r="D5148" s="30">
        <v>13.161</v>
      </c>
      <c r="E5148" s="37">
        <v>16.832000000000001</v>
      </c>
      <c r="F5148" s="30">
        <v>18.178999999999998</v>
      </c>
      <c r="G5148" s="30">
        <v>23.917999999999999</v>
      </c>
      <c r="H5148" s="114" t="s">
        <v>812</v>
      </c>
    </row>
    <row r="5149" spans="1:8" ht="16.5" thickBot="1">
      <c r="A5149" s="23" t="s">
        <v>27</v>
      </c>
      <c r="B5149" s="37">
        <v>2.6779999999999999</v>
      </c>
      <c r="C5149" s="38">
        <v>3.907</v>
      </c>
      <c r="D5149" s="30">
        <v>3.492</v>
      </c>
      <c r="E5149" s="37">
        <v>4.0170000000000003</v>
      </c>
      <c r="F5149" s="30">
        <f>D5149/E5149*G5149</f>
        <v>6.1503360716952944</v>
      </c>
      <c r="G5149" s="30">
        <v>7.0750000000000002</v>
      </c>
      <c r="H5149" s="114" t="s">
        <v>836</v>
      </c>
    </row>
    <row r="5150" spans="1:8" ht="16.5" thickBot="1">
      <c r="A5150" s="23" t="s">
        <v>28</v>
      </c>
      <c r="B5150" s="37">
        <v>15.69</v>
      </c>
      <c r="C5150" s="38">
        <v>31.062000000000001</v>
      </c>
      <c r="D5150" s="30">
        <v>13.111000000000001</v>
      </c>
      <c r="E5150" s="37">
        <v>22.617999999999999</v>
      </c>
      <c r="F5150" s="30">
        <v>13.111000000000001</v>
      </c>
      <c r="G5150" s="30">
        <v>22.619</v>
      </c>
      <c r="H5150" s="114" t="s">
        <v>813</v>
      </c>
    </row>
    <row r="5151" spans="1:8" ht="16.5" thickBot="1">
      <c r="A5151" s="23" t="s">
        <v>29</v>
      </c>
      <c r="B5151" s="37">
        <v>9.3949999999999996</v>
      </c>
      <c r="C5151" s="38">
        <v>23.754000000000001</v>
      </c>
      <c r="D5151" s="30">
        <v>11.042</v>
      </c>
      <c r="E5151" s="37">
        <v>27.074999999999999</v>
      </c>
      <c r="F5151" s="30">
        <v>10.959</v>
      </c>
      <c r="G5151" s="30">
        <v>27.965</v>
      </c>
      <c r="H5151" s="114" t="s">
        <v>814</v>
      </c>
    </row>
    <row r="5152" spans="1:8" ht="16.5" thickBot="1">
      <c r="A5152" s="23" t="s">
        <v>30</v>
      </c>
      <c r="B5152" s="37">
        <v>25.702000000000002</v>
      </c>
      <c r="C5152" s="38">
        <v>32.002000000000002</v>
      </c>
      <c r="D5152" s="30">
        <v>25.244</v>
      </c>
      <c r="E5152" s="37">
        <v>28.995999999999999</v>
      </c>
      <c r="F5152" s="30">
        <v>30.22</v>
      </c>
      <c r="G5152" s="30">
        <v>33.432000000000002</v>
      </c>
      <c r="H5152" s="114" t="s">
        <v>815</v>
      </c>
    </row>
    <row r="5153" spans="1:18" ht="16.5" thickBot="1">
      <c r="A5153" s="23" t="s">
        <v>31</v>
      </c>
      <c r="B5153" s="37">
        <v>54.328000000000003</v>
      </c>
      <c r="C5153" s="38">
        <v>47.280999999999999</v>
      </c>
      <c r="D5153" s="30">
        <v>96.819000000000003</v>
      </c>
      <c r="E5153" s="37">
        <v>60.161000000000001</v>
      </c>
      <c r="F5153" s="30">
        <v>43.292999999999999</v>
      </c>
      <c r="G5153" s="30">
        <v>28.428000000000001</v>
      </c>
      <c r="H5153" s="114" t="s">
        <v>838</v>
      </c>
    </row>
    <row r="5154" spans="1:18" ht="16.5" thickBot="1">
      <c r="A5154" s="23" t="s">
        <v>32</v>
      </c>
      <c r="B5154" s="37">
        <v>1.9690000000000001</v>
      </c>
      <c r="C5154" s="38">
        <v>3.6320000000000001</v>
      </c>
      <c r="D5154" s="30">
        <v>0.93600000000000005</v>
      </c>
      <c r="E5154" s="37">
        <v>1.4390000000000001</v>
      </c>
      <c r="F5154" s="30">
        <v>2.3159999999999998</v>
      </c>
      <c r="G5154" s="30">
        <v>2.9449999999999998</v>
      </c>
      <c r="H5154" s="114" t="s">
        <v>816</v>
      </c>
    </row>
    <row r="5155" spans="1:18" ht="16.5" thickBot="1">
      <c r="A5155" s="23" t="s">
        <v>33</v>
      </c>
      <c r="B5155" s="37">
        <v>11.638999999999999</v>
      </c>
      <c r="C5155" s="38">
        <v>14.363</v>
      </c>
      <c r="D5155" s="30">
        <v>11.928000000000001</v>
      </c>
      <c r="E5155" s="37">
        <v>13.757999999999999</v>
      </c>
      <c r="F5155" s="30">
        <v>11.734</v>
      </c>
      <c r="G5155" s="30">
        <v>13.010999999999999</v>
      </c>
      <c r="H5155" s="114" t="s">
        <v>818</v>
      </c>
    </row>
    <row r="5156" spans="1:18" ht="16.5" thickBot="1">
      <c r="A5156" s="23" t="s">
        <v>34</v>
      </c>
      <c r="B5156" s="39">
        <v>22.338999999999999</v>
      </c>
      <c r="C5156" s="40">
        <v>11.151999999999999</v>
      </c>
      <c r="D5156" s="30">
        <v>20.969000000000001</v>
      </c>
      <c r="E5156" s="37">
        <v>10.977</v>
      </c>
      <c r="F5156" s="30">
        <v>6.1</v>
      </c>
      <c r="G5156" s="30">
        <v>3.2</v>
      </c>
      <c r="H5156" s="114" t="s">
        <v>817</v>
      </c>
    </row>
    <row r="5157" spans="1:18" ht="16.5" thickBot="1">
      <c r="A5157" s="23" t="s">
        <v>35</v>
      </c>
      <c r="B5157" s="39">
        <v>23.759</v>
      </c>
      <c r="C5157" s="40">
        <v>19.716000000000001</v>
      </c>
      <c r="D5157" s="30">
        <v>20.507999999999999</v>
      </c>
      <c r="E5157" s="37">
        <v>16.170000000000002</v>
      </c>
      <c r="F5157" s="30">
        <v>32.039000000000001</v>
      </c>
      <c r="G5157" s="30">
        <v>26.585999999999999</v>
      </c>
      <c r="H5157" s="113" t="s">
        <v>36</v>
      </c>
    </row>
    <row r="5158" spans="1:18" ht="16.5" thickBot="1">
      <c r="A5158" s="95" t="s">
        <v>353</v>
      </c>
      <c r="B5158" s="97">
        <f t="shared" ref="B5158" si="949">SUM(B5136:B5157)</f>
        <v>651.90800000000013</v>
      </c>
      <c r="C5158" s="97">
        <f t="shared" ref="C5158" si="950">SUM(C5136:C5157)</f>
        <v>613.87099999999998</v>
      </c>
      <c r="D5158" s="97">
        <f t="shared" ref="D5158" si="951">SUM(D5136:D5157)</f>
        <v>698.42800000000011</v>
      </c>
      <c r="E5158" s="97">
        <f t="shared" ref="E5158:G5158" si="952">SUM(E5136:E5157)</f>
        <v>618.46299999999985</v>
      </c>
      <c r="F5158" s="97">
        <f t="shared" si="952"/>
        <v>1370.9186363462322</v>
      </c>
      <c r="G5158" s="97">
        <f t="shared" si="952"/>
        <v>641.02700000000016</v>
      </c>
      <c r="H5158" s="112" t="s">
        <v>841</v>
      </c>
    </row>
    <row r="5159" spans="1:18" ht="16.5" thickBot="1">
      <c r="A5159" s="95" t="s">
        <v>350</v>
      </c>
      <c r="B5159" s="97">
        <v>6086.8649999999998</v>
      </c>
      <c r="C5159" s="97">
        <v>8297.732</v>
      </c>
      <c r="D5159" s="97">
        <v>6837.9040887311121</v>
      </c>
      <c r="E5159" s="97">
        <v>9321.5630000000001</v>
      </c>
      <c r="F5159" s="142">
        <f>D5159/E5159*G5159</f>
        <v>7067.5142432630973</v>
      </c>
      <c r="G5159" s="142">
        <v>9634.5720000000001</v>
      </c>
      <c r="H5159" s="119" t="s">
        <v>354</v>
      </c>
    </row>
    <row r="5160" spans="1:18">
      <c r="A5160" s="16"/>
      <c r="B5160" s="62"/>
      <c r="C5160" s="62"/>
      <c r="D5160" s="62"/>
      <c r="E5160" s="62"/>
      <c r="F5160" s="62"/>
      <c r="G5160" s="62"/>
      <c r="H5160" s="75"/>
    </row>
    <row r="5161" spans="1:18">
      <c r="A5161" s="16"/>
      <c r="B5161" s="62"/>
      <c r="C5161" s="62"/>
      <c r="D5161" s="62"/>
      <c r="E5161" s="62"/>
      <c r="F5161" s="62"/>
      <c r="G5161" s="62"/>
      <c r="H5161" s="75"/>
    </row>
    <row r="5162" spans="1:18">
      <c r="A5162" s="77" t="s">
        <v>324</v>
      </c>
      <c r="B5162" s="75"/>
      <c r="C5162" s="75"/>
      <c r="D5162" s="75"/>
      <c r="E5162" s="75"/>
      <c r="F5162" s="75"/>
      <c r="G5162" s="75"/>
      <c r="H5162" s="79" t="s">
        <v>325</v>
      </c>
    </row>
    <row r="5163" spans="1:18" ht="15.75" customHeight="1">
      <c r="A5163" s="77" t="s">
        <v>757</v>
      </c>
      <c r="B5163" s="75"/>
      <c r="D5163" s="92"/>
      <c r="E5163" s="92"/>
      <c r="F5163" s="92"/>
      <c r="G5163" s="92"/>
      <c r="H5163" s="92" t="s">
        <v>756</v>
      </c>
    </row>
    <row r="5164" spans="1:18" ht="16.5" customHeight="1" thickBot="1">
      <c r="A5164" s="76" t="s">
        <v>39</v>
      </c>
      <c r="B5164" s="75"/>
      <c r="C5164" s="75"/>
      <c r="D5164" s="75"/>
      <c r="E5164" s="2"/>
      <c r="F5164" s="75"/>
      <c r="G5164" s="2" t="s">
        <v>40</v>
      </c>
      <c r="H5164" s="2" t="s">
        <v>2</v>
      </c>
    </row>
    <row r="5165" spans="1:18" ht="16.5" thickBot="1">
      <c r="A5165" s="66" t="s">
        <v>7</v>
      </c>
      <c r="B5165" s="203">
        <v>2016</v>
      </c>
      <c r="C5165" s="204"/>
      <c r="D5165" s="203">
        <v>2017</v>
      </c>
      <c r="E5165" s="204"/>
      <c r="F5165" s="203">
        <v>2018</v>
      </c>
      <c r="G5165" s="204"/>
      <c r="H5165" s="67" t="s">
        <v>3</v>
      </c>
    </row>
    <row r="5166" spans="1:18">
      <c r="A5166" s="68"/>
      <c r="B5166" s="20" t="s">
        <v>43</v>
      </c>
      <c r="C5166" s="111" t="s">
        <v>44</v>
      </c>
      <c r="D5166" s="111" t="s">
        <v>43</v>
      </c>
      <c r="E5166" s="16" t="s">
        <v>44</v>
      </c>
      <c r="F5166" s="20" t="s">
        <v>43</v>
      </c>
      <c r="G5166" s="9" t="s">
        <v>44</v>
      </c>
      <c r="H5166" s="69"/>
    </row>
    <row r="5167" spans="1:18" ht="16.5" thickBot="1">
      <c r="A5167" s="70"/>
      <c r="B5167" s="34" t="s">
        <v>45</v>
      </c>
      <c r="C5167" s="11" t="s">
        <v>46</v>
      </c>
      <c r="D5167" s="114" t="s">
        <v>45</v>
      </c>
      <c r="E5167" s="36" t="s">
        <v>46</v>
      </c>
      <c r="F5167" s="34" t="s">
        <v>45</v>
      </c>
      <c r="G5167" s="34" t="s">
        <v>46</v>
      </c>
      <c r="H5167" s="71"/>
    </row>
    <row r="5168" spans="1:18" ht="17.25" thickTop="1" thickBot="1">
      <c r="A5168" s="23" t="s">
        <v>12</v>
      </c>
      <c r="B5168" s="35">
        <v>16.25</v>
      </c>
      <c r="C5168" s="38">
        <v>16.405000000000001</v>
      </c>
      <c r="D5168" s="30">
        <v>14.896000000000001</v>
      </c>
      <c r="E5168" s="37">
        <v>16.832000000000001</v>
      </c>
      <c r="F5168" s="30">
        <v>13.707000000000001</v>
      </c>
      <c r="G5168" s="30">
        <v>16.571999999999999</v>
      </c>
      <c r="H5168" s="114" t="s">
        <v>809</v>
      </c>
      <c r="K5168" s="59"/>
      <c r="L5168" s="59"/>
      <c r="M5168" s="59"/>
      <c r="N5168" s="59"/>
      <c r="O5168" s="59"/>
      <c r="P5168" s="59"/>
      <c r="Q5168" s="59"/>
      <c r="R5168" s="59"/>
    </row>
    <row r="5169" spans="1:18" ht="16.5" thickBot="1">
      <c r="A5169" s="23" t="s">
        <v>13</v>
      </c>
      <c r="B5169" s="37">
        <v>51.07</v>
      </c>
      <c r="C5169" s="38">
        <v>171.54900000000001</v>
      </c>
      <c r="D5169" s="30">
        <v>27.498999999999999</v>
      </c>
      <c r="E5169" s="37">
        <v>82.399000000000001</v>
      </c>
      <c r="F5169" s="30">
        <v>27.768999999999998</v>
      </c>
      <c r="G5169" s="30">
        <v>87.14</v>
      </c>
      <c r="H5169" s="114" t="s">
        <v>810</v>
      </c>
      <c r="K5169" s="59"/>
      <c r="L5169" s="59"/>
      <c r="M5169" s="59"/>
      <c r="N5169" s="59"/>
      <c r="O5169" s="59"/>
      <c r="P5169" s="59"/>
      <c r="Q5169" s="59"/>
      <c r="R5169" s="59"/>
    </row>
    <row r="5170" spans="1:18" ht="16.5" thickBot="1">
      <c r="A5170" s="23" t="s">
        <v>14</v>
      </c>
      <c r="B5170" s="37">
        <v>2.2679999999999998</v>
      </c>
      <c r="C5170" s="38">
        <v>10.754</v>
      </c>
      <c r="D5170" s="30">
        <v>2.266</v>
      </c>
      <c r="E5170" s="37">
        <v>10.169</v>
      </c>
      <c r="F5170" s="30">
        <v>2.2730000000000001</v>
      </c>
      <c r="G5170" s="30">
        <v>10.842000000000001</v>
      </c>
      <c r="H5170" s="114" t="s">
        <v>806</v>
      </c>
      <c r="K5170" s="59"/>
      <c r="L5170" s="59"/>
      <c r="M5170" s="59"/>
      <c r="N5170" s="59"/>
      <c r="O5170" s="59"/>
      <c r="P5170" s="59"/>
      <c r="Q5170" s="59"/>
      <c r="R5170" s="59"/>
    </row>
    <row r="5171" spans="1:18" ht="16.5" thickBot="1">
      <c r="A5171" s="23" t="s">
        <v>15</v>
      </c>
      <c r="B5171" s="37">
        <v>1.2430000000000001</v>
      </c>
      <c r="C5171" s="38">
        <v>1.4830000000000001</v>
      </c>
      <c r="D5171" s="30">
        <v>1.4</v>
      </c>
      <c r="E5171" s="37">
        <v>2.0939999999999999</v>
      </c>
      <c r="F5171" s="30">
        <v>2.3679999999999999</v>
      </c>
      <c r="G5171" s="30">
        <v>2.234</v>
      </c>
      <c r="H5171" s="114" t="s">
        <v>820</v>
      </c>
      <c r="K5171" s="59"/>
      <c r="L5171" s="59"/>
      <c r="M5171" s="59"/>
      <c r="N5171" s="59"/>
      <c r="O5171" s="59"/>
      <c r="P5171" s="59"/>
      <c r="Q5171" s="59"/>
      <c r="R5171" s="59"/>
    </row>
    <row r="5172" spans="1:18" ht="16.5" thickBot="1">
      <c r="A5172" s="23" t="s">
        <v>16</v>
      </c>
      <c r="B5172" s="37">
        <v>3.3069999999999999</v>
      </c>
      <c r="C5172" s="38">
        <v>6.4850000000000003</v>
      </c>
      <c r="D5172" s="30">
        <v>3.0449999999999999</v>
      </c>
      <c r="E5172" s="37">
        <v>5.4009999999999998</v>
      </c>
      <c r="F5172" s="30">
        <v>2.6840000000000002</v>
      </c>
      <c r="G5172" s="30">
        <v>2.73</v>
      </c>
      <c r="H5172" s="114" t="s">
        <v>819</v>
      </c>
      <c r="K5172" s="59"/>
      <c r="L5172" s="59"/>
      <c r="M5172" s="59"/>
      <c r="N5172" s="59"/>
      <c r="O5172" s="59"/>
      <c r="P5172" s="59"/>
      <c r="Q5172" s="59"/>
      <c r="R5172" s="59"/>
    </row>
    <row r="5173" spans="1:18" ht="16.5" thickBot="1">
      <c r="A5173" s="23" t="s">
        <v>17</v>
      </c>
      <c r="B5173" s="37">
        <v>3.6999999999999998E-2</v>
      </c>
      <c r="C5173" s="38">
        <v>0.13100000000000001</v>
      </c>
      <c r="D5173" s="30">
        <v>2.8000000000000001E-2</v>
      </c>
      <c r="E5173" s="37">
        <v>6.7000000000000004E-2</v>
      </c>
      <c r="F5173" s="30">
        <v>11.096</v>
      </c>
      <c r="G5173" s="30">
        <v>1.0999999999999999E-2</v>
      </c>
      <c r="H5173" s="114" t="s">
        <v>807</v>
      </c>
      <c r="K5173" s="59"/>
      <c r="L5173" s="59"/>
      <c r="M5173" s="59"/>
      <c r="N5173" s="59"/>
      <c r="O5173" s="59"/>
      <c r="P5173" s="59"/>
      <c r="Q5173" s="59"/>
      <c r="R5173" s="59"/>
    </row>
    <row r="5174" spans="1:18" ht="16.5" thickBot="1">
      <c r="A5174" s="23" t="s">
        <v>18</v>
      </c>
      <c r="B5174" s="37">
        <v>1.722</v>
      </c>
      <c r="C5174" s="38">
        <v>1.7010000000000001</v>
      </c>
      <c r="D5174" s="30">
        <v>0.80200000000000005</v>
      </c>
      <c r="E5174" s="37">
        <v>1.0820000000000001</v>
      </c>
      <c r="F5174" s="30">
        <v>1.506</v>
      </c>
      <c r="G5174" s="30">
        <v>0.94299999999999995</v>
      </c>
      <c r="H5174" s="114" t="s">
        <v>19</v>
      </c>
      <c r="K5174" s="59"/>
      <c r="L5174" s="59"/>
      <c r="M5174" s="59"/>
      <c r="N5174" s="59"/>
      <c r="O5174" s="59"/>
      <c r="P5174" s="59"/>
      <c r="Q5174" s="59"/>
      <c r="R5174" s="59"/>
    </row>
    <row r="5175" spans="1:18" ht="16.5" thickBot="1">
      <c r="A5175" s="23" t="s">
        <v>20</v>
      </c>
      <c r="B5175" s="37">
        <v>29.053000000000001</v>
      </c>
      <c r="C5175" s="38">
        <v>89.44</v>
      </c>
      <c r="D5175" s="30">
        <v>28.193000000000001</v>
      </c>
      <c r="E5175" s="37">
        <v>89.088999999999999</v>
      </c>
      <c r="F5175" s="30">
        <v>30.263000000000002</v>
      </c>
      <c r="G5175" s="30">
        <v>91.787000000000006</v>
      </c>
      <c r="H5175" s="114" t="s">
        <v>808</v>
      </c>
      <c r="K5175" s="59"/>
      <c r="L5175" s="59"/>
      <c r="M5175" s="59"/>
      <c r="N5175" s="59"/>
      <c r="O5175" s="59"/>
      <c r="P5175" s="59"/>
      <c r="Q5175" s="59"/>
      <c r="R5175" s="59"/>
    </row>
    <row r="5176" spans="1:18" ht="16.5" thickBot="1">
      <c r="A5176" s="23" t="s">
        <v>21</v>
      </c>
      <c r="B5176" s="37">
        <v>5.4710000000000001</v>
      </c>
      <c r="C5176" s="38">
        <v>6.1710000000000003</v>
      </c>
      <c r="D5176" s="30">
        <v>0.37</v>
      </c>
      <c r="E5176" s="37">
        <v>1.0640000000000001</v>
      </c>
      <c r="F5176" s="30">
        <f>D5176/E5176*G5176</f>
        <v>0.368609022556391</v>
      </c>
      <c r="G5176" s="30">
        <v>1.06</v>
      </c>
      <c r="H5176" s="114" t="s">
        <v>811</v>
      </c>
      <c r="K5176" s="59"/>
      <c r="L5176" s="59"/>
      <c r="M5176" s="59"/>
      <c r="N5176" s="59"/>
      <c r="O5176" s="59"/>
      <c r="P5176" s="59"/>
      <c r="Q5176" s="59"/>
      <c r="R5176" s="59"/>
    </row>
    <row r="5177" spans="1:18" ht="16.5" thickBot="1">
      <c r="A5177" s="23" t="s">
        <v>22</v>
      </c>
      <c r="B5177" s="37">
        <v>97.176000000000002</v>
      </c>
      <c r="C5177" s="38">
        <v>41.914999999999999</v>
      </c>
      <c r="D5177" s="30">
        <v>58.991</v>
      </c>
      <c r="E5177" s="37">
        <v>24.670999999999999</v>
      </c>
      <c r="F5177" s="30">
        <v>70.706000000000003</v>
      </c>
      <c r="G5177" s="30">
        <v>26.297999999999998</v>
      </c>
      <c r="H5177" s="114" t="s">
        <v>840</v>
      </c>
      <c r="K5177" s="59"/>
      <c r="L5177" s="59"/>
      <c r="M5177" s="59"/>
      <c r="N5177" s="59"/>
      <c r="O5177" s="59"/>
      <c r="P5177" s="59"/>
      <c r="Q5177" s="59"/>
      <c r="R5177" s="59"/>
    </row>
    <row r="5178" spans="1:18" ht="16.5" thickBot="1">
      <c r="A5178" s="23" t="s">
        <v>23</v>
      </c>
      <c r="B5178" s="37">
        <v>1.8280000000000001</v>
      </c>
      <c r="C5178" s="38">
        <v>1.8</v>
      </c>
      <c r="D5178" s="30">
        <v>16.782</v>
      </c>
      <c r="E5178" s="37">
        <v>15.324999999999999</v>
      </c>
      <c r="F5178" s="30">
        <v>10.715999999999999</v>
      </c>
      <c r="G5178" s="30">
        <v>12.478999999999999</v>
      </c>
      <c r="H5178" s="114" t="s">
        <v>805</v>
      </c>
      <c r="K5178" s="59"/>
      <c r="L5178" s="59"/>
      <c r="M5178" s="59"/>
      <c r="N5178" s="59"/>
      <c r="O5178" s="59"/>
      <c r="P5178" s="59"/>
      <c r="Q5178" s="59"/>
      <c r="R5178" s="59"/>
    </row>
    <row r="5179" spans="1:18" ht="16.5" thickBot="1">
      <c r="A5179" s="23" t="s">
        <v>24</v>
      </c>
      <c r="B5179" s="37">
        <v>95.512</v>
      </c>
      <c r="C5179" s="38">
        <v>78.028999999999996</v>
      </c>
      <c r="D5179" s="30">
        <v>105.07</v>
      </c>
      <c r="E5179" s="37">
        <v>72.234999999999999</v>
      </c>
      <c r="F5179" s="30">
        <v>98.41</v>
      </c>
      <c r="G5179" s="30">
        <v>67.162000000000006</v>
      </c>
      <c r="H5179" s="114" t="s">
        <v>25</v>
      </c>
      <c r="K5179" s="59"/>
      <c r="L5179" s="59"/>
      <c r="M5179" s="59"/>
      <c r="N5179" s="59"/>
      <c r="O5179" s="59"/>
      <c r="P5179" s="59"/>
      <c r="Q5179" s="59"/>
      <c r="R5179" s="59"/>
    </row>
    <row r="5180" spans="1:18" ht="16.5" thickBot="1">
      <c r="A5180" s="23" t="s">
        <v>26</v>
      </c>
      <c r="B5180" s="30">
        <v>4.0199999999999996</v>
      </c>
      <c r="C5180" s="28">
        <v>11.872</v>
      </c>
      <c r="D5180" s="30">
        <v>3.282</v>
      </c>
      <c r="E5180" s="37">
        <v>12.973000000000001</v>
      </c>
      <c r="F5180" s="30">
        <v>4.0940000000000003</v>
      </c>
      <c r="G5180" s="30">
        <v>13.808</v>
      </c>
      <c r="H5180" s="114" t="s">
        <v>812</v>
      </c>
      <c r="K5180" s="59"/>
      <c r="L5180" s="59"/>
      <c r="M5180" s="59"/>
      <c r="N5180" s="59"/>
      <c r="O5180" s="59"/>
      <c r="P5180" s="59"/>
      <c r="Q5180" s="59"/>
      <c r="R5180" s="59"/>
    </row>
    <row r="5181" spans="1:18" ht="16.5" thickBot="1">
      <c r="A5181" s="23" t="s">
        <v>27</v>
      </c>
      <c r="B5181" s="37">
        <v>2.7029999999999998</v>
      </c>
      <c r="C5181" s="38">
        <v>7.2210000000000001</v>
      </c>
      <c r="D5181" s="30">
        <v>1.1579999999999999</v>
      </c>
      <c r="E5181" s="37">
        <v>1.843</v>
      </c>
      <c r="F5181" s="30">
        <f>D5181/E5181*G5181</f>
        <v>5.9653022246337484</v>
      </c>
      <c r="G5181" s="30">
        <v>9.4939999999999998</v>
      </c>
      <c r="H5181" s="114" t="s">
        <v>836</v>
      </c>
      <c r="K5181" s="59"/>
      <c r="L5181" s="59"/>
      <c r="M5181" s="59"/>
      <c r="N5181" s="59"/>
      <c r="O5181" s="59"/>
      <c r="P5181" s="59"/>
      <c r="Q5181" s="59"/>
      <c r="R5181" s="59"/>
    </row>
    <row r="5182" spans="1:18" ht="16.5" thickBot="1">
      <c r="A5182" s="23" t="s">
        <v>28</v>
      </c>
      <c r="B5182" s="37">
        <v>4.3019999999999996</v>
      </c>
      <c r="C5182" s="38">
        <v>15.957999999999998</v>
      </c>
      <c r="D5182" s="30">
        <v>3.93</v>
      </c>
      <c r="E5182" s="37">
        <v>17.507999999999999</v>
      </c>
      <c r="F5182" s="30">
        <v>3.93</v>
      </c>
      <c r="G5182" s="30">
        <v>17.507999999999999</v>
      </c>
      <c r="H5182" s="114" t="s">
        <v>813</v>
      </c>
      <c r="K5182" s="59"/>
      <c r="L5182" s="59"/>
      <c r="M5182" s="59"/>
      <c r="N5182" s="59"/>
      <c r="O5182" s="59"/>
      <c r="P5182" s="59"/>
      <c r="Q5182" s="59"/>
      <c r="R5182" s="59"/>
    </row>
    <row r="5183" spans="1:18" ht="16.5" thickBot="1">
      <c r="A5183" s="23" t="s">
        <v>29</v>
      </c>
      <c r="B5183" s="37">
        <v>5.7359999999999998</v>
      </c>
      <c r="C5183" s="38">
        <v>27.998000000000001</v>
      </c>
      <c r="D5183" s="30">
        <v>6.07</v>
      </c>
      <c r="E5183" s="37">
        <v>31.181000000000001</v>
      </c>
      <c r="F5183" s="30">
        <v>6.0129999999999999</v>
      </c>
      <c r="G5183" s="30">
        <v>31.672000000000001</v>
      </c>
      <c r="H5183" s="114" t="s">
        <v>814</v>
      </c>
      <c r="K5183" s="59"/>
      <c r="L5183" s="59"/>
      <c r="M5183" s="59"/>
      <c r="N5183" s="59"/>
      <c r="O5183" s="59"/>
      <c r="P5183" s="59"/>
      <c r="Q5183" s="59"/>
      <c r="R5183" s="59"/>
    </row>
    <row r="5184" spans="1:18" ht="16.5" thickBot="1">
      <c r="A5184" s="23" t="s">
        <v>30</v>
      </c>
      <c r="B5184" s="37">
        <v>11.154999999999999</v>
      </c>
      <c r="C5184" s="38">
        <v>14.627000000000001</v>
      </c>
      <c r="D5184" s="30">
        <v>12.827999999999999</v>
      </c>
      <c r="E5184" s="37">
        <v>14.416</v>
      </c>
      <c r="F5184" s="30">
        <v>12.885</v>
      </c>
      <c r="G5184" s="30">
        <v>15.651999999999999</v>
      </c>
      <c r="H5184" s="114" t="s">
        <v>815</v>
      </c>
      <c r="K5184" s="59"/>
      <c r="L5184" s="59"/>
      <c r="M5184" s="59"/>
      <c r="N5184" s="59"/>
      <c r="O5184" s="59"/>
      <c r="P5184" s="59"/>
      <c r="Q5184" s="59"/>
      <c r="R5184" s="59"/>
    </row>
    <row r="5185" spans="1:18" ht="16.5" thickBot="1">
      <c r="A5185" s="23" t="s">
        <v>31</v>
      </c>
      <c r="B5185" s="37">
        <v>2.9780000000000002</v>
      </c>
      <c r="C5185" s="38">
        <v>8.0429999999999993</v>
      </c>
      <c r="D5185" s="30">
        <v>2.3679999999999999</v>
      </c>
      <c r="E5185" s="37">
        <v>5.1150000000000002</v>
      </c>
      <c r="F5185" s="30">
        <v>2.6360000000000001</v>
      </c>
      <c r="G5185" s="30">
        <v>6.8849999999999998</v>
      </c>
      <c r="H5185" s="114" t="s">
        <v>838</v>
      </c>
      <c r="K5185" s="59"/>
      <c r="L5185" s="59"/>
      <c r="M5185" s="59"/>
      <c r="N5185" s="59"/>
      <c r="O5185" s="59"/>
      <c r="P5185" s="59"/>
      <c r="Q5185" s="59"/>
      <c r="R5185" s="59"/>
    </row>
    <row r="5186" spans="1:18" ht="16.5" thickBot="1">
      <c r="A5186" s="23" t="s">
        <v>32</v>
      </c>
      <c r="B5186" s="37">
        <v>1.5429999999999999</v>
      </c>
      <c r="C5186" s="38">
        <v>3.524</v>
      </c>
      <c r="D5186" s="30">
        <v>1.9330000000000001</v>
      </c>
      <c r="E5186" s="37">
        <v>4.7320000000000002</v>
      </c>
      <c r="F5186" s="30">
        <v>2.2829999999999999</v>
      </c>
      <c r="G5186" s="30">
        <v>5.4610000000000003</v>
      </c>
      <c r="H5186" s="114" t="s">
        <v>816</v>
      </c>
      <c r="K5186" s="59"/>
      <c r="L5186" s="59"/>
      <c r="M5186" s="59"/>
      <c r="N5186" s="59"/>
      <c r="O5186" s="59"/>
      <c r="P5186" s="59"/>
      <c r="Q5186" s="59"/>
      <c r="R5186" s="59"/>
    </row>
    <row r="5187" spans="1:18" ht="16.5" thickBot="1">
      <c r="A5187" s="23" t="s">
        <v>33</v>
      </c>
      <c r="B5187" s="37">
        <v>4.7229999999999999</v>
      </c>
      <c r="C5187" s="38">
        <v>11.688000000000001</v>
      </c>
      <c r="D5187" s="30">
        <v>6.03</v>
      </c>
      <c r="E5187" s="37">
        <v>14.455</v>
      </c>
      <c r="F5187" s="30">
        <v>7.1890000000000001</v>
      </c>
      <c r="G5187" s="30">
        <v>16.507999999999999</v>
      </c>
      <c r="H5187" s="114" t="s">
        <v>818</v>
      </c>
      <c r="K5187" s="59"/>
      <c r="L5187" s="59"/>
      <c r="M5187" s="59"/>
      <c r="N5187" s="59"/>
      <c r="O5187" s="59"/>
      <c r="P5187" s="59"/>
      <c r="Q5187" s="59"/>
      <c r="R5187" s="59"/>
    </row>
    <row r="5188" spans="1:18" ht="16.5" thickBot="1">
      <c r="A5188" s="23" t="s">
        <v>34</v>
      </c>
      <c r="B5188" s="39">
        <v>0.42</v>
      </c>
      <c r="C5188" s="40">
        <v>0.216</v>
      </c>
      <c r="D5188" s="30">
        <v>0.33300000000000002</v>
      </c>
      <c r="E5188" s="37">
        <v>0.111</v>
      </c>
      <c r="F5188" s="30">
        <v>1.4830000000000001</v>
      </c>
      <c r="G5188" s="30">
        <v>0.88500000000000001</v>
      </c>
      <c r="H5188" s="114" t="s">
        <v>817</v>
      </c>
      <c r="K5188" s="59"/>
      <c r="L5188" s="59"/>
      <c r="M5188" s="59"/>
      <c r="N5188" s="59"/>
      <c r="O5188" s="59"/>
      <c r="P5188" s="59"/>
      <c r="Q5188" s="59"/>
      <c r="R5188" s="59"/>
    </row>
    <row r="5189" spans="1:18" ht="16.5" thickBot="1">
      <c r="A5189" s="23" t="s">
        <v>35</v>
      </c>
      <c r="B5189" s="39">
        <v>13.906000000000001</v>
      </c>
      <c r="C5189" s="40">
        <v>9.4060000000000006</v>
      </c>
      <c r="D5189" s="30">
        <v>14.334</v>
      </c>
      <c r="E5189" s="37">
        <v>10.154999999999999</v>
      </c>
      <c r="F5189" s="30">
        <v>19.183</v>
      </c>
      <c r="G5189" s="30">
        <v>12.535</v>
      </c>
      <c r="H5189" s="113" t="s">
        <v>36</v>
      </c>
      <c r="K5189" s="59"/>
      <c r="L5189" s="59"/>
      <c r="M5189" s="59"/>
      <c r="N5189" s="59"/>
      <c r="O5189" s="59"/>
      <c r="P5189" s="59"/>
      <c r="Q5189" s="59"/>
      <c r="R5189" s="59"/>
    </row>
    <row r="5190" spans="1:18" ht="16.5" thickBot="1">
      <c r="A5190" s="95" t="s">
        <v>353</v>
      </c>
      <c r="B5190" s="97">
        <f t="shared" ref="B5190" si="953">SUM(B5168:B5189)</f>
        <v>356.423</v>
      </c>
      <c r="C5190" s="97">
        <f t="shared" ref="C5190" si="954">SUM(C5168:C5189)</f>
        <v>536.41599999999994</v>
      </c>
      <c r="D5190" s="97">
        <f t="shared" ref="D5190" si="955">SUM(D5168:D5189)</f>
        <v>311.60799999999995</v>
      </c>
      <c r="E5190" s="97">
        <f t="shared" ref="E5190:G5190" si="956">SUM(E5168:E5189)</f>
        <v>432.91699999999992</v>
      </c>
      <c r="F5190" s="97">
        <f t="shared" si="956"/>
        <v>337.52791124719022</v>
      </c>
      <c r="G5190" s="97">
        <f t="shared" si="956"/>
        <v>449.66600000000005</v>
      </c>
      <c r="H5190" s="112" t="s">
        <v>841</v>
      </c>
      <c r="K5190" s="59"/>
      <c r="L5190" s="59"/>
      <c r="M5190" s="59"/>
      <c r="N5190" s="59"/>
      <c r="O5190" s="59"/>
      <c r="P5190" s="59"/>
      <c r="Q5190" s="59"/>
      <c r="R5190" s="59"/>
    </row>
    <row r="5191" spans="1:18" ht="16.5" thickBot="1">
      <c r="A5191" s="95" t="s">
        <v>350</v>
      </c>
      <c r="B5191" s="97">
        <v>2691.7860000000001</v>
      </c>
      <c r="C5191" s="97">
        <v>6105.1329999999998</v>
      </c>
      <c r="D5191" s="97">
        <v>2685.8110000000001</v>
      </c>
      <c r="E5191" s="97">
        <v>6274.1390000000001</v>
      </c>
      <c r="F5191" s="142">
        <f>D5191/E5191*G5191</f>
        <v>2852.7873469189958</v>
      </c>
      <c r="G5191" s="142">
        <v>6664.201</v>
      </c>
      <c r="H5191" s="119" t="s">
        <v>354</v>
      </c>
    </row>
    <row r="5192" spans="1:18">
      <c r="A5192" s="16"/>
      <c r="B5192" s="62"/>
      <c r="C5192" s="62"/>
      <c r="D5192" s="62"/>
      <c r="E5192" s="62"/>
      <c r="F5192" s="62"/>
      <c r="G5192" s="62"/>
      <c r="H5192" s="75"/>
    </row>
    <row r="5193" spans="1:18">
      <c r="A5193" s="16"/>
      <c r="B5193" s="62"/>
      <c r="C5193" s="62"/>
      <c r="D5193" s="62"/>
      <c r="E5193" s="62"/>
      <c r="F5193" s="62"/>
      <c r="G5193" s="62"/>
      <c r="H5193" s="75"/>
    </row>
    <row r="5194" spans="1:18">
      <c r="A5194" s="77" t="s">
        <v>364</v>
      </c>
      <c r="B5194" s="75"/>
      <c r="C5194" s="75"/>
      <c r="D5194" s="75"/>
      <c r="E5194" s="75"/>
      <c r="F5194" s="75"/>
      <c r="G5194" s="75"/>
      <c r="H5194" s="79" t="s">
        <v>365</v>
      </c>
    </row>
    <row r="5195" spans="1:18" ht="18.75" customHeight="1">
      <c r="A5195" s="74" t="s">
        <v>761</v>
      </c>
      <c r="B5195" s="75"/>
      <c r="C5195" s="75"/>
      <c r="D5195" s="93"/>
      <c r="E5195" s="93"/>
      <c r="G5195" s="93"/>
      <c r="H5195" s="93" t="s">
        <v>759</v>
      </c>
    </row>
    <row r="5196" spans="1:18" ht="16.5" customHeight="1" thickBot="1">
      <c r="A5196" s="76" t="s">
        <v>39</v>
      </c>
      <c r="B5196" s="75"/>
      <c r="C5196" s="75"/>
      <c r="D5196" s="75"/>
      <c r="E5196" s="2"/>
      <c r="F5196" s="75"/>
      <c r="G5196" s="2" t="s">
        <v>40</v>
      </c>
      <c r="H5196" s="2" t="s">
        <v>2</v>
      </c>
    </row>
    <row r="5197" spans="1:18" ht="16.5" thickBot="1">
      <c r="A5197" s="66" t="s">
        <v>7</v>
      </c>
      <c r="B5197" s="203">
        <v>2016</v>
      </c>
      <c r="C5197" s="204"/>
      <c r="D5197" s="203">
        <v>2017</v>
      </c>
      <c r="E5197" s="204"/>
      <c r="F5197" s="203">
        <v>2018</v>
      </c>
      <c r="G5197" s="204"/>
      <c r="H5197" s="67" t="s">
        <v>3</v>
      </c>
    </row>
    <row r="5198" spans="1:18">
      <c r="A5198" s="68"/>
      <c r="B5198" s="20" t="s">
        <v>43</v>
      </c>
      <c r="C5198" s="111" t="s">
        <v>44</v>
      </c>
      <c r="D5198" s="111" t="s">
        <v>43</v>
      </c>
      <c r="E5198" s="16" t="s">
        <v>44</v>
      </c>
      <c r="F5198" s="20" t="s">
        <v>43</v>
      </c>
      <c r="G5198" s="9" t="s">
        <v>44</v>
      </c>
      <c r="H5198" s="69"/>
    </row>
    <row r="5199" spans="1:18" ht="16.5" thickBot="1">
      <c r="A5199" s="70"/>
      <c r="B5199" s="34" t="s">
        <v>45</v>
      </c>
      <c r="C5199" s="11" t="s">
        <v>46</v>
      </c>
      <c r="D5199" s="114" t="s">
        <v>45</v>
      </c>
      <c r="E5199" s="36" t="s">
        <v>46</v>
      </c>
      <c r="F5199" s="34" t="s">
        <v>45</v>
      </c>
      <c r="G5199" s="34" t="s">
        <v>46</v>
      </c>
      <c r="H5199" s="71"/>
    </row>
    <row r="5200" spans="1:18" ht="17.25" thickTop="1" thickBot="1">
      <c r="A5200" s="23" t="s">
        <v>12</v>
      </c>
      <c r="B5200" s="35">
        <v>31.619</v>
      </c>
      <c r="C5200" s="38">
        <v>79.486000000000004</v>
      </c>
      <c r="D5200" s="30">
        <v>33.295999999999999</v>
      </c>
      <c r="E5200" s="37">
        <v>82.536000000000001</v>
      </c>
      <c r="F5200" s="30">
        <v>33.780999999999999</v>
      </c>
      <c r="G5200" s="30">
        <v>85.117000000000004</v>
      </c>
      <c r="H5200" s="114" t="s">
        <v>809</v>
      </c>
    </row>
    <row r="5201" spans="1:8" ht="16.5" thickBot="1">
      <c r="A5201" s="23" t="s">
        <v>13</v>
      </c>
      <c r="B5201" s="37">
        <v>170.82499999999999</v>
      </c>
      <c r="C5201" s="38">
        <v>482.17599999999999</v>
      </c>
      <c r="D5201" s="30">
        <v>137.012</v>
      </c>
      <c r="E5201" s="37">
        <v>439.18200000000002</v>
      </c>
      <c r="F5201" s="30">
        <v>136.44499999999999</v>
      </c>
      <c r="G5201" s="30">
        <v>450.32600000000002</v>
      </c>
      <c r="H5201" s="114" t="s">
        <v>810</v>
      </c>
    </row>
    <row r="5202" spans="1:8" ht="16.5" thickBot="1">
      <c r="A5202" s="23" t="s">
        <v>14</v>
      </c>
      <c r="B5202" s="37">
        <v>21.503</v>
      </c>
      <c r="C5202" s="38">
        <v>75.072999999999993</v>
      </c>
      <c r="D5202" s="30">
        <v>22.937999999999999</v>
      </c>
      <c r="E5202" s="37">
        <v>76.831999999999994</v>
      </c>
      <c r="F5202" s="30">
        <v>24.587</v>
      </c>
      <c r="G5202" s="30">
        <v>83.287999999999997</v>
      </c>
      <c r="H5202" s="114" t="s">
        <v>806</v>
      </c>
    </row>
    <row r="5203" spans="1:8" ht="16.5" thickBot="1">
      <c r="A5203" s="23" t="s">
        <v>15</v>
      </c>
      <c r="B5203" s="37">
        <v>3.4119999999999999</v>
      </c>
      <c r="C5203" s="38">
        <v>4.8879999999999999</v>
      </c>
      <c r="D5203" s="30">
        <v>2.476</v>
      </c>
      <c r="E5203" s="37">
        <v>4.7039999999999997</v>
      </c>
      <c r="F5203" s="30">
        <v>2.1269999999999998</v>
      </c>
      <c r="G5203" s="30">
        <v>5.048</v>
      </c>
      <c r="H5203" s="114" t="s">
        <v>820</v>
      </c>
    </row>
    <row r="5204" spans="1:8" ht="16.5" thickBot="1">
      <c r="A5204" s="23" t="s">
        <v>16</v>
      </c>
      <c r="B5204" s="37">
        <v>18.981000000000002</v>
      </c>
      <c r="C5204" s="38">
        <v>43.503</v>
      </c>
      <c r="D5204" s="30">
        <v>14.427</v>
      </c>
      <c r="E5204" s="37">
        <v>29.969000000000001</v>
      </c>
      <c r="F5204" s="30">
        <v>6.5069999999999997</v>
      </c>
      <c r="G5204" s="30">
        <v>16.942</v>
      </c>
      <c r="H5204" s="114" t="s">
        <v>819</v>
      </c>
    </row>
    <row r="5205" spans="1:8" ht="16.5" thickBot="1">
      <c r="A5205" s="23" t="s">
        <v>17</v>
      </c>
      <c r="B5205" s="37">
        <v>2.0640000000000001</v>
      </c>
      <c r="C5205" s="38">
        <v>2.85</v>
      </c>
      <c r="D5205" s="30">
        <v>1.8069999999999999</v>
      </c>
      <c r="E5205" s="37">
        <v>2.149</v>
      </c>
      <c r="F5205" s="30">
        <v>1008.723</v>
      </c>
      <c r="G5205" s="30">
        <v>0.91100000000000003</v>
      </c>
      <c r="H5205" s="114" t="s">
        <v>807</v>
      </c>
    </row>
    <row r="5206" spans="1:8" ht="16.5" thickBot="1">
      <c r="A5206" s="23" t="s">
        <v>18</v>
      </c>
      <c r="B5206" s="37">
        <v>5.3049999999999997</v>
      </c>
      <c r="C5206" s="38">
        <v>11.122999999999999</v>
      </c>
      <c r="D5206" s="30">
        <v>6.8760000000000003</v>
      </c>
      <c r="E5206" s="37">
        <v>13.13</v>
      </c>
      <c r="F5206" s="30">
        <v>7.4909999999999997</v>
      </c>
      <c r="G5206" s="30">
        <v>14.010999999999999</v>
      </c>
      <c r="H5206" s="114" t="s">
        <v>19</v>
      </c>
    </row>
    <row r="5207" spans="1:8" ht="16.5" thickBot="1">
      <c r="A5207" s="23" t="s">
        <v>20</v>
      </c>
      <c r="B5207" s="37">
        <v>143.83699999999999</v>
      </c>
      <c r="C5207" s="38">
        <v>539.33199999999999</v>
      </c>
      <c r="D5207" s="30">
        <v>141.54900000000001</v>
      </c>
      <c r="E5207" s="37">
        <v>513.27499999999998</v>
      </c>
      <c r="F5207" s="30">
        <v>163.01400000000001</v>
      </c>
      <c r="G5207" s="30">
        <v>632.976</v>
      </c>
      <c r="H5207" s="114" t="s">
        <v>808</v>
      </c>
    </row>
    <row r="5208" spans="1:8" ht="16.5" thickBot="1">
      <c r="A5208" s="23" t="s">
        <v>21</v>
      </c>
      <c r="B5208" s="37">
        <v>3.548</v>
      </c>
      <c r="C5208" s="38">
        <v>5.9340000000000002</v>
      </c>
      <c r="D5208" s="30">
        <v>2.0699999999999998</v>
      </c>
      <c r="E5208" s="37">
        <v>6.4569999999999999</v>
      </c>
      <c r="F5208" s="30">
        <v>1.7949999999999999</v>
      </c>
      <c r="G5208" s="30">
        <v>1.7350000000000001</v>
      </c>
      <c r="H5208" s="114" t="s">
        <v>811</v>
      </c>
    </row>
    <row r="5209" spans="1:8" ht="16.5" thickBot="1">
      <c r="A5209" s="23" t="s">
        <v>22</v>
      </c>
      <c r="B5209" s="37">
        <v>23.989000000000001</v>
      </c>
      <c r="C5209" s="38">
        <v>42.33</v>
      </c>
      <c r="D5209" s="30">
        <v>27.614999999999998</v>
      </c>
      <c r="E5209" s="37">
        <v>46.798000000000002</v>
      </c>
      <c r="F5209" s="30">
        <v>26.972000000000001</v>
      </c>
      <c r="G5209" s="30">
        <v>45.676000000000002</v>
      </c>
      <c r="H5209" s="114" t="s">
        <v>840</v>
      </c>
    </row>
    <row r="5210" spans="1:8" ht="16.5" thickBot="1">
      <c r="A5210" s="23" t="s">
        <v>23</v>
      </c>
      <c r="B5210" s="37">
        <v>9.6760000000000002</v>
      </c>
      <c r="C5210" s="38">
        <v>13.635</v>
      </c>
      <c r="D5210" s="30">
        <v>9.5169999999999995</v>
      </c>
      <c r="E5210" s="37">
        <v>12.004</v>
      </c>
      <c r="F5210" s="30">
        <v>9.3279999999999994</v>
      </c>
      <c r="G5210" s="30">
        <v>14.430999999999999</v>
      </c>
      <c r="H5210" s="114" t="s">
        <v>805</v>
      </c>
    </row>
    <row r="5211" spans="1:8" ht="16.5" thickBot="1">
      <c r="A5211" s="23" t="s">
        <v>24</v>
      </c>
      <c r="B5211" s="37">
        <v>261.63799999999998</v>
      </c>
      <c r="C5211" s="38">
        <v>512.76400000000001</v>
      </c>
      <c r="D5211" s="30">
        <v>274.23899999999998</v>
      </c>
      <c r="E5211" s="37">
        <v>528.94600000000003</v>
      </c>
      <c r="F5211" s="30">
        <v>306.16500000000002</v>
      </c>
      <c r="G5211" s="30">
        <v>606.32399999999996</v>
      </c>
      <c r="H5211" s="114" t="s">
        <v>25</v>
      </c>
    </row>
    <row r="5212" spans="1:8" ht="16.5" thickBot="1">
      <c r="A5212" s="23" t="s">
        <v>26</v>
      </c>
      <c r="B5212" s="30">
        <v>29.036000000000001</v>
      </c>
      <c r="C5212" s="28">
        <v>98.043999999999997</v>
      </c>
      <c r="D5212" s="30">
        <v>27.097000000000001</v>
      </c>
      <c r="E5212" s="37">
        <v>79.674999999999997</v>
      </c>
      <c r="F5212" s="30">
        <v>40.957000000000001</v>
      </c>
      <c r="G5212" s="30">
        <v>109.408</v>
      </c>
      <c r="H5212" s="114" t="s">
        <v>812</v>
      </c>
    </row>
    <row r="5213" spans="1:8" ht="16.5" thickBot="1">
      <c r="A5213" s="23" t="s">
        <v>27</v>
      </c>
      <c r="B5213" s="37">
        <v>13.537000000000001</v>
      </c>
      <c r="C5213" s="38">
        <v>44.994999999999997</v>
      </c>
      <c r="D5213" s="30">
        <v>16.884</v>
      </c>
      <c r="E5213" s="37">
        <v>41.902000000000001</v>
      </c>
      <c r="F5213" s="30">
        <f>D5213/E5213*G5213</f>
        <v>34.33654861343134</v>
      </c>
      <c r="G5213" s="30">
        <v>85.215000000000003</v>
      </c>
      <c r="H5213" s="114" t="s">
        <v>836</v>
      </c>
    </row>
    <row r="5214" spans="1:8" ht="16.5" thickBot="1">
      <c r="A5214" s="23" t="s">
        <v>28</v>
      </c>
      <c r="B5214" s="37">
        <v>31.553000000000001</v>
      </c>
      <c r="C5214" s="38">
        <v>114.2</v>
      </c>
      <c r="D5214" s="30">
        <v>24.768999999999998</v>
      </c>
      <c r="E5214" s="37">
        <v>98.125</v>
      </c>
      <c r="F5214" s="30">
        <v>24.768999999999998</v>
      </c>
      <c r="G5214" s="30">
        <v>98.125</v>
      </c>
      <c r="H5214" s="114" t="s">
        <v>813</v>
      </c>
    </row>
    <row r="5215" spans="1:8" ht="16.5" thickBot="1">
      <c r="A5215" s="23" t="s">
        <v>29</v>
      </c>
      <c r="B5215" s="37">
        <v>35.909999999999997</v>
      </c>
      <c r="C5215" s="38">
        <v>161.256</v>
      </c>
      <c r="D5215" s="30">
        <v>36.728999999999999</v>
      </c>
      <c r="E5215" s="37">
        <v>170.28299999999999</v>
      </c>
      <c r="F5215" s="30">
        <v>37.887</v>
      </c>
      <c r="G5215" s="30">
        <v>180.62899999999999</v>
      </c>
      <c r="H5215" s="114" t="s">
        <v>814</v>
      </c>
    </row>
    <row r="5216" spans="1:8" ht="16.5" thickBot="1">
      <c r="A5216" s="23" t="s">
        <v>30</v>
      </c>
      <c r="B5216" s="37">
        <v>37.676000000000002</v>
      </c>
      <c r="C5216" s="38">
        <v>107.364</v>
      </c>
      <c r="D5216" s="30">
        <v>37.472999999999999</v>
      </c>
      <c r="E5216" s="37">
        <v>103.843</v>
      </c>
      <c r="F5216" s="30">
        <v>41.923000000000002</v>
      </c>
      <c r="G5216" s="30">
        <v>120.57899999999999</v>
      </c>
      <c r="H5216" s="114" t="s">
        <v>815</v>
      </c>
    </row>
    <row r="5217" spans="1:8" ht="16.5" thickBot="1">
      <c r="A5217" s="23" t="s">
        <v>31</v>
      </c>
      <c r="B5217" s="37">
        <v>29.081</v>
      </c>
      <c r="C5217" s="38">
        <v>62.957000000000001</v>
      </c>
      <c r="D5217" s="30">
        <v>18.675999999999998</v>
      </c>
      <c r="E5217" s="37">
        <v>42.692</v>
      </c>
      <c r="F5217" s="30">
        <v>29.295999999999999</v>
      </c>
      <c r="G5217" s="30">
        <v>77.628</v>
      </c>
      <c r="H5217" s="114" t="s">
        <v>838</v>
      </c>
    </row>
    <row r="5218" spans="1:8" ht="16.5" thickBot="1">
      <c r="A5218" s="23" t="s">
        <v>32</v>
      </c>
      <c r="B5218" s="37">
        <v>5.4219999999999997</v>
      </c>
      <c r="C5218" s="38">
        <v>18.670999999999999</v>
      </c>
      <c r="D5218" s="30">
        <v>3.4660000000000002</v>
      </c>
      <c r="E5218" s="37">
        <v>11.473000000000001</v>
      </c>
      <c r="F5218" s="30">
        <v>5.2119999999999997</v>
      </c>
      <c r="G5218" s="30">
        <v>15.805999999999999</v>
      </c>
      <c r="H5218" s="114" t="s">
        <v>816</v>
      </c>
    </row>
    <row r="5219" spans="1:8" ht="16.5" thickBot="1">
      <c r="A5219" s="23" t="s">
        <v>33</v>
      </c>
      <c r="B5219" s="37">
        <v>11.298999999999999</v>
      </c>
      <c r="C5219" s="38">
        <v>33.298999999999999</v>
      </c>
      <c r="D5219" s="30">
        <v>15.845000000000001</v>
      </c>
      <c r="E5219" s="37">
        <v>45.21</v>
      </c>
      <c r="F5219" s="30">
        <v>27.718</v>
      </c>
      <c r="G5219" s="30">
        <v>73.614000000000004</v>
      </c>
      <c r="H5219" s="114" t="s">
        <v>818</v>
      </c>
    </row>
    <row r="5220" spans="1:8" ht="16.5" thickBot="1">
      <c r="A5220" s="23" t="s">
        <v>34</v>
      </c>
      <c r="B5220" s="39">
        <v>6.4059999999999997</v>
      </c>
      <c r="C5220" s="40">
        <v>2.86</v>
      </c>
      <c r="D5220" s="30">
        <v>6.5529999999999999</v>
      </c>
      <c r="E5220" s="37">
        <v>2.6440000000000001</v>
      </c>
      <c r="F5220" s="30">
        <v>9.2680000000000007</v>
      </c>
      <c r="G5220" s="30">
        <v>3.4060000000000001</v>
      </c>
      <c r="H5220" s="114" t="s">
        <v>817</v>
      </c>
    </row>
    <row r="5221" spans="1:8" ht="16.5" thickBot="1">
      <c r="A5221" s="23" t="s">
        <v>35</v>
      </c>
      <c r="B5221" s="39">
        <v>41.734999999999999</v>
      </c>
      <c r="C5221" s="40">
        <v>76.856999999999999</v>
      </c>
      <c r="D5221" s="30">
        <v>46.737000000000002</v>
      </c>
      <c r="E5221" s="37">
        <v>86.415999999999997</v>
      </c>
      <c r="F5221" s="30">
        <v>56.277000000000001</v>
      </c>
      <c r="G5221" s="30">
        <v>91.849000000000004</v>
      </c>
      <c r="H5221" s="113" t="s">
        <v>36</v>
      </c>
    </row>
    <row r="5222" spans="1:8" ht="16.5" thickBot="1">
      <c r="A5222" s="95" t="s">
        <v>353</v>
      </c>
      <c r="B5222" s="97">
        <f t="shared" ref="B5222" si="957">SUM(B5200:B5221)</f>
        <v>938.05200000000002</v>
      </c>
      <c r="C5222" s="97">
        <f t="shared" ref="C5222" si="958">SUM(C5200:C5221)</f>
        <v>2533.5969999999998</v>
      </c>
      <c r="D5222" s="97">
        <f t="shared" ref="D5222" si="959">SUM(D5200:D5221)</f>
        <v>908.05099999999993</v>
      </c>
      <c r="E5222" s="97">
        <f t="shared" ref="E5222:G5222" si="960">SUM(E5200:E5221)</f>
        <v>2438.2449999999999</v>
      </c>
      <c r="F5222" s="97">
        <f t="shared" si="960"/>
        <v>2034.5785486134318</v>
      </c>
      <c r="G5222" s="97">
        <f t="shared" si="960"/>
        <v>2813.0440000000003</v>
      </c>
      <c r="H5222" s="112" t="s">
        <v>841</v>
      </c>
    </row>
    <row r="5223" spans="1:8" ht="16.5" thickBot="1">
      <c r="A5223" s="95" t="s">
        <v>350</v>
      </c>
      <c r="B5223" s="97">
        <v>11958.691999999999</v>
      </c>
      <c r="C5223" s="97">
        <v>31247.744999999999</v>
      </c>
      <c r="D5223" s="97">
        <v>12681.763000000001</v>
      </c>
      <c r="E5223" s="97">
        <v>33655.123</v>
      </c>
      <c r="F5223" s="30">
        <f>D5223/E5223*G5223</f>
        <v>13911.265132377113</v>
      </c>
      <c r="G5223" s="142">
        <v>36918.000999999997</v>
      </c>
      <c r="H5223" s="119" t="s">
        <v>354</v>
      </c>
    </row>
    <row r="5224" spans="1:8" ht="16.5" thickBot="1">
      <c r="A5224" s="98"/>
      <c r="B5224" s="99"/>
      <c r="C5224" s="99"/>
      <c r="D5224" s="99"/>
      <c r="E5224" s="99"/>
      <c r="F5224" s="30"/>
      <c r="G5224" s="30"/>
      <c r="H5224" s="121"/>
    </row>
    <row r="5225" spans="1:8">
      <c r="A5225" s="77" t="s">
        <v>326</v>
      </c>
      <c r="B5225" s="75"/>
      <c r="C5225" s="75"/>
      <c r="D5225" s="75"/>
      <c r="E5225" s="75"/>
      <c r="F5225" s="75"/>
      <c r="G5225" s="75">
        <v>2008</v>
      </c>
      <c r="H5225" s="198" t="s">
        <v>327</v>
      </c>
    </row>
    <row r="5226" spans="1:8" ht="22.5" customHeight="1">
      <c r="A5226" s="74" t="s">
        <v>763</v>
      </c>
      <c r="C5226" s="92"/>
      <c r="D5226" s="92"/>
      <c r="E5226" s="92"/>
      <c r="F5226" s="92"/>
      <c r="G5226" s="92"/>
      <c r="H5226" s="92" t="s">
        <v>765</v>
      </c>
    </row>
    <row r="5227" spans="1:8" ht="16.5" customHeight="1" thickBot="1">
      <c r="A5227" s="76" t="s">
        <v>39</v>
      </c>
      <c r="B5227" s="75"/>
      <c r="C5227" s="75"/>
      <c r="D5227" s="75"/>
      <c r="E5227" s="2"/>
      <c r="F5227" s="75"/>
      <c r="G5227" s="2" t="s">
        <v>40</v>
      </c>
      <c r="H5227" s="2" t="s">
        <v>2</v>
      </c>
    </row>
    <row r="5228" spans="1:8" ht="16.5" thickBot="1">
      <c r="A5228" s="66" t="s">
        <v>7</v>
      </c>
      <c r="B5228" s="203">
        <v>2016</v>
      </c>
      <c r="C5228" s="204"/>
      <c r="D5228" s="203">
        <v>2017</v>
      </c>
      <c r="E5228" s="204"/>
      <c r="F5228" s="203">
        <v>2018</v>
      </c>
      <c r="G5228" s="204"/>
      <c r="H5228" s="67" t="s">
        <v>3</v>
      </c>
    </row>
    <row r="5229" spans="1:8">
      <c r="A5229" s="68"/>
      <c r="B5229" s="20" t="s">
        <v>43</v>
      </c>
      <c r="C5229" s="111" t="s">
        <v>44</v>
      </c>
      <c r="D5229" s="111" t="s">
        <v>43</v>
      </c>
      <c r="E5229" s="16" t="s">
        <v>44</v>
      </c>
      <c r="F5229" s="20" t="s">
        <v>43</v>
      </c>
      <c r="G5229" s="9" t="s">
        <v>44</v>
      </c>
      <c r="H5229" s="69"/>
    </row>
    <row r="5230" spans="1:8" ht="16.5" thickBot="1">
      <c r="A5230" s="70"/>
      <c r="B5230" s="34" t="s">
        <v>45</v>
      </c>
      <c r="C5230" s="11" t="s">
        <v>46</v>
      </c>
      <c r="D5230" s="114" t="s">
        <v>45</v>
      </c>
      <c r="E5230" s="36" t="s">
        <v>46</v>
      </c>
      <c r="F5230" s="34" t="s">
        <v>45</v>
      </c>
      <c r="G5230" s="34" t="s">
        <v>46</v>
      </c>
      <c r="H5230" s="71"/>
    </row>
    <row r="5231" spans="1:8" ht="17.25" thickTop="1" thickBot="1">
      <c r="A5231" s="23" t="s">
        <v>12</v>
      </c>
      <c r="B5231" s="37">
        <v>5.63</v>
      </c>
      <c r="C5231" s="30">
        <v>18.72</v>
      </c>
      <c r="D5231" s="30">
        <v>7.17</v>
      </c>
      <c r="E5231" s="30">
        <v>23.08</v>
      </c>
      <c r="F5231" s="30">
        <v>7.157</v>
      </c>
      <c r="G5231" s="30">
        <v>10.601000000000001</v>
      </c>
      <c r="H5231" s="114" t="s">
        <v>809</v>
      </c>
    </row>
    <row r="5232" spans="1:8" ht="16.5" thickBot="1">
      <c r="A5232" s="23" t="s">
        <v>13</v>
      </c>
      <c r="B5232" s="37">
        <v>25.02</v>
      </c>
      <c r="C5232" s="30">
        <v>107.5</v>
      </c>
      <c r="D5232" s="30">
        <v>26.79</v>
      </c>
      <c r="E5232" s="30">
        <v>100.32</v>
      </c>
      <c r="F5232" s="30">
        <v>41.463000000000001</v>
      </c>
      <c r="G5232" s="30">
        <v>82.763000000000005</v>
      </c>
      <c r="H5232" s="114" t="s">
        <v>810</v>
      </c>
    </row>
    <row r="5233" spans="1:8" ht="16.5" thickBot="1">
      <c r="A5233" s="23" t="s">
        <v>14</v>
      </c>
      <c r="B5233" s="37">
        <v>7.96</v>
      </c>
      <c r="C5233" s="30">
        <v>34.81</v>
      </c>
      <c r="D5233" s="30">
        <v>7.91</v>
      </c>
      <c r="E5233" s="30">
        <v>34.909999999999997</v>
      </c>
      <c r="F5233" s="30">
        <v>2.411</v>
      </c>
      <c r="G5233" s="30">
        <v>11.872999999999999</v>
      </c>
      <c r="H5233" s="114" t="s">
        <v>806</v>
      </c>
    </row>
    <row r="5234" spans="1:8" ht="16.5" thickBot="1">
      <c r="A5234" s="23" t="s">
        <v>15</v>
      </c>
      <c r="B5234" s="37">
        <v>7.0000000000000007E-2</v>
      </c>
      <c r="C5234" s="30">
        <v>0.36</v>
      </c>
      <c r="D5234" s="30">
        <v>0.09</v>
      </c>
      <c r="E5234" s="30">
        <v>0.39</v>
      </c>
      <c r="F5234" s="30">
        <v>3.891</v>
      </c>
      <c r="G5234" s="30">
        <v>4.556</v>
      </c>
      <c r="H5234" s="114" t="s">
        <v>820</v>
      </c>
    </row>
    <row r="5235" spans="1:8" ht="16.5" thickBot="1">
      <c r="A5235" s="23" t="s">
        <v>16</v>
      </c>
      <c r="B5235" s="37">
        <v>2.62</v>
      </c>
      <c r="C5235" s="30">
        <v>6.36</v>
      </c>
      <c r="D5235" s="30">
        <v>1.84</v>
      </c>
      <c r="E5235" s="30">
        <v>5.52</v>
      </c>
      <c r="F5235" s="30">
        <v>31.265999999999998</v>
      </c>
      <c r="G5235" s="30">
        <v>43.692</v>
      </c>
      <c r="H5235" s="114" t="s">
        <v>819</v>
      </c>
    </row>
    <row r="5236" spans="1:8" ht="16.5" thickBot="1">
      <c r="A5236" s="23" t="s">
        <v>17</v>
      </c>
      <c r="B5236" s="37">
        <v>0.04</v>
      </c>
      <c r="C5236" s="30">
        <v>0.1</v>
      </c>
      <c r="D5236" s="30">
        <v>0.01</v>
      </c>
      <c r="E5236" s="30">
        <v>0.02</v>
      </c>
      <c r="F5236" s="30">
        <v>0.35799999999999998</v>
      </c>
      <c r="G5236" s="30">
        <v>0.20399999999999999</v>
      </c>
      <c r="H5236" s="114" t="s">
        <v>807</v>
      </c>
    </row>
    <row r="5237" spans="1:8" ht="16.5" thickBot="1">
      <c r="A5237" s="23" t="s">
        <v>18</v>
      </c>
      <c r="B5237" s="37">
        <v>0.09</v>
      </c>
      <c r="C5237" s="30">
        <v>0.4</v>
      </c>
      <c r="D5237" s="30">
        <v>0.18</v>
      </c>
      <c r="E5237" s="30">
        <v>0.76</v>
      </c>
      <c r="F5237" s="30">
        <v>0.58199999999999996</v>
      </c>
      <c r="G5237" s="30">
        <v>0.7</v>
      </c>
      <c r="H5237" s="114" t="s">
        <v>19</v>
      </c>
    </row>
    <row r="5238" spans="1:8" ht="16.5" thickBot="1">
      <c r="A5238" s="23" t="s">
        <v>20</v>
      </c>
      <c r="B5238" s="37">
        <v>40.67</v>
      </c>
      <c r="C5238" s="30">
        <v>177.77</v>
      </c>
      <c r="D5238" s="30">
        <v>15.87</v>
      </c>
      <c r="E5238" s="30">
        <v>69.36</v>
      </c>
      <c r="F5238" s="30">
        <v>35.286000000000001</v>
      </c>
      <c r="G5238" s="30">
        <v>91.957999999999998</v>
      </c>
      <c r="H5238" s="114" t="s">
        <v>808</v>
      </c>
    </row>
    <row r="5239" spans="1:8" ht="16.5" thickBot="1">
      <c r="A5239" s="23" t="s">
        <v>21</v>
      </c>
      <c r="B5239" s="37">
        <v>0.19</v>
      </c>
      <c r="C5239" s="30">
        <v>0.34</v>
      </c>
      <c r="D5239" s="30">
        <v>0.01</v>
      </c>
      <c r="E5239" s="30">
        <v>0.06</v>
      </c>
      <c r="F5239" s="30">
        <f>D5239/E5239*G5239</f>
        <v>0.78100000000000003</v>
      </c>
      <c r="G5239" s="30">
        <v>4.6859999999999999</v>
      </c>
      <c r="H5239" s="114" t="s">
        <v>811</v>
      </c>
    </row>
    <row r="5240" spans="1:8" ht="16.5" thickBot="1">
      <c r="A5240" s="23" t="s">
        <v>22</v>
      </c>
      <c r="B5240" s="37">
        <v>0.99</v>
      </c>
      <c r="C5240" s="30">
        <v>1.5</v>
      </c>
      <c r="D5240" s="30">
        <v>7.95</v>
      </c>
      <c r="E5240" s="30">
        <v>9.24</v>
      </c>
      <c r="F5240" s="30">
        <v>4.6269999999999998</v>
      </c>
      <c r="G5240" s="30">
        <v>7.2830000000000004</v>
      </c>
      <c r="H5240" s="114" t="s">
        <v>840</v>
      </c>
    </row>
    <row r="5241" spans="1:8" ht="16.5" thickBot="1">
      <c r="A5241" s="23" t="s">
        <v>23</v>
      </c>
      <c r="B5241" s="37">
        <v>0.04</v>
      </c>
      <c r="C5241" s="30">
        <v>0.19</v>
      </c>
      <c r="D5241" s="30">
        <v>0.16</v>
      </c>
      <c r="E5241" s="30">
        <v>0.62</v>
      </c>
      <c r="F5241" s="30">
        <v>2.298</v>
      </c>
      <c r="G5241" s="30">
        <v>4.3410000000000002</v>
      </c>
      <c r="H5241" s="114" t="s">
        <v>805</v>
      </c>
    </row>
    <row r="5242" spans="1:8" ht="16.5" thickBot="1">
      <c r="A5242" s="23" t="s">
        <v>24</v>
      </c>
      <c r="B5242" s="37">
        <v>13.81</v>
      </c>
      <c r="C5242" s="30">
        <v>32.94</v>
      </c>
      <c r="D5242" s="30">
        <v>23.85</v>
      </c>
      <c r="E5242" s="30">
        <v>48.93</v>
      </c>
      <c r="F5242" s="30">
        <v>31.594000000000001</v>
      </c>
      <c r="G5242" s="30">
        <v>66.813000000000002</v>
      </c>
      <c r="H5242" s="114" t="s">
        <v>25</v>
      </c>
    </row>
    <row r="5243" spans="1:8" ht="16.5" thickBot="1">
      <c r="A5243" s="23" t="s">
        <v>26</v>
      </c>
      <c r="B5243" s="37">
        <v>6.54</v>
      </c>
      <c r="C5243" s="30">
        <v>20.73</v>
      </c>
      <c r="D5243" s="30">
        <v>2.44</v>
      </c>
      <c r="E5243" s="30">
        <v>9.18</v>
      </c>
      <c r="F5243" s="30">
        <v>3.5739999999999998</v>
      </c>
      <c r="G5243" s="30">
        <v>12.608000000000001</v>
      </c>
      <c r="H5243" s="114" t="s">
        <v>812</v>
      </c>
    </row>
    <row r="5244" spans="1:8" ht="16.5" thickBot="1">
      <c r="A5244" s="23" t="s">
        <v>27</v>
      </c>
      <c r="B5244" s="37">
        <v>0.21</v>
      </c>
      <c r="C5244" s="30">
        <v>0.96</v>
      </c>
      <c r="D5244" s="30">
        <v>0.11</v>
      </c>
      <c r="E5244" s="30">
        <v>0.26</v>
      </c>
      <c r="F5244" s="30">
        <f>D5244/E5244*G5244</f>
        <v>1.6804615384615385</v>
      </c>
      <c r="G5244" s="30">
        <v>3.972</v>
      </c>
      <c r="H5244" s="114" t="s">
        <v>836</v>
      </c>
    </row>
    <row r="5245" spans="1:8" ht="16.5" thickBot="1">
      <c r="A5245" s="23" t="s">
        <v>28</v>
      </c>
      <c r="B5245" s="37">
        <v>11.45</v>
      </c>
      <c r="C5245" s="30">
        <v>51.63</v>
      </c>
      <c r="D5245" s="30">
        <v>5.78</v>
      </c>
      <c r="E5245" s="30">
        <v>26.99</v>
      </c>
      <c r="F5245" s="30">
        <v>4.5380000000000003</v>
      </c>
      <c r="G5245" s="30">
        <v>19.597000000000001</v>
      </c>
      <c r="H5245" s="114" t="s">
        <v>813</v>
      </c>
    </row>
    <row r="5246" spans="1:8" ht="16.5" thickBot="1">
      <c r="A5246" s="23" t="s">
        <v>29</v>
      </c>
      <c r="B5246" s="37">
        <v>10.73</v>
      </c>
      <c r="C5246" s="30">
        <v>55.73</v>
      </c>
      <c r="D5246" s="30">
        <v>13.61</v>
      </c>
      <c r="E5246" s="30">
        <v>71.47</v>
      </c>
      <c r="F5246" s="30">
        <v>5.8719999999999999</v>
      </c>
      <c r="G5246" s="30">
        <v>22.472999999999999</v>
      </c>
      <c r="H5246" s="114" t="s">
        <v>814</v>
      </c>
    </row>
    <row r="5247" spans="1:8" ht="16.5" thickBot="1">
      <c r="A5247" s="23" t="s">
        <v>30</v>
      </c>
      <c r="B5247" s="37">
        <v>8.3000000000000007</v>
      </c>
      <c r="C5247" s="30">
        <v>32.43</v>
      </c>
      <c r="D5247" s="30">
        <v>7.5</v>
      </c>
      <c r="E5247" s="30">
        <v>28.72</v>
      </c>
      <c r="F5247" s="30">
        <v>6.827</v>
      </c>
      <c r="G5247" s="30">
        <v>14.021000000000001</v>
      </c>
      <c r="H5247" s="114" t="s">
        <v>815</v>
      </c>
    </row>
    <row r="5248" spans="1:8" ht="16.5" thickBot="1">
      <c r="A5248" s="23" t="s">
        <v>31</v>
      </c>
      <c r="B5248" s="37">
        <v>0.28000000000000003</v>
      </c>
      <c r="C5248" s="30">
        <v>1.02</v>
      </c>
      <c r="D5248" s="30">
        <v>0.16</v>
      </c>
      <c r="E5248" s="30">
        <v>0.26</v>
      </c>
      <c r="F5248" s="30">
        <v>3.9470000000000001</v>
      </c>
      <c r="G5248" s="30">
        <v>8.6039999999999992</v>
      </c>
      <c r="H5248" s="114" t="s">
        <v>838</v>
      </c>
    </row>
    <row r="5249" spans="1:8" ht="16.5" thickBot="1">
      <c r="A5249" s="23" t="s">
        <v>32</v>
      </c>
      <c r="B5249" s="37">
        <v>2.92</v>
      </c>
      <c r="C5249" s="30">
        <v>13.28</v>
      </c>
      <c r="D5249" s="30">
        <v>3</v>
      </c>
      <c r="E5249" s="30">
        <v>12.94</v>
      </c>
      <c r="F5249" s="30">
        <v>12.968</v>
      </c>
      <c r="G5249" s="30">
        <v>21.875</v>
      </c>
      <c r="H5249" s="114" t="s">
        <v>816</v>
      </c>
    </row>
    <row r="5250" spans="1:8" ht="16.5" thickBot="1">
      <c r="A5250" s="23" t="s">
        <v>33</v>
      </c>
      <c r="B5250" s="37">
        <v>2.19</v>
      </c>
      <c r="C5250" s="30">
        <v>7.67</v>
      </c>
      <c r="D5250" s="30">
        <v>2.6</v>
      </c>
      <c r="E5250" s="30">
        <v>9.5500000000000007</v>
      </c>
      <c r="F5250" s="30">
        <v>6.3529999999999998</v>
      </c>
      <c r="G5250" s="30">
        <v>11.896000000000001</v>
      </c>
      <c r="H5250" s="114" t="s">
        <v>818</v>
      </c>
    </row>
    <row r="5251" spans="1:8" ht="16.5" thickBot="1">
      <c r="A5251" s="23" t="s">
        <v>34</v>
      </c>
      <c r="B5251" s="37">
        <v>0.28999999999999998</v>
      </c>
      <c r="C5251" s="30">
        <v>0.08</v>
      </c>
      <c r="D5251" s="30">
        <v>0.02</v>
      </c>
      <c r="E5251" s="30">
        <v>0</v>
      </c>
      <c r="F5251" s="30">
        <v>1.446</v>
      </c>
      <c r="G5251" s="30">
        <v>0.28399999999999997</v>
      </c>
      <c r="H5251" s="114" t="s">
        <v>817</v>
      </c>
    </row>
    <row r="5252" spans="1:8" ht="16.5" thickBot="1">
      <c r="A5252" s="23" t="s">
        <v>35</v>
      </c>
      <c r="B5252" s="37">
        <v>0.35</v>
      </c>
      <c r="C5252" s="30">
        <v>0.87</v>
      </c>
      <c r="D5252" s="30">
        <v>0.31</v>
      </c>
      <c r="E5252" s="30">
        <v>0.72</v>
      </c>
      <c r="F5252" s="30">
        <f>D5252/E5252*G5252</f>
        <v>6.826458333333334</v>
      </c>
      <c r="G5252" s="30">
        <v>15.855</v>
      </c>
      <c r="H5252" s="113" t="s">
        <v>36</v>
      </c>
    </row>
    <row r="5253" spans="1:8" ht="16.5" thickBot="1">
      <c r="A5253" s="95" t="s">
        <v>353</v>
      </c>
      <c r="B5253" s="97">
        <f>SUM(B5231:B5252)</f>
        <v>140.38999999999999</v>
      </c>
      <c r="C5253" s="97">
        <f t="shared" ref="C5253:G5253" si="961">SUM(C5231:C5252)</f>
        <v>565.39</v>
      </c>
      <c r="D5253" s="97">
        <f t="shared" si="961"/>
        <v>127.36</v>
      </c>
      <c r="E5253" s="97">
        <f t="shared" si="961"/>
        <v>453.30000000000007</v>
      </c>
      <c r="F5253" s="97">
        <f t="shared" si="961"/>
        <v>215.74591987179491</v>
      </c>
      <c r="G5253" s="97">
        <f t="shared" si="961"/>
        <v>460.65500000000003</v>
      </c>
      <c r="H5253" s="123" t="s">
        <v>841</v>
      </c>
    </row>
    <row r="5254" spans="1:8" ht="16.5" thickBot="1">
      <c r="A5254" s="95" t="s">
        <v>350</v>
      </c>
      <c r="B5254" s="97">
        <v>44838.17</v>
      </c>
      <c r="C5254" s="142">
        <v>13021.34</v>
      </c>
      <c r="D5254" s="142">
        <v>3455.01</v>
      </c>
      <c r="E5254" s="142">
        <v>13932.02</v>
      </c>
      <c r="F5254" s="142">
        <f>D5254/E5254*G5254</f>
        <v>3874.3779761183232</v>
      </c>
      <c r="G5254" s="142">
        <v>15623.084000000001</v>
      </c>
      <c r="H5254" s="119" t="s">
        <v>354</v>
      </c>
    </row>
    <row r="5255" spans="1:8">
      <c r="A5255" s="16"/>
      <c r="B5255" s="62"/>
      <c r="C5255" s="62"/>
      <c r="D5255" s="62"/>
      <c r="E5255" s="62"/>
      <c r="F5255" s="62"/>
      <c r="G5255" s="62"/>
      <c r="H5255" s="75"/>
    </row>
    <row r="5256" spans="1:8">
      <c r="A5256" s="77" t="s">
        <v>328</v>
      </c>
      <c r="B5256" s="75"/>
      <c r="C5256" s="75"/>
      <c r="D5256" s="75"/>
      <c r="E5256" s="75"/>
      <c r="F5256" s="75"/>
      <c r="G5256" s="75"/>
      <c r="H5256" s="79" t="s">
        <v>329</v>
      </c>
    </row>
    <row r="5257" spans="1:8" ht="15.75" customHeight="1">
      <c r="A5257" s="74" t="s">
        <v>769</v>
      </c>
      <c r="B5257" s="75"/>
      <c r="D5257" s="88"/>
      <c r="E5257" s="88"/>
      <c r="F5257" s="88"/>
      <c r="G5257" s="88"/>
      <c r="H5257" s="88" t="s">
        <v>767</v>
      </c>
    </row>
    <row r="5258" spans="1:8" ht="16.5" customHeight="1" thickBot="1">
      <c r="A5258" s="76" t="s">
        <v>39</v>
      </c>
      <c r="B5258" s="75"/>
      <c r="C5258" s="75"/>
      <c r="D5258" s="75"/>
      <c r="E5258" s="2"/>
      <c r="F5258" s="75"/>
      <c r="G5258" s="2" t="s">
        <v>40</v>
      </c>
      <c r="H5258" s="2" t="s">
        <v>2</v>
      </c>
    </row>
    <row r="5259" spans="1:8" ht="16.5" thickBot="1">
      <c r="A5259" s="66" t="s">
        <v>7</v>
      </c>
      <c r="B5259" s="203">
        <v>2016</v>
      </c>
      <c r="C5259" s="204"/>
      <c r="D5259" s="203">
        <v>2017</v>
      </c>
      <c r="E5259" s="204"/>
      <c r="F5259" s="203">
        <v>2018</v>
      </c>
      <c r="G5259" s="204"/>
      <c r="H5259" s="67" t="s">
        <v>3</v>
      </c>
    </row>
    <row r="5260" spans="1:8">
      <c r="A5260" s="68"/>
      <c r="B5260" s="20" t="s">
        <v>43</v>
      </c>
      <c r="C5260" s="111" t="s">
        <v>44</v>
      </c>
      <c r="D5260" s="111" t="s">
        <v>43</v>
      </c>
      <c r="E5260" s="16" t="s">
        <v>44</v>
      </c>
      <c r="F5260" s="20" t="s">
        <v>43</v>
      </c>
      <c r="G5260" s="9" t="s">
        <v>44</v>
      </c>
      <c r="H5260" s="69"/>
    </row>
    <row r="5261" spans="1:8" ht="16.5" thickBot="1">
      <c r="A5261" s="70"/>
      <c r="B5261" s="34" t="s">
        <v>45</v>
      </c>
      <c r="C5261" s="11" t="s">
        <v>46</v>
      </c>
      <c r="D5261" s="114" t="s">
        <v>45</v>
      </c>
      <c r="E5261" s="36" t="s">
        <v>46</v>
      </c>
      <c r="F5261" s="34" t="s">
        <v>45</v>
      </c>
      <c r="G5261" s="34" t="s">
        <v>46</v>
      </c>
      <c r="H5261" s="71"/>
    </row>
    <row r="5262" spans="1:8" ht="17.25" thickTop="1" thickBot="1">
      <c r="A5262" s="23" t="s">
        <v>12</v>
      </c>
      <c r="B5262" s="35">
        <v>9.7810000000000006</v>
      </c>
      <c r="C5262" s="38">
        <v>10.271000000000001</v>
      </c>
      <c r="D5262" s="30">
        <v>10.654999999999999</v>
      </c>
      <c r="E5262" s="37">
        <v>10.342000000000001</v>
      </c>
      <c r="F5262" s="30">
        <v>9.9309999999999992</v>
      </c>
      <c r="G5262" s="30">
        <v>9.0960000000000001</v>
      </c>
      <c r="H5262" s="114" t="s">
        <v>809</v>
      </c>
    </row>
    <row r="5263" spans="1:8" ht="16.5" thickBot="1">
      <c r="A5263" s="23" t="s">
        <v>13</v>
      </c>
      <c r="B5263" s="37">
        <v>69.381</v>
      </c>
      <c r="C5263" s="38">
        <v>59.585000000000001</v>
      </c>
      <c r="D5263" s="30">
        <v>68.911000000000001</v>
      </c>
      <c r="E5263" s="37">
        <v>57.357999999999997</v>
      </c>
      <c r="F5263" s="30">
        <v>61.037999999999997</v>
      </c>
      <c r="G5263" s="30">
        <v>50.143000000000001</v>
      </c>
      <c r="H5263" s="114" t="s">
        <v>810</v>
      </c>
    </row>
    <row r="5264" spans="1:8" ht="16.5" thickBot="1">
      <c r="A5264" s="23" t="s">
        <v>14</v>
      </c>
      <c r="B5264" s="37">
        <v>5.5309999999999997</v>
      </c>
      <c r="C5264" s="38">
        <v>6.4779999999999998</v>
      </c>
      <c r="D5264" s="30">
        <v>5.96</v>
      </c>
      <c r="E5264" s="37">
        <v>6.7670000000000003</v>
      </c>
      <c r="F5264" s="30">
        <v>6.2880000000000003</v>
      </c>
      <c r="G5264" s="30">
        <v>6.73</v>
      </c>
      <c r="H5264" s="114" t="s">
        <v>806</v>
      </c>
    </row>
    <row r="5265" spans="1:8" ht="16.5" thickBot="1">
      <c r="A5265" s="23" t="s">
        <v>15</v>
      </c>
      <c r="B5265" s="37">
        <v>0.39600000000000002</v>
      </c>
      <c r="C5265" s="38">
        <v>0.108</v>
      </c>
      <c r="D5265" s="30">
        <v>0.11899999999999999</v>
      </c>
      <c r="E5265" s="37">
        <v>0.115</v>
      </c>
      <c r="F5265" s="30">
        <v>0.17799999999999999</v>
      </c>
      <c r="G5265" s="30">
        <v>0.33500000000000002</v>
      </c>
      <c r="H5265" s="114" t="s">
        <v>820</v>
      </c>
    </row>
    <row r="5266" spans="1:8" ht="16.5" thickBot="1">
      <c r="A5266" s="23" t="s">
        <v>16</v>
      </c>
      <c r="B5266" s="37">
        <v>50.813000000000002</v>
      </c>
      <c r="C5266" s="38">
        <v>48.366999999999997</v>
      </c>
      <c r="D5266" s="30">
        <v>24.475000000000001</v>
      </c>
      <c r="E5266" s="37">
        <v>23.526</v>
      </c>
      <c r="F5266" s="30">
        <v>44.941000000000003</v>
      </c>
      <c r="G5266" s="30">
        <v>32.442999999999998</v>
      </c>
      <c r="H5266" s="114" t="s">
        <v>819</v>
      </c>
    </row>
    <row r="5267" spans="1:8" ht="16.5" thickBot="1">
      <c r="A5267" s="23" t="s">
        <v>17</v>
      </c>
      <c r="B5267" s="37">
        <v>0.77700000000000002</v>
      </c>
      <c r="C5267" s="38">
        <v>0.93700000000000006</v>
      </c>
      <c r="D5267" s="30">
        <v>1.0569999999999999</v>
      </c>
      <c r="E5267" s="37">
        <v>1.2150000000000001</v>
      </c>
      <c r="F5267" s="30">
        <v>1405.1669999999999</v>
      </c>
      <c r="G5267" s="30">
        <v>1.4550000000000001</v>
      </c>
      <c r="H5267" s="114" t="s">
        <v>807</v>
      </c>
    </row>
    <row r="5268" spans="1:8" ht="16.5" thickBot="1">
      <c r="A5268" s="23" t="s">
        <v>18</v>
      </c>
      <c r="B5268" s="37">
        <v>4.49</v>
      </c>
      <c r="C5268" s="38">
        <v>4.2779999999999996</v>
      </c>
      <c r="D5268" s="30">
        <v>5.2389999999999999</v>
      </c>
      <c r="E5268" s="37">
        <v>5.0119999999999996</v>
      </c>
      <c r="F5268" s="30">
        <v>5.3209999999999997</v>
      </c>
      <c r="G5268" s="30">
        <v>5.0199999999999996</v>
      </c>
      <c r="H5268" s="114" t="s">
        <v>19</v>
      </c>
    </row>
    <row r="5269" spans="1:8" ht="16.5" thickBot="1">
      <c r="A5269" s="23" t="s">
        <v>20</v>
      </c>
      <c r="B5269" s="37">
        <v>95.774000000000001</v>
      </c>
      <c r="C5269" s="38">
        <v>90.337999999999994</v>
      </c>
      <c r="D5269" s="30">
        <v>101.301</v>
      </c>
      <c r="E5269" s="37">
        <v>96.406000000000006</v>
      </c>
      <c r="F5269" s="30">
        <v>103.89400000000001</v>
      </c>
      <c r="G5269" s="30">
        <v>100.233</v>
      </c>
      <c r="H5269" s="114" t="s">
        <v>808</v>
      </c>
    </row>
    <row r="5270" spans="1:8" ht="16.5" thickBot="1">
      <c r="A5270" s="23" t="s">
        <v>21</v>
      </c>
      <c r="B5270" s="37">
        <v>24.568000000000001</v>
      </c>
      <c r="C5270" s="38">
        <v>22.305</v>
      </c>
      <c r="D5270" s="30">
        <v>29.837</v>
      </c>
      <c r="E5270" s="37">
        <v>27.263999999999999</v>
      </c>
      <c r="F5270" s="30">
        <v>22.378</v>
      </c>
      <c r="G5270" s="30">
        <v>22.265999999999998</v>
      </c>
      <c r="H5270" s="114" t="s">
        <v>811</v>
      </c>
    </row>
    <row r="5271" spans="1:8" ht="16.5" thickBot="1">
      <c r="A5271" s="23" t="s">
        <v>22</v>
      </c>
      <c r="B5271" s="37">
        <v>18.745999999999999</v>
      </c>
      <c r="C5271" s="38">
        <v>20.515000000000001</v>
      </c>
      <c r="D5271" s="30">
        <v>13.464</v>
      </c>
      <c r="E5271" s="37">
        <v>12.497</v>
      </c>
      <c r="F5271" s="30">
        <v>7.9450000000000003</v>
      </c>
      <c r="G5271" s="30">
        <v>7.8369999999999997</v>
      </c>
      <c r="H5271" s="114" t="s">
        <v>840</v>
      </c>
    </row>
    <row r="5272" spans="1:8" ht="16.5" thickBot="1">
      <c r="A5272" s="23" t="s">
        <v>23</v>
      </c>
      <c r="B5272" s="37">
        <v>8.3089999999999993</v>
      </c>
      <c r="C5272" s="38">
        <v>8.6229999999999993</v>
      </c>
      <c r="D5272" s="30">
        <v>22.661999999999999</v>
      </c>
      <c r="E5272" s="37">
        <v>20.027999999999999</v>
      </c>
      <c r="F5272" s="30">
        <v>11.539</v>
      </c>
      <c r="G5272" s="30">
        <v>9.3550000000000004</v>
      </c>
      <c r="H5272" s="114" t="s">
        <v>805</v>
      </c>
    </row>
    <row r="5273" spans="1:8" ht="16.5" thickBot="1">
      <c r="A5273" s="23" t="s">
        <v>24</v>
      </c>
      <c r="B5273" s="37">
        <v>192.80500000000001</v>
      </c>
      <c r="C5273" s="38">
        <v>223.541</v>
      </c>
      <c r="D5273" s="30">
        <v>189.55199999999999</v>
      </c>
      <c r="E5273" s="37">
        <v>212.38900000000001</v>
      </c>
      <c r="F5273" s="30">
        <v>195.441</v>
      </c>
      <c r="G5273" s="30">
        <v>236.59</v>
      </c>
      <c r="H5273" s="114" t="s">
        <v>25</v>
      </c>
    </row>
    <row r="5274" spans="1:8" ht="16.5" thickBot="1">
      <c r="A5274" s="23" t="s">
        <v>26</v>
      </c>
      <c r="B5274" s="30">
        <v>23.103000000000002</v>
      </c>
      <c r="C5274" s="28">
        <v>20.555</v>
      </c>
      <c r="D5274" s="30">
        <v>15.228999999999999</v>
      </c>
      <c r="E5274" s="37">
        <v>12.682</v>
      </c>
      <c r="F5274" s="30">
        <v>25.338000000000001</v>
      </c>
      <c r="G5274" s="30">
        <v>20.727</v>
      </c>
      <c r="H5274" s="114" t="s">
        <v>812</v>
      </c>
    </row>
    <row r="5275" spans="1:8" ht="16.5" thickBot="1">
      <c r="A5275" s="23" t="s">
        <v>27</v>
      </c>
      <c r="B5275" s="37">
        <v>4.7140000000000004</v>
      </c>
      <c r="C5275" s="38">
        <v>4.92</v>
      </c>
      <c r="D5275" s="30">
        <v>1.1120000000000001</v>
      </c>
      <c r="E5275" s="37">
        <v>1.206</v>
      </c>
      <c r="F5275" s="30">
        <f>D5275/E5275*G5275</f>
        <v>6.5991575456053075</v>
      </c>
      <c r="G5275" s="30">
        <v>7.157</v>
      </c>
      <c r="H5275" s="114" t="s">
        <v>836</v>
      </c>
    </row>
    <row r="5276" spans="1:8" ht="16.5" thickBot="1">
      <c r="A5276" s="23" t="s">
        <v>28</v>
      </c>
      <c r="B5276" s="37">
        <v>5.5590000000000002</v>
      </c>
      <c r="C5276" s="38">
        <v>6.75</v>
      </c>
      <c r="D5276" s="30">
        <v>4.835</v>
      </c>
      <c r="E5276" s="37">
        <v>4.8460000000000001</v>
      </c>
      <c r="F5276" s="30">
        <v>4.835</v>
      </c>
      <c r="G5276" s="30">
        <v>4.8460000000000001</v>
      </c>
      <c r="H5276" s="114" t="s">
        <v>813</v>
      </c>
    </row>
    <row r="5277" spans="1:8" ht="16.5" thickBot="1">
      <c r="A5277" s="23" t="s">
        <v>29</v>
      </c>
      <c r="B5277" s="37">
        <v>13.602</v>
      </c>
      <c r="C5277" s="38">
        <v>14.731</v>
      </c>
      <c r="D5277" s="30">
        <v>17.257999999999999</v>
      </c>
      <c r="E5277" s="37">
        <v>18.053999999999998</v>
      </c>
      <c r="F5277" s="30">
        <v>20.834</v>
      </c>
      <c r="G5277" s="30">
        <v>19.925999999999998</v>
      </c>
      <c r="H5277" s="114" t="s">
        <v>814</v>
      </c>
    </row>
    <row r="5278" spans="1:8" ht="16.5" thickBot="1">
      <c r="A5278" s="23" t="s">
        <v>30</v>
      </c>
      <c r="B5278" s="37">
        <v>11.879</v>
      </c>
      <c r="C5278" s="38">
        <v>11.853999999999999</v>
      </c>
      <c r="D5278" s="30">
        <v>11.566000000000001</v>
      </c>
      <c r="E5278" s="37">
        <v>11.797000000000001</v>
      </c>
      <c r="F5278" s="30">
        <v>10.131</v>
      </c>
      <c r="G5278" s="30">
        <v>10.167</v>
      </c>
      <c r="H5278" s="114" t="s">
        <v>815</v>
      </c>
    </row>
    <row r="5279" spans="1:8" ht="16.5" thickBot="1">
      <c r="A5279" s="23" t="s">
        <v>31</v>
      </c>
      <c r="B5279" s="37">
        <v>130.39599999999999</v>
      </c>
      <c r="C5279" s="38">
        <v>181.59299999999999</v>
      </c>
      <c r="D5279" s="30">
        <v>73.728999999999999</v>
      </c>
      <c r="E5279" s="37">
        <v>87.111000000000004</v>
      </c>
      <c r="F5279" s="30">
        <v>57.491</v>
      </c>
      <c r="G5279" s="30">
        <v>70.16</v>
      </c>
      <c r="H5279" s="114" t="s">
        <v>838</v>
      </c>
    </row>
    <row r="5280" spans="1:8" ht="16.5" thickBot="1">
      <c r="A5280" s="23" t="s">
        <v>32</v>
      </c>
      <c r="B5280" s="37">
        <v>9.0709999999999997</v>
      </c>
      <c r="C5280" s="38">
        <v>9.4580000000000002</v>
      </c>
      <c r="D5280" s="30">
        <v>4.7960000000000003</v>
      </c>
      <c r="E5280" s="37">
        <v>4.3540000000000001</v>
      </c>
      <c r="F5280" s="30">
        <v>15.003</v>
      </c>
      <c r="G5280" s="30">
        <v>11.776</v>
      </c>
      <c r="H5280" s="114" t="s">
        <v>816</v>
      </c>
    </row>
    <row r="5281" spans="1:8" ht="16.5" thickBot="1">
      <c r="A5281" s="23" t="s">
        <v>33</v>
      </c>
      <c r="B5281" s="37">
        <v>8.4420000000000002</v>
      </c>
      <c r="C5281" s="38">
        <v>10.188000000000001</v>
      </c>
      <c r="D5281" s="30">
        <v>10.129</v>
      </c>
      <c r="E5281" s="37">
        <v>11.615</v>
      </c>
      <c r="F5281" s="30">
        <v>8.782</v>
      </c>
      <c r="G5281" s="30">
        <v>9.5549999999999997</v>
      </c>
      <c r="H5281" s="114" t="s">
        <v>818</v>
      </c>
    </row>
    <row r="5282" spans="1:8" ht="16.5" thickBot="1">
      <c r="A5282" s="23" t="s">
        <v>34</v>
      </c>
      <c r="B5282" s="39">
        <v>7.2809999999999997</v>
      </c>
      <c r="C5282" s="40">
        <v>3.2010000000000001</v>
      </c>
      <c r="D5282" s="30">
        <v>4.6180000000000003</v>
      </c>
      <c r="E5282" s="37">
        <v>1.802</v>
      </c>
      <c r="F5282" s="30">
        <v>7.3</v>
      </c>
      <c r="G5282" s="30">
        <v>2.8380000000000001</v>
      </c>
      <c r="H5282" s="114" t="s">
        <v>817</v>
      </c>
    </row>
    <row r="5283" spans="1:8" ht="16.5" thickBot="1">
      <c r="A5283" s="23" t="s">
        <v>35</v>
      </c>
      <c r="B5283" s="39">
        <v>23.946000000000002</v>
      </c>
      <c r="C5283" s="40">
        <v>20.260000000000002</v>
      </c>
      <c r="D5283" s="30">
        <v>23.454000000000001</v>
      </c>
      <c r="E5283" s="37">
        <v>21.129000000000001</v>
      </c>
      <c r="F5283" s="30">
        <v>31.536999999999999</v>
      </c>
      <c r="G5283" s="30">
        <v>28.091000000000001</v>
      </c>
      <c r="H5283" s="113" t="s">
        <v>36</v>
      </c>
    </row>
    <row r="5284" spans="1:8" ht="16.5" thickBot="1">
      <c r="A5284" s="95" t="s">
        <v>353</v>
      </c>
      <c r="B5284" s="97">
        <f t="shared" ref="B5284" si="962">SUM(B5262:B5283)</f>
        <v>719.36400000000003</v>
      </c>
      <c r="C5284" s="97">
        <f t="shared" ref="C5284" si="963">SUM(C5262:C5283)</f>
        <v>778.85599999999988</v>
      </c>
      <c r="D5284" s="97">
        <f t="shared" ref="D5284" si="964">SUM(D5262:D5283)</f>
        <v>639.95800000000008</v>
      </c>
      <c r="E5284" s="97">
        <f t="shared" ref="E5284:G5284" si="965">SUM(E5262:E5283)</f>
        <v>647.5150000000001</v>
      </c>
      <c r="F5284" s="97">
        <f t="shared" si="965"/>
        <v>2061.911157545605</v>
      </c>
      <c r="G5284" s="97">
        <f t="shared" si="965"/>
        <v>666.74599999999975</v>
      </c>
      <c r="H5284" s="112" t="s">
        <v>841</v>
      </c>
    </row>
    <row r="5285" spans="1:8" ht="16.5" thickBot="1">
      <c r="A5285" s="95" t="s">
        <v>350</v>
      </c>
      <c r="B5285" s="97">
        <v>4559.3450000000003</v>
      </c>
      <c r="C5285" s="97">
        <v>4257.1210000000001</v>
      </c>
      <c r="D5285" s="97">
        <v>4551.4380000000001</v>
      </c>
      <c r="E5285" s="97">
        <v>4203.4009999999998</v>
      </c>
      <c r="F5285" s="142">
        <f>D5285/E5285*G5285</f>
        <v>4499.0164566131098</v>
      </c>
      <c r="G5285" s="142">
        <v>4154.9880000000003</v>
      </c>
      <c r="H5285" s="119" t="s">
        <v>354</v>
      </c>
    </row>
    <row r="5286" spans="1:8">
      <c r="A5286" s="16"/>
      <c r="B5286" s="62"/>
      <c r="C5286" s="62"/>
      <c r="D5286" s="62"/>
      <c r="E5286" s="62"/>
      <c r="F5286" s="62"/>
      <c r="G5286" s="62"/>
      <c r="H5286" s="75"/>
    </row>
    <row r="5287" spans="1:8">
      <c r="A5287" s="77" t="s">
        <v>366</v>
      </c>
      <c r="B5287" s="75"/>
      <c r="C5287" s="75"/>
      <c r="D5287" s="75"/>
      <c r="E5287" s="75"/>
      <c r="F5287" s="75"/>
      <c r="G5287" s="75"/>
      <c r="H5287" s="79" t="s">
        <v>367</v>
      </c>
    </row>
    <row r="5288" spans="1:8" ht="20.25" customHeight="1">
      <c r="A5288" s="74" t="s">
        <v>771</v>
      </c>
      <c r="C5288" s="88"/>
      <c r="D5288" s="88"/>
      <c r="E5288" s="88"/>
      <c r="F5288" s="88"/>
      <c r="G5288" s="88"/>
      <c r="H5288" s="88" t="s">
        <v>773</v>
      </c>
    </row>
    <row r="5289" spans="1:8" ht="16.5" customHeight="1" thickBot="1">
      <c r="A5289" s="76" t="s">
        <v>39</v>
      </c>
      <c r="B5289" s="75"/>
      <c r="C5289" s="75"/>
      <c r="D5289" s="75"/>
      <c r="E5289" s="2"/>
      <c r="F5289" s="75"/>
      <c r="G5289" s="2" t="s">
        <v>40</v>
      </c>
      <c r="H5289" s="2" t="s">
        <v>2</v>
      </c>
    </row>
    <row r="5290" spans="1:8" ht="16.5" thickBot="1">
      <c r="A5290" s="66" t="s">
        <v>7</v>
      </c>
      <c r="B5290" s="203">
        <v>2016</v>
      </c>
      <c r="C5290" s="204"/>
      <c r="D5290" s="203">
        <v>2017</v>
      </c>
      <c r="E5290" s="204"/>
      <c r="F5290" s="203">
        <v>2018</v>
      </c>
      <c r="G5290" s="204"/>
      <c r="H5290" s="67" t="s">
        <v>3</v>
      </c>
    </row>
    <row r="5291" spans="1:8">
      <c r="A5291" s="68"/>
      <c r="B5291" s="20" t="s">
        <v>43</v>
      </c>
      <c r="C5291" s="111" t="s">
        <v>44</v>
      </c>
      <c r="D5291" s="111" t="s">
        <v>43</v>
      </c>
      <c r="E5291" s="16" t="s">
        <v>44</v>
      </c>
      <c r="F5291" s="20" t="s">
        <v>43</v>
      </c>
      <c r="G5291" s="9" t="s">
        <v>44</v>
      </c>
      <c r="H5291" s="69"/>
    </row>
    <row r="5292" spans="1:8" ht="16.5" thickBot="1">
      <c r="A5292" s="70"/>
      <c r="B5292" s="34" t="s">
        <v>45</v>
      </c>
      <c r="C5292" s="11" t="s">
        <v>46</v>
      </c>
      <c r="D5292" s="114" t="s">
        <v>45</v>
      </c>
      <c r="E5292" s="36" t="s">
        <v>46</v>
      </c>
      <c r="F5292" s="34" t="s">
        <v>45</v>
      </c>
      <c r="G5292" s="34" t="s">
        <v>46</v>
      </c>
      <c r="H5292" s="71"/>
    </row>
    <row r="5293" spans="1:8" ht="17.25" thickTop="1" thickBot="1">
      <c r="A5293" s="23" t="s">
        <v>12</v>
      </c>
      <c r="B5293" s="35">
        <v>4.6619999999999999</v>
      </c>
      <c r="C5293" s="38">
        <v>5.1639999999999997</v>
      </c>
      <c r="D5293" s="30">
        <v>4.2519999999999998</v>
      </c>
      <c r="E5293" s="37">
        <v>4.351</v>
      </c>
      <c r="F5293" s="30">
        <v>5.1260000000000003</v>
      </c>
      <c r="G5293" s="30">
        <v>5.0670000000000002</v>
      </c>
      <c r="H5293" s="114" t="s">
        <v>809</v>
      </c>
    </row>
    <row r="5294" spans="1:8" ht="16.5" thickBot="1">
      <c r="A5294" s="23" t="s">
        <v>13</v>
      </c>
      <c r="B5294" s="37">
        <v>5.6980000000000004</v>
      </c>
      <c r="C5294" s="38">
        <v>5.8449999999999998</v>
      </c>
      <c r="D5294" s="30">
        <v>5.4829999999999997</v>
      </c>
      <c r="E5294" s="37">
        <v>6.8159999999999998</v>
      </c>
      <c r="F5294" s="30">
        <v>8.9559999999999995</v>
      </c>
      <c r="G5294" s="30">
        <v>9.6229999999999993</v>
      </c>
      <c r="H5294" s="114" t="s">
        <v>810</v>
      </c>
    </row>
    <row r="5295" spans="1:8" ht="16.5" thickBot="1">
      <c r="A5295" s="23" t="s">
        <v>14</v>
      </c>
      <c r="B5295" s="37">
        <v>0.624</v>
      </c>
      <c r="C5295" s="38">
        <v>1.1299999999999999</v>
      </c>
      <c r="D5295" s="30">
        <v>0.61699999999999999</v>
      </c>
      <c r="E5295" s="37">
        <v>1.1839999999999999</v>
      </c>
      <c r="F5295" s="30">
        <v>0.64600000000000002</v>
      </c>
      <c r="G5295" s="30">
        <v>1.0900000000000001</v>
      </c>
      <c r="H5295" s="114" t="s">
        <v>806</v>
      </c>
    </row>
    <row r="5296" spans="1:8" ht="16.5" thickBot="1">
      <c r="A5296" s="23" t="s">
        <v>15</v>
      </c>
      <c r="B5296" s="37">
        <v>1.2629999999999999</v>
      </c>
      <c r="C5296" s="38">
        <v>0.84899999999999998</v>
      </c>
      <c r="D5296" s="30">
        <v>1.3220000000000001</v>
      </c>
      <c r="E5296" s="37">
        <v>0.97799999999999998</v>
      </c>
      <c r="F5296" s="30">
        <v>1.5449999999999999</v>
      </c>
      <c r="G5296" s="30">
        <v>1.4510000000000001</v>
      </c>
      <c r="H5296" s="114" t="s">
        <v>820</v>
      </c>
    </row>
    <row r="5297" spans="1:8" ht="16.5" thickBot="1">
      <c r="A5297" s="23" t="s">
        <v>16</v>
      </c>
      <c r="B5297" s="37">
        <v>7.2590000000000003</v>
      </c>
      <c r="C5297" s="38">
        <v>8.6890000000000001</v>
      </c>
      <c r="D5297" s="30">
        <v>5.726</v>
      </c>
      <c r="E5297" s="37">
        <v>6.8369999999999997</v>
      </c>
      <c r="F5297" s="30">
        <v>2.2240000000000002</v>
      </c>
      <c r="G5297" s="30">
        <v>2.395</v>
      </c>
      <c r="H5297" s="114" t="s">
        <v>819</v>
      </c>
    </row>
    <row r="5298" spans="1:8" ht="16.5" thickBot="1">
      <c r="A5298" s="23" t="s">
        <v>17</v>
      </c>
      <c r="B5298" s="37">
        <v>1E-3</v>
      </c>
      <c r="C5298" s="38">
        <v>3.0000000000000001E-3</v>
      </c>
      <c r="D5298" s="30">
        <v>0</v>
      </c>
      <c r="E5298" s="37">
        <v>1E-3</v>
      </c>
      <c r="F5298" s="30">
        <v>5.4</v>
      </c>
      <c r="G5298" s="30">
        <v>5.0000000000000001E-3</v>
      </c>
      <c r="H5298" s="114" t="s">
        <v>807</v>
      </c>
    </row>
    <row r="5299" spans="1:8" ht="16.5" thickBot="1">
      <c r="A5299" s="23" t="s">
        <v>18</v>
      </c>
      <c r="B5299" s="37">
        <v>8.9999999999999993E-3</v>
      </c>
      <c r="C5299" s="38">
        <v>1.7999999999999999E-2</v>
      </c>
      <c r="D5299" s="30">
        <v>2.3E-2</v>
      </c>
      <c r="E5299" s="37">
        <v>4.1000000000000002E-2</v>
      </c>
      <c r="F5299" s="30">
        <v>1.2E-2</v>
      </c>
      <c r="G5299" s="30">
        <v>1.7999999999999999E-2</v>
      </c>
      <c r="H5299" s="114" t="s">
        <v>19</v>
      </c>
    </row>
    <row r="5300" spans="1:8" ht="16.5" thickBot="1">
      <c r="A5300" s="23" t="s">
        <v>20</v>
      </c>
      <c r="B5300" s="37">
        <v>7.3470000000000004</v>
      </c>
      <c r="C5300" s="38">
        <v>9.7560000000000002</v>
      </c>
      <c r="D5300" s="30">
        <v>6.6219999999999999</v>
      </c>
      <c r="E5300" s="37">
        <v>8.9559999999999995</v>
      </c>
      <c r="F5300" s="30">
        <v>6.7610000000000001</v>
      </c>
      <c r="G5300" s="30">
        <v>8.3219999999999992</v>
      </c>
      <c r="H5300" s="114" t="s">
        <v>808</v>
      </c>
    </row>
    <row r="5301" spans="1:8" ht="16.5" thickBot="1">
      <c r="A5301" s="23" t="s">
        <v>21</v>
      </c>
      <c r="B5301" s="37">
        <v>5.7000000000000002E-2</v>
      </c>
      <c r="C5301" s="38">
        <v>0.06</v>
      </c>
      <c r="D5301" s="30">
        <v>5.0553191489361701E-2</v>
      </c>
      <c r="E5301" s="37">
        <v>5.3999999999999999E-2</v>
      </c>
      <c r="F5301" s="30">
        <v>4.9000000000000002E-2</v>
      </c>
      <c r="G5301" s="30">
        <v>4.7E-2</v>
      </c>
      <c r="H5301" s="114" t="s">
        <v>811</v>
      </c>
    </row>
    <row r="5302" spans="1:8" ht="16.5" thickBot="1">
      <c r="A5302" s="23" t="s">
        <v>22</v>
      </c>
      <c r="B5302" s="37">
        <v>1.1319999999999999</v>
      </c>
      <c r="C5302" s="38">
        <v>0.96299999999999997</v>
      </c>
      <c r="D5302" s="30">
        <v>4.3999999999999997E-2</v>
      </c>
      <c r="E5302" s="37">
        <v>0.08</v>
      </c>
      <c r="F5302" s="30">
        <v>5.5E-2</v>
      </c>
      <c r="G5302" s="30">
        <v>4.4999999999999998E-2</v>
      </c>
      <c r="H5302" s="114" t="s">
        <v>840</v>
      </c>
    </row>
    <row r="5303" spans="1:8" ht="16.5" thickBot="1">
      <c r="A5303" s="23" t="s">
        <v>23</v>
      </c>
      <c r="B5303" s="37">
        <v>1E-3</v>
      </c>
      <c r="C5303" s="38">
        <v>2E-3</v>
      </c>
      <c r="D5303" s="30">
        <v>7.0000000000000001E-3</v>
      </c>
      <c r="E5303" s="37">
        <v>2.3E-2</v>
      </c>
      <c r="F5303" s="30">
        <v>1.2E-2</v>
      </c>
      <c r="G5303" s="30">
        <v>2.5000000000000001E-2</v>
      </c>
      <c r="H5303" s="114" t="s">
        <v>805</v>
      </c>
    </row>
    <row r="5304" spans="1:8" ht="16.5" thickBot="1">
      <c r="A5304" s="23" t="s">
        <v>24</v>
      </c>
      <c r="B5304" s="37">
        <v>2.35</v>
      </c>
      <c r="C5304" s="38">
        <v>2.5529999999999999</v>
      </c>
      <c r="D5304" s="30">
        <v>3.53</v>
      </c>
      <c r="E5304" s="37">
        <v>3.9590000000000001</v>
      </c>
      <c r="F5304" s="30">
        <v>3.282</v>
      </c>
      <c r="G5304" s="30">
        <v>3.984</v>
      </c>
      <c r="H5304" s="114" t="s">
        <v>25</v>
      </c>
    </row>
    <row r="5305" spans="1:8" ht="16.5" thickBot="1">
      <c r="A5305" s="23" t="s">
        <v>26</v>
      </c>
      <c r="B5305" s="30">
        <v>0.39800000000000002</v>
      </c>
      <c r="C5305" s="28">
        <v>0.47599999999999998</v>
      </c>
      <c r="D5305" s="30">
        <v>0.45100000000000001</v>
      </c>
      <c r="E5305" s="37">
        <v>0.63600000000000001</v>
      </c>
      <c r="F5305" s="30">
        <v>0.44700000000000001</v>
      </c>
      <c r="G5305" s="30">
        <v>0.88700000000000001</v>
      </c>
      <c r="H5305" s="114" t="s">
        <v>812</v>
      </c>
    </row>
    <row r="5306" spans="1:8" ht="16.5" thickBot="1">
      <c r="A5306" s="23" t="s">
        <v>27</v>
      </c>
      <c r="B5306" s="37">
        <v>0.94651685393258433</v>
      </c>
      <c r="C5306" s="38">
        <v>0.78</v>
      </c>
      <c r="D5306" s="30">
        <v>0.32400000000000001</v>
      </c>
      <c r="E5306" s="37">
        <v>0.26700000000000002</v>
      </c>
      <c r="F5306" s="30">
        <f>D5306/E5306*G5306</f>
        <v>1.7728988764044946</v>
      </c>
      <c r="G5306" s="30">
        <v>1.4610000000000001</v>
      </c>
      <c r="H5306" s="114" t="s">
        <v>836</v>
      </c>
    </row>
    <row r="5307" spans="1:8" ht="16.5" thickBot="1">
      <c r="A5307" s="23" t="s">
        <v>28</v>
      </c>
      <c r="B5307" s="37">
        <v>1.0760000000000001</v>
      </c>
      <c r="C5307" s="38">
        <v>2.0609999999999999</v>
      </c>
      <c r="D5307" s="30">
        <v>1.3169999999999999</v>
      </c>
      <c r="E5307" s="37">
        <v>2.1219999999999999</v>
      </c>
      <c r="F5307" s="30">
        <v>1.3169999999999999</v>
      </c>
      <c r="G5307" s="30">
        <v>2.1219999999999999</v>
      </c>
      <c r="H5307" s="114" t="s">
        <v>813</v>
      </c>
    </row>
    <row r="5308" spans="1:8" ht="16.5" thickBot="1">
      <c r="A5308" s="23" t="s">
        <v>29</v>
      </c>
      <c r="B5308" s="37">
        <v>1.827</v>
      </c>
      <c r="C5308" s="38">
        <v>2.7360000000000002</v>
      </c>
      <c r="D5308" s="30">
        <v>1.857</v>
      </c>
      <c r="E5308" s="37">
        <v>3.0209999999999999</v>
      </c>
      <c r="F5308" s="30">
        <v>1.57</v>
      </c>
      <c r="G5308" s="30">
        <v>2.7120000000000002</v>
      </c>
      <c r="H5308" s="114" t="s">
        <v>814</v>
      </c>
    </row>
    <row r="5309" spans="1:8" ht="16.5" thickBot="1">
      <c r="A5309" s="23" t="s">
        <v>30</v>
      </c>
      <c r="B5309" s="37">
        <v>5.218</v>
      </c>
      <c r="C5309" s="38">
        <v>6.4340000000000002</v>
      </c>
      <c r="D5309" s="30">
        <v>5.1760000000000002</v>
      </c>
      <c r="E5309" s="37">
        <v>6.4850000000000003</v>
      </c>
      <c r="F5309" s="30">
        <v>5.7919999999999998</v>
      </c>
      <c r="G5309" s="30">
        <v>7.2679999999999998</v>
      </c>
      <c r="H5309" s="114" t="s">
        <v>815</v>
      </c>
    </row>
    <row r="5310" spans="1:8" ht="16.5" thickBot="1">
      <c r="A5310" s="23" t="s">
        <v>31</v>
      </c>
      <c r="B5310" s="37">
        <v>0.6</v>
      </c>
      <c r="C5310" s="38">
        <v>0.627</v>
      </c>
      <c r="D5310" s="30">
        <v>0.48699999999999999</v>
      </c>
      <c r="E5310" s="37">
        <v>0.43</v>
      </c>
      <c r="F5310" s="30">
        <v>0.55600000000000005</v>
      </c>
      <c r="G5310" s="30">
        <v>0.56799999999999995</v>
      </c>
      <c r="H5310" s="114" t="s">
        <v>838</v>
      </c>
    </row>
    <row r="5311" spans="1:8" ht="16.5" thickBot="1">
      <c r="A5311" s="23" t="s">
        <v>32</v>
      </c>
      <c r="B5311" s="37">
        <v>2.2339164898746384</v>
      </c>
      <c r="C5311" s="38">
        <v>2.782</v>
      </c>
      <c r="D5311" s="30">
        <v>2.3018236556551739</v>
      </c>
      <c r="E5311" s="37">
        <v>2.9180000000000001</v>
      </c>
      <c r="F5311" s="30">
        <f>D5311/E5311*G5311</f>
        <v>3.0819825300359027</v>
      </c>
      <c r="G5311" s="30">
        <v>3.907</v>
      </c>
      <c r="H5311" s="114" t="s">
        <v>816</v>
      </c>
    </row>
    <row r="5312" spans="1:8" ht="16.5" thickBot="1">
      <c r="A5312" s="23" t="s">
        <v>33</v>
      </c>
      <c r="B5312" s="37">
        <v>1.958</v>
      </c>
      <c r="C5312" s="38">
        <v>3.012</v>
      </c>
      <c r="D5312" s="30">
        <v>1.944</v>
      </c>
      <c r="E5312" s="37">
        <v>2.7839999999999998</v>
      </c>
      <c r="F5312" s="30">
        <v>2.6669999999999998</v>
      </c>
      <c r="G5312" s="30">
        <v>3.9239999999999999</v>
      </c>
      <c r="H5312" s="114" t="s">
        <v>818</v>
      </c>
    </row>
    <row r="5313" spans="1:8" ht="16.5" thickBot="1">
      <c r="A5313" s="23" t="s">
        <v>34</v>
      </c>
      <c r="B5313" s="39">
        <v>0</v>
      </c>
      <c r="C5313" s="40">
        <v>0</v>
      </c>
      <c r="D5313" s="30">
        <v>0</v>
      </c>
      <c r="E5313" s="37">
        <v>0</v>
      </c>
      <c r="F5313" s="37">
        <v>0</v>
      </c>
      <c r="G5313" s="37">
        <v>0</v>
      </c>
      <c r="H5313" s="114" t="s">
        <v>817</v>
      </c>
    </row>
    <row r="5314" spans="1:8" ht="16.5" thickBot="1">
      <c r="A5314" s="23" t="s">
        <v>35</v>
      </c>
      <c r="B5314" s="39">
        <v>4.2999999999999997E-2</v>
      </c>
      <c r="C5314" s="40">
        <v>3.1E-2</v>
      </c>
      <c r="D5314" s="30">
        <v>0.04</v>
      </c>
      <c r="E5314" s="37">
        <v>3.5999999999999997E-2</v>
      </c>
      <c r="F5314" s="30">
        <v>3.0000000000000001E-3</v>
      </c>
      <c r="G5314" s="30">
        <v>3.0000000000000001E-3</v>
      </c>
      <c r="H5314" s="113" t="s">
        <v>36</v>
      </c>
    </row>
    <row r="5315" spans="1:8" ht="16.5" thickBot="1">
      <c r="A5315" s="95" t="s">
        <v>353</v>
      </c>
      <c r="B5315" s="97">
        <f t="shared" ref="B5315" si="966">SUM(B5293:B5314)</f>
        <v>44.703433343807227</v>
      </c>
      <c r="C5315" s="97">
        <f t="shared" ref="C5315" si="967">SUM(C5293:C5314)</f>
        <v>53.970999999999997</v>
      </c>
      <c r="D5315" s="97">
        <f t="shared" ref="D5315" si="968">SUM(D5293:D5314)</f>
        <v>41.574376847144542</v>
      </c>
      <c r="E5315" s="97">
        <f t="shared" ref="E5315:G5315" si="969">SUM(E5293:E5314)</f>
        <v>51.978999999999999</v>
      </c>
      <c r="F5315" s="97">
        <f t="shared" si="969"/>
        <v>51.274881406440407</v>
      </c>
      <c r="G5315" s="97">
        <f t="shared" si="969"/>
        <v>54.923999999999999</v>
      </c>
      <c r="H5315" s="112" t="s">
        <v>841</v>
      </c>
    </row>
    <row r="5316" spans="1:8" ht="16.5" thickBot="1">
      <c r="A5316" s="95" t="s">
        <v>350</v>
      </c>
      <c r="B5316" s="97">
        <v>495.31099999999998</v>
      </c>
      <c r="C5316" s="97">
        <v>827.13400000000001</v>
      </c>
      <c r="D5316" s="97">
        <v>500.25400000000002</v>
      </c>
      <c r="E5316" s="97">
        <v>829.41200000000003</v>
      </c>
      <c r="F5316" s="142">
        <f>D5316/E5316*G5316</f>
        <v>574.48159650451169</v>
      </c>
      <c r="G5316" s="142">
        <v>952.48</v>
      </c>
      <c r="H5316" s="119" t="s">
        <v>354</v>
      </c>
    </row>
    <row r="5317" spans="1:8">
      <c r="A5317" s="98"/>
      <c r="B5317" s="99"/>
      <c r="C5317" s="99"/>
      <c r="D5317" s="99"/>
      <c r="E5317" s="99"/>
      <c r="F5317" s="99"/>
      <c r="G5317" s="99"/>
      <c r="H5317" s="121"/>
    </row>
    <row r="5318" spans="1:8">
      <c r="A5318" s="77" t="s">
        <v>368</v>
      </c>
      <c r="B5318" s="75"/>
      <c r="C5318" s="75"/>
      <c r="D5318" s="75"/>
      <c r="E5318" s="75"/>
      <c r="F5318" s="75"/>
      <c r="G5318" s="75"/>
      <c r="H5318" s="79" t="s">
        <v>369</v>
      </c>
    </row>
    <row r="5319" spans="1:8" ht="15.75" customHeight="1">
      <c r="A5319" s="74" t="s">
        <v>777</v>
      </c>
      <c r="B5319" s="75"/>
      <c r="D5319" s="88"/>
      <c r="E5319" s="88"/>
      <c r="F5319" s="88"/>
      <c r="G5319" s="88"/>
      <c r="H5319" s="88" t="s">
        <v>775</v>
      </c>
    </row>
    <row r="5320" spans="1:8" ht="16.5" customHeight="1" thickBot="1">
      <c r="A5320" s="76" t="s">
        <v>39</v>
      </c>
      <c r="B5320" s="75"/>
      <c r="C5320" s="75"/>
      <c r="D5320" s="75"/>
      <c r="E5320" s="2"/>
      <c r="F5320" s="75"/>
      <c r="G5320" s="2" t="s">
        <v>40</v>
      </c>
      <c r="H5320" s="2" t="s">
        <v>2</v>
      </c>
    </row>
    <row r="5321" spans="1:8" ht="16.5" thickBot="1">
      <c r="A5321" s="66" t="s">
        <v>7</v>
      </c>
      <c r="B5321" s="203">
        <v>2016</v>
      </c>
      <c r="C5321" s="204"/>
      <c r="D5321" s="203">
        <v>2017</v>
      </c>
      <c r="E5321" s="204"/>
      <c r="F5321" s="203">
        <v>2018</v>
      </c>
      <c r="G5321" s="204"/>
      <c r="H5321" s="67" t="s">
        <v>3</v>
      </c>
    </row>
    <row r="5322" spans="1:8">
      <c r="A5322" s="68"/>
      <c r="B5322" s="20" t="s">
        <v>43</v>
      </c>
      <c r="C5322" s="111" t="s">
        <v>44</v>
      </c>
      <c r="D5322" s="111" t="s">
        <v>43</v>
      </c>
      <c r="E5322" s="16" t="s">
        <v>44</v>
      </c>
      <c r="F5322" s="20" t="s">
        <v>43</v>
      </c>
      <c r="G5322" s="9" t="s">
        <v>44</v>
      </c>
      <c r="H5322" s="69"/>
    </row>
    <row r="5323" spans="1:8" ht="16.5" thickBot="1">
      <c r="A5323" s="70"/>
      <c r="B5323" s="34" t="s">
        <v>45</v>
      </c>
      <c r="C5323" s="11" t="s">
        <v>46</v>
      </c>
      <c r="D5323" s="114" t="s">
        <v>45</v>
      </c>
      <c r="E5323" s="36" t="s">
        <v>46</v>
      </c>
      <c r="F5323" s="34" t="s">
        <v>45</v>
      </c>
      <c r="G5323" s="34" t="s">
        <v>46</v>
      </c>
      <c r="H5323" s="71"/>
    </row>
    <row r="5324" spans="1:8" ht="17.25" thickTop="1" thickBot="1">
      <c r="A5324" s="23" t="s">
        <v>12</v>
      </c>
      <c r="B5324" s="35">
        <v>13.313000000000001</v>
      </c>
      <c r="C5324" s="38">
        <v>14.028</v>
      </c>
      <c r="D5324" s="30">
        <v>9.3889999999999993</v>
      </c>
      <c r="E5324" s="37">
        <v>9.4909999999999997</v>
      </c>
      <c r="F5324" s="30">
        <v>7.6769999999999996</v>
      </c>
      <c r="G5324" s="30">
        <v>7.3970000000000002</v>
      </c>
      <c r="H5324" s="184" t="s">
        <v>809</v>
      </c>
    </row>
    <row r="5325" spans="1:8" ht="16.5" thickBot="1">
      <c r="A5325" s="23" t="s">
        <v>13</v>
      </c>
      <c r="B5325" s="37">
        <v>41.046999999999997</v>
      </c>
      <c r="C5325" s="38">
        <v>47.146999999999998</v>
      </c>
      <c r="D5325" s="30">
        <v>40.552999999999997</v>
      </c>
      <c r="E5325" s="37">
        <v>47.012999999999998</v>
      </c>
      <c r="F5325" s="30">
        <v>37.03</v>
      </c>
      <c r="G5325" s="30">
        <v>44.186</v>
      </c>
      <c r="H5325" s="184" t="s">
        <v>810</v>
      </c>
    </row>
    <row r="5326" spans="1:8" ht="16.5" thickBot="1">
      <c r="A5326" s="23" t="s">
        <v>14</v>
      </c>
      <c r="B5326" s="37">
        <v>3.45</v>
      </c>
      <c r="C5326" s="38">
        <v>5.4660000000000002</v>
      </c>
      <c r="D5326" s="30">
        <v>3.8759999999999999</v>
      </c>
      <c r="E5326" s="37">
        <v>5.9859999999999998</v>
      </c>
      <c r="F5326" s="30">
        <v>3.6659999999999999</v>
      </c>
      <c r="G5326" s="30">
        <v>5.3650000000000002</v>
      </c>
      <c r="H5326" s="184" t="s">
        <v>806</v>
      </c>
    </row>
    <row r="5327" spans="1:8" ht="16.5" thickBot="1">
      <c r="A5327" s="23" t="s">
        <v>15</v>
      </c>
      <c r="B5327" s="37">
        <v>0.79300000000000004</v>
      </c>
      <c r="C5327" s="38">
        <v>0.88</v>
      </c>
      <c r="D5327" s="30">
        <v>1.0409999999999999</v>
      </c>
      <c r="E5327" s="37">
        <v>1.0509999999999999</v>
      </c>
      <c r="F5327" s="30">
        <v>1.333</v>
      </c>
      <c r="G5327" s="30">
        <v>1.4019999999999999</v>
      </c>
      <c r="H5327" s="184" t="s">
        <v>820</v>
      </c>
    </row>
    <row r="5328" spans="1:8" ht="16.5" thickBot="1">
      <c r="A5328" s="23" t="s">
        <v>16</v>
      </c>
      <c r="B5328" s="37">
        <v>31.341000000000001</v>
      </c>
      <c r="C5328" s="38">
        <v>29.064</v>
      </c>
      <c r="D5328" s="30">
        <v>33.101999999999997</v>
      </c>
      <c r="E5328" s="37">
        <v>30.881</v>
      </c>
      <c r="F5328" s="30">
        <v>28.18</v>
      </c>
      <c r="G5328" s="30">
        <v>26.288</v>
      </c>
      <c r="H5328" s="184" t="s">
        <v>819</v>
      </c>
    </row>
    <row r="5329" spans="1:8" ht="16.5" thickBot="1">
      <c r="A5329" s="23" t="s">
        <v>17</v>
      </c>
      <c r="B5329" s="37">
        <v>0.189</v>
      </c>
      <c r="C5329" s="38">
        <v>8.0470000000000006</v>
      </c>
      <c r="D5329" s="30">
        <v>5.0000000000000001E-3</v>
      </c>
      <c r="E5329" s="37">
        <v>4.0000000000000001E-3</v>
      </c>
      <c r="F5329" s="30">
        <v>0.155</v>
      </c>
      <c r="G5329" s="30">
        <v>0.123</v>
      </c>
      <c r="H5329" s="184" t="s">
        <v>807</v>
      </c>
    </row>
    <row r="5330" spans="1:8" ht="16.5" thickBot="1">
      <c r="A5330" s="23" t="s">
        <v>18</v>
      </c>
      <c r="B5330" s="37">
        <v>0.29699999999999999</v>
      </c>
      <c r="C5330" s="38">
        <v>0.40200000000000002</v>
      </c>
      <c r="D5330" s="30">
        <v>0.40799999999999997</v>
      </c>
      <c r="E5330" s="37">
        <v>0.58899999999999997</v>
      </c>
      <c r="F5330" s="30">
        <v>0.32600000000000001</v>
      </c>
      <c r="G5330" s="30">
        <v>0.44500000000000001</v>
      </c>
      <c r="H5330" s="184" t="s">
        <v>19</v>
      </c>
    </row>
    <row r="5331" spans="1:8" ht="16.5" thickBot="1">
      <c r="A5331" s="23" t="s">
        <v>20</v>
      </c>
      <c r="B5331" s="37">
        <v>102.498</v>
      </c>
      <c r="C5331" s="38">
        <v>98.893000000000001</v>
      </c>
      <c r="D5331" s="30">
        <v>55.713000000000001</v>
      </c>
      <c r="E5331" s="37">
        <v>55.707000000000001</v>
      </c>
      <c r="F5331" s="30">
        <v>58.866</v>
      </c>
      <c r="G5331" s="30">
        <v>61.247</v>
      </c>
      <c r="H5331" s="184" t="s">
        <v>808</v>
      </c>
    </row>
    <row r="5332" spans="1:8" ht="16.5" thickBot="1">
      <c r="A5332" s="23" t="s">
        <v>21</v>
      </c>
      <c r="B5332" s="37">
        <v>2.3839999999999999</v>
      </c>
      <c r="C5332" s="38">
        <v>1.5640000000000001</v>
      </c>
      <c r="D5332" s="30">
        <v>0.57599999999999996</v>
      </c>
      <c r="E5332" s="37">
        <v>0.746</v>
      </c>
      <c r="F5332" s="30">
        <v>5.5E-2</v>
      </c>
      <c r="G5332" s="30">
        <v>0.08</v>
      </c>
      <c r="H5332" s="184" t="s">
        <v>811</v>
      </c>
    </row>
    <row r="5333" spans="1:8" ht="16.5" thickBot="1">
      <c r="A5333" s="23" t="s">
        <v>22</v>
      </c>
      <c r="B5333" s="37">
        <v>0.88900000000000001</v>
      </c>
      <c r="C5333" s="38">
        <v>1.4430000000000001</v>
      </c>
      <c r="D5333" s="30">
        <v>0.70599999999999996</v>
      </c>
      <c r="E5333" s="37">
        <v>1.327</v>
      </c>
      <c r="F5333" s="30">
        <v>1.5580000000000001</v>
      </c>
      <c r="G5333" s="30">
        <v>2.4860000000000002</v>
      </c>
      <c r="H5333" s="184" t="s">
        <v>840</v>
      </c>
    </row>
    <row r="5334" spans="1:8" ht="16.5" thickBot="1">
      <c r="A5334" s="23" t="s">
        <v>23</v>
      </c>
      <c r="B5334" s="37">
        <v>3.3130000000000002</v>
      </c>
      <c r="C5334" s="38">
        <v>1.966</v>
      </c>
      <c r="D5334" s="30">
        <v>0.71199999999999997</v>
      </c>
      <c r="E5334" s="37">
        <v>0.621</v>
      </c>
      <c r="F5334" s="30">
        <v>0.91800000000000004</v>
      </c>
      <c r="G5334" s="30">
        <v>0.8</v>
      </c>
      <c r="H5334" s="184" t="s">
        <v>805</v>
      </c>
    </row>
    <row r="5335" spans="1:8" ht="16.5" thickBot="1">
      <c r="A5335" s="23" t="s">
        <v>24</v>
      </c>
      <c r="B5335" s="37">
        <v>21.533000000000001</v>
      </c>
      <c r="C5335" s="38">
        <v>25.847999999999999</v>
      </c>
      <c r="D5335" s="30">
        <v>31.259</v>
      </c>
      <c r="E5335" s="37">
        <v>34.485999999999997</v>
      </c>
      <c r="F5335" s="30">
        <v>45.639000000000003</v>
      </c>
      <c r="G5335" s="30">
        <v>39.505000000000003</v>
      </c>
      <c r="H5335" s="184" t="s">
        <v>25</v>
      </c>
    </row>
    <row r="5336" spans="1:8" ht="16.5" thickBot="1">
      <c r="A5336" s="23" t="s">
        <v>26</v>
      </c>
      <c r="B5336" s="30">
        <v>8.0549999999999997</v>
      </c>
      <c r="C5336" s="28">
        <v>14.746</v>
      </c>
      <c r="D5336" s="30">
        <v>8.7140000000000004</v>
      </c>
      <c r="E5336" s="37">
        <v>10.202999999999999</v>
      </c>
      <c r="F5336" s="30">
        <v>9.99</v>
      </c>
      <c r="G5336" s="30">
        <v>11.000999999999999</v>
      </c>
      <c r="H5336" s="184" t="s">
        <v>812</v>
      </c>
    </row>
    <row r="5337" spans="1:8" ht="16.5" thickBot="1">
      <c r="A5337" s="23" t="s">
        <v>27</v>
      </c>
      <c r="B5337" s="37">
        <v>7.1120000000000001</v>
      </c>
      <c r="C5337" s="38">
        <v>8.6110000000000007</v>
      </c>
      <c r="D5337" s="30">
        <v>2.1120000000000001</v>
      </c>
      <c r="E5337" s="37">
        <v>3.1869999999999998</v>
      </c>
      <c r="F5337" s="30">
        <f>D5337/E5337*G5337</f>
        <v>8.7309695638531544</v>
      </c>
      <c r="G5337" s="30">
        <v>13.175000000000001</v>
      </c>
      <c r="H5337" s="184" t="s">
        <v>836</v>
      </c>
    </row>
    <row r="5338" spans="1:8" ht="16.5" thickBot="1">
      <c r="A5338" s="23" t="s">
        <v>28</v>
      </c>
      <c r="B5338" s="37">
        <v>18.696000000000002</v>
      </c>
      <c r="C5338" s="38">
        <v>22.248000000000001</v>
      </c>
      <c r="D5338" s="30">
        <v>11.106999999999999</v>
      </c>
      <c r="E5338" s="37">
        <v>15.33</v>
      </c>
      <c r="F5338" s="30">
        <v>11.106999999999999</v>
      </c>
      <c r="G5338" s="30">
        <v>15.33</v>
      </c>
      <c r="H5338" s="184" t="s">
        <v>813</v>
      </c>
    </row>
    <row r="5339" spans="1:8" ht="16.5" thickBot="1">
      <c r="A5339" s="23" t="s">
        <v>29</v>
      </c>
      <c r="B5339" s="37">
        <v>10.519</v>
      </c>
      <c r="C5339" s="38">
        <v>16.779</v>
      </c>
      <c r="D5339" s="30">
        <v>13.323</v>
      </c>
      <c r="E5339" s="37">
        <v>21.023</v>
      </c>
      <c r="F5339" s="30">
        <v>12.106999999999999</v>
      </c>
      <c r="G5339" s="30">
        <v>19.062000000000001</v>
      </c>
      <c r="H5339" s="184" t="s">
        <v>814</v>
      </c>
    </row>
    <row r="5340" spans="1:8" ht="16.5" thickBot="1">
      <c r="A5340" s="23" t="s">
        <v>30</v>
      </c>
      <c r="B5340" s="37">
        <v>4.6870000000000003</v>
      </c>
      <c r="C5340" s="38">
        <v>7.0330000000000004</v>
      </c>
      <c r="D5340" s="30">
        <v>5.133</v>
      </c>
      <c r="E5340" s="37">
        <v>7.1360000000000001</v>
      </c>
      <c r="F5340" s="30">
        <v>5.7859999999999996</v>
      </c>
      <c r="G5340" s="30">
        <v>7.8179999999999996</v>
      </c>
      <c r="H5340" s="184" t="s">
        <v>815</v>
      </c>
    </row>
    <row r="5341" spans="1:8" ht="16.5" thickBot="1">
      <c r="A5341" s="23" t="s">
        <v>31</v>
      </c>
      <c r="B5341" s="37">
        <v>3.3090000000000002</v>
      </c>
      <c r="C5341" s="38">
        <v>5.048</v>
      </c>
      <c r="D5341" s="30">
        <v>1.9950000000000001</v>
      </c>
      <c r="E5341" s="37">
        <v>3.0030000000000001</v>
      </c>
      <c r="F5341" s="30">
        <v>6.3890000000000002</v>
      </c>
      <c r="G5341" s="30">
        <v>8.8650000000000002</v>
      </c>
      <c r="H5341" s="184" t="s">
        <v>838</v>
      </c>
    </row>
    <row r="5342" spans="1:8" ht="16.5" thickBot="1">
      <c r="A5342" s="23" t="s">
        <v>32</v>
      </c>
      <c r="B5342" s="37">
        <v>3.847</v>
      </c>
      <c r="C5342" s="38">
        <v>4.1719999999999997</v>
      </c>
      <c r="D5342" s="30">
        <v>2.3919999999999999</v>
      </c>
      <c r="E5342" s="37">
        <v>2.7149999999999999</v>
      </c>
      <c r="F5342" s="30">
        <v>8.2089999999999996</v>
      </c>
      <c r="G5342" s="30">
        <v>3.6869999999999998</v>
      </c>
      <c r="H5342" s="184" t="s">
        <v>816</v>
      </c>
    </row>
    <row r="5343" spans="1:8" ht="16.5" thickBot="1">
      <c r="A5343" s="23" t="s">
        <v>33</v>
      </c>
      <c r="B5343" s="37">
        <v>2.782</v>
      </c>
      <c r="C5343" s="38">
        <v>4.4930000000000003</v>
      </c>
      <c r="D5343" s="30">
        <v>2.0819999999999999</v>
      </c>
      <c r="E5343" s="37">
        <v>3.4329999999999998</v>
      </c>
      <c r="F5343" s="30">
        <v>2.3069999999999999</v>
      </c>
      <c r="G5343" s="30">
        <v>4.0410000000000004</v>
      </c>
      <c r="H5343" s="184" t="s">
        <v>818</v>
      </c>
    </row>
    <row r="5344" spans="1:8" ht="16.5" thickBot="1">
      <c r="A5344" s="23" t="s">
        <v>34</v>
      </c>
      <c r="B5344" s="39">
        <v>0.55400000000000005</v>
      </c>
      <c r="C5344" s="40">
        <v>9.5000000000000001E-2</v>
      </c>
      <c r="D5344" s="30">
        <v>0.41399999999999998</v>
      </c>
      <c r="E5344" s="37">
        <v>0.153</v>
      </c>
      <c r="F5344" s="30">
        <v>0.434</v>
      </c>
      <c r="G5344" s="30">
        <v>9.8000000000000004E-2</v>
      </c>
      <c r="H5344" s="184" t="s">
        <v>817</v>
      </c>
    </row>
    <row r="5345" spans="1:8" ht="16.5" thickBot="1">
      <c r="A5345" s="23" t="s">
        <v>35</v>
      </c>
      <c r="B5345" s="39">
        <v>1.2509999999999999</v>
      </c>
      <c r="C5345" s="40">
        <v>0.82699999999999996</v>
      </c>
      <c r="D5345" s="30">
        <v>1.339</v>
      </c>
      <c r="E5345" s="37">
        <v>1.4850000000000001</v>
      </c>
      <c r="F5345" s="30">
        <v>2.2970000000000002</v>
      </c>
      <c r="G5345" s="30">
        <v>1.302</v>
      </c>
      <c r="H5345" s="183" t="s">
        <v>36</v>
      </c>
    </row>
    <row r="5346" spans="1:8" ht="16.5" thickBot="1">
      <c r="A5346" s="95" t="s">
        <v>353</v>
      </c>
      <c r="B5346" s="97">
        <f t="shared" ref="B5346" si="970">SUM(B5324:B5345)</f>
        <v>281.85899999999992</v>
      </c>
      <c r="C5346" s="97">
        <f t="shared" ref="C5346" si="971">SUM(C5324:C5345)</f>
        <v>318.80000000000007</v>
      </c>
      <c r="D5346" s="97">
        <f t="shared" ref="D5346" si="972">SUM(D5324:D5345)</f>
        <v>225.95099999999996</v>
      </c>
      <c r="E5346" s="97">
        <f t="shared" ref="E5346" si="973">SUM(E5324:E5345)</f>
        <v>255.57000000000005</v>
      </c>
      <c r="F5346" s="142">
        <v>244.029</v>
      </c>
      <c r="G5346" s="142">
        <v>273.70299999999997</v>
      </c>
      <c r="H5346" s="123" t="s">
        <v>841</v>
      </c>
    </row>
    <row r="5347" spans="1:8" ht="16.5" thickBot="1">
      <c r="A5347" s="95" t="s">
        <v>350</v>
      </c>
      <c r="B5347" s="97">
        <v>6279.3136830994345</v>
      </c>
      <c r="C5347" s="97">
        <v>7055.8</v>
      </c>
      <c r="D5347" s="97">
        <v>6631.5219999999999</v>
      </c>
      <c r="E5347" s="97">
        <v>7212.9750000000004</v>
      </c>
      <c r="F5347" s="142">
        <f>D5347/E5347*G5347</f>
        <v>7125.3739732656768</v>
      </c>
      <c r="G5347" s="142">
        <v>7750.1279999999997</v>
      </c>
      <c r="H5347" s="119" t="s">
        <v>354</v>
      </c>
    </row>
    <row r="5348" spans="1:8">
      <c r="A5348" s="98"/>
      <c r="B5348" s="99"/>
      <c r="C5348" s="99"/>
      <c r="D5348" s="99"/>
      <c r="E5348" s="99"/>
      <c r="F5348" s="99"/>
      <c r="G5348" s="99"/>
      <c r="H5348" s="121"/>
    </row>
    <row r="5349" spans="1:8">
      <c r="A5349" s="77" t="s">
        <v>370</v>
      </c>
      <c r="B5349" s="75"/>
      <c r="C5349" s="75"/>
      <c r="D5349" s="75"/>
      <c r="E5349" s="75"/>
      <c r="F5349" s="75"/>
      <c r="G5349" s="75"/>
      <c r="H5349" s="79" t="s">
        <v>371</v>
      </c>
    </row>
    <row r="5350" spans="1:8" ht="35.25" customHeight="1">
      <c r="A5350" s="74" t="s">
        <v>779</v>
      </c>
      <c r="C5350" s="88"/>
      <c r="D5350" s="88"/>
      <c r="E5350" s="88"/>
      <c r="F5350" s="88"/>
      <c r="G5350" s="88"/>
      <c r="H5350" s="88" t="s">
        <v>781</v>
      </c>
    </row>
    <row r="5351" spans="1:8" ht="16.5" customHeight="1" thickBot="1">
      <c r="A5351" s="76" t="s">
        <v>39</v>
      </c>
      <c r="B5351" s="75"/>
      <c r="C5351" s="75"/>
      <c r="D5351" s="75"/>
      <c r="E5351" s="2"/>
      <c r="F5351" s="75"/>
      <c r="G5351" s="2" t="s">
        <v>40</v>
      </c>
      <c r="H5351" s="2" t="s">
        <v>2</v>
      </c>
    </row>
    <row r="5352" spans="1:8" ht="16.5" thickBot="1">
      <c r="A5352" s="66" t="s">
        <v>7</v>
      </c>
      <c r="B5352" s="203">
        <v>2016</v>
      </c>
      <c r="C5352" s="204"/>
      <c r="D5352" s="203">
        <v>2017</v>
      </c>
      <c r="E5352" s="204"/>
      <c r="F5352" s="203">
        <v>2018</v>
      </c>
      <c r="G5352" s="204"/>
      <c r="H5352" s="67" t="s">
        <v>3</v>
      </c>
    </row>
    <row r="5353" spans="1:8">
      <c r="A5353" s="68"/>
      <c r="B5353" s="20" t="s">
        <v>43</v>
      </c>
      <c r="C5353" s="111" t="s">
        <v>44</v>
      </c>
      <c r="D5353" s="111" t="s">
        <v>43</v>
      </c>
      <c r="E5353" s="16" t="s">
        <v>44</v>
      </c>
      <c r="F5353" s="20" t="s">
        <v>43</v>
      </c>
      <c r="G5353" s="9" t="s">
        <v>44</v>
      </c>
      <c r="H5353" s="69"/>
    </row>
    <row r="5354" spans="1:8" ht="16.5" thickBot="1">
      <c r="A5354" s="70"/>
      <c r="B5354" s="34" t="s">
        <v>45</v>
      </c>
      <c r="C5354" s="11" t="s">
        <v>46</v>
      </c>
      <c r="D5354" s="114" t="s">
        <v>45</v>
      </c>
      <c r="E5354" s="36" t="s">
        <v>46</v>
      </c>
      <c r="F5354" s="34" t="s">
        <v>45</v>
      </c>
      <c r="G5354" s="34" t="s">
        <v>46</v>
      </c>
      <c r="H5354" s="71"/>
    </row>
    <row r="5355" spans="1:8" ht="17.25" thickTop="1" thickBot="1">
      <c r="A5355" s="23" t="s">
        <v>12</v>
      </c>
      <c r="B5355" s="35">
        <v>15.371</v>
      </c>
      <c r="C5355" s="38">
        <v>17.515999999999998</v>
      </c>
      <c r="D5355" s="30">
        <v>14.5</v>
      </c>
      <c r="E5355" s="37">
        <v>24.265000000000001</v>
      </c>
      <c r="F5355" s="30">
        <v>15.602</v>
      </c>
      <c r="G5355" s="30">
        <v>29.550999999999998</v>
      </c>
      <c r="H5355" s="114" t="s">
        <v>809</v>
      </c>
    </row>
    <row r="5356" spans="1:8" ht="16.5" thickBot="1">
      <c r="A5356" s="23" t="s">
        <v>13</v>
      </c>
      <c r="B5356" s="37">
        <v>54.930999999999997</v>
      </c>
      <c r="C5356" s="38">
        <v>70.388999999999996</v>
      </c>
      <c r="D5356" s="30">
        <v>55.639000000000003</v>
      </c>
      <c r="E5356" s="37">
        <v>71.698999999999998</v>
      </c>
      <c r="F5356" s="30">
        <v>50.591000000000001</v>
      </c>
      <c r="G5356" s="30">
        <v>71.015000000000001</v>
      </c>
      <c r="H5356" s="114" t="s">
        <v>810</v>
      </c>
    </row>
    <row r="5357" spans="1:8" ht="16.5" thickBot="1">
      <c r="A5357" s="23" t="s">
        <v>14</v>
      </c>
      <c r="B5357" s="37">
        <v>6.2370000000000001</v>
      </c>
      <c r="C5357" s="38">
        <v>11.205</v>
      </c>
      <c r="D5357" s="30">
        <v>6.8730000000000002</v>
      </c>
      <c r="E5357" s="37">
        <v>12.898999999999999</v>
      </c>
      <c r="F5357" s="30">
        <v>6.3010000000000002</v>
      </c>
      <c r="G5357" s="30">
        <v>13.336</v>
      </c>
      <c r="H5357" s="114" t="s">
        <v>806</v>
      </c>
    </row>
    <row r="5358" spans="1:8" ht="16.5" thickBot="1">
      <c r="A5358" s="23" t="s">
        <v>15</v>
      </c>
      <c r="B5358" s="37">
        <v>3.3250000000000002</v>
      </c>
      <c r="C5358" s="38">
        <v>4.5590000000000002</v>
      </c>
      <c r="D5358" s="30">
        <v>5.7</v>
      </c>
      <c r="E5358" s="37">
        <v>5.9930000000000003</v>
      </c>
      <c r="F5358" s="30">
        <v>3.5739999999999998</v>
      </c>
      <c r="G5358" s="30">
        <v>4.9589999999999996</v>
      </c>
      <c r="H5358" s="114" t="s">
        <v>820</v>
      </c>
    </row>
    <row r="5359" spans="1:8" ht="16.5" thickBot="1">
      <c r="A5359" s="23" t="s">
        <v>16</v>
      </c>
      <c r="B5359" s="37">
        <v>18.734999999999999</v>
      </c>
      <c r="C5359" s="38">
        <v>27.614999999999998</v>
      </c>
      <c r="D5359" s="30">
        <v>12.64</v>
      </c>
      <c r="E5359" s="37">
        <v>16.78</v>
      </c>
      <c r="F5359" s="30">
        <v>7.9290000000000003</v>
      </c>
      <c r="G5359" s="30">
        <v>10.358000000000001</v>
      </c>
      <c r="H5359" s="114" t="s">
        <v>819</v>
      </c>
    </row>
    <row r="5360" spans="1:8" ht="16.5" thickBot="1">
      <c r="A5360" s="23" t="s">
        <v>17</v>
      </c>
      <c r="B5360" s="37">
        <v>0.11799999999999999</v>
      </c>
      <c r="C5360" s="38">
        <v>0.20100000000000001</v>
      </c>
      <c r="D5360" s="30">
        <v>0.182</v>
      </c>
      <c r="E5360" s="37">
        <v>0.20100000000000001</v>
      </c>
      <c r="F5360" s="30">
        <v>0.50301499999999999</v>
      </c>
      <c r="G5360" s="30">
        <v>0.43099999999999999</v>
      </c>
      <c r="H5360" s="114" t="s">
        <v>807</v>
      </c>
    </row>
    <row r="5361" spans="1:8" ht="16.5" thickBot="1">
      <c r="A5361" s="23" t="s">
        <v>18</v>
      </c>
      <c r="B5361" s="37">
        <v>1.9430000000000001</v>
      </c>
      <c r="C5361" s="38">
        <v>1.52</v>
      </c>
      <c r="D5361" s="30">
        <v>1.4730000000000001</v>
      </c>
      <c r="E5361" s="37">
        <v>1.337</v>
      </c>
      <c r="F5361" s="30">
        <v>1.4790000000000001</v>
      </c>
      <c r="G5361" s="30">
        <v>1.417</v>
      </c>
      <c r="H5361" s="114" t="s">
        <v>19</v>
      </c>
    </row>
    <row r="5362" spans="1:8" ht="16.5" thickBot="1">
      <c r="A5362" s="23" t="s">
        <v>20</v>
      </c>
      <c r="B5362" s="37">
        <v>109.348</v>
      </c>
      <c r="C5362" s="38">
        <v>138.541</v>
      </c>
      <c r="D5362" s="30">
        <v>116.167</v>
      </c>
      <c r="E5362" s="37">
        <v>140.667</v>
      </c>
      <c r="F5362" s="30">
        <v>83.736000000000004</v>
      </c>
      <c r="G5362" s="30">
        <v>112.90300000000001</v>
      </c>
      <c r="H5362" s="114" t="s">
        <v>808</v>
      </c>
    </row>
    <row r="5363" spans="1:8" ht="16.5" thickBot="1">
      <c r="A5363" s="23" t="s">
        <v>21</v>
      </c>
      <c r="B5363" s="37">
        <v>4.9279999999999999</v>
      </c>
      <c r="C5363" s="38">
        <v>5.7309999999999999</v>
      </c>
      <c r="D5363" s="30">
        <v>1.494</v>
      </c>
      <c r="E5363" s="37">
        <v>2.2599999999999998</v>
      </c>
      <c r="F5363" s="30">
        <v>0.84099999999999997</v>
      </c>
      <c r="G5363" s="30">
        <v>0.69699999999999995</v>
      </c>
      <c r="H5363" s="114" t="s">
        <v>811</v>
      </c>
    </row>
    <row r="5364" spans="1:8" ht="16.5" thickBot="1">
      <c r="A5364" s="23" t="s">
        <v>22</v>
      </c>
      <c r="B5364" s="37">
        <v>5.1349999999999998</v>
      </c>
      <c r="C5364" s="38">
        <v>5.4980000000000002</v>
      </c>
      <c r="D5364" s="30">
        <v>4.8680000000000003</v>
      </c>
      <c r="E5364" s="37">
        <v>4.6669999999999998</v>
      </c>
      <c r="F5364" s="30">
        <v>4.9290000000000003</v>
      </c>
      <c r="G5364" s="30">
        <v>5.0880000000000001</v>
      </c>
      <c r="H5364" s="114" t="s">
        <v>840</v>
      </c>
    </row>
    <row r="5365" spans="1:8" ht="16.5" thickBot="1">
      <c r="A5365" s="23" t="s">
        <v>23</v>
      </c>
      <c r="B5365" s="37">
        <v>1.47</v>
      </c>
      <c r="C5365" s="38">
        <v>1.0720000000000001</v>
      </c>
      <c r="D5365" s="30">
        <v>1.7689999999999999</v>
      </c>
      <c r="E5365" s="37">
        <v>1.3280000000000001</v>
      </c>
      <c r="F5365" s="30">
        <v>2.875</v>
      </c>
      <c r="G5365" s="30">
        <v>2.5070000000000001</v>
      </c>
      <c r="H5365" s="114" t="s">
        <v>805</v>
      </c>
    </row>
    <row r="5366" spans="1:8" ht="16.5" thickBot="1">
      <c r="A5366" s="23" t="s">
        <v>24</v>
      </c>
      <c r="B5366" s="37">
        <v>83.578000000000003</v>
      </c>
      <c r="C5366" s="38">
        <v>154.10400000000001</v>
      </c>
      <c r="D5366" s="30">
        <v>87.236999999999995</v>
      </c>
      <c r="E5366" s="37">
        <v>188.91200000000001</v>
      </c>
      <c r="F5366" s="30">
        <v>104.94</v>
      </c>
      <c r="G5366" s="30">
        <v>189.77099999999999</v>
      </c>
      <c r="H5366" s="114" t="s">
        <v>25</v>
      </c>
    </row>
    <row r="5367" spans="1:8" ht="16.5" thickBot="1">
      <c r="A5367" s="23" t="s">
        <v>26</v>
      </c>
      <c r="B5367" s="30">
        <v>18.73</v>
      </c>
      <c r="C5367" s="28">
        <v>18.498000000000001</v>
      </c>
      <c r="D5367" s="30">
        <v>17.713000000000001</v>
      </c>
      <c r="E5367" s="37">
        <v>17.611000000000001</v>
      </c>
      <c r="F5367" s="30">
        <v>19.462</v>
      </c>
      <c r="G5367" s="30">
        <v>21.012</v>
      </c>
      <c r="H5367" s="114" t="s">
        <v>812</v>
      </c>
    </row>
    <row r="5368" spans="1:8" ht="16.5" thickBot="1">
      <c r="A5368" s="23" t="s">
        <v>27</v>
      </c>
      <c r="B5368" s="37">
        <v>8.4130000000000003</v>
      </c>
      <c r="C5368" s="38">
        <v>19.347999999999999</v>
      </c>
      <c r="D5368" s="30">
        <v>4.1689999999999996</v>
      </c>
      <c r="E5368" s="37">
        <v>11.349</v>
      </c>
      <c r="F5368" s="30">
        <f>D5368/E5368*G5368</f>
        <v>10.165909419332099</v>
      </c>
      <c r="G5368" s="30">
        <v>27.673999999999999</v>
      </c>
      <c r="H5368" s="114" t="s">
        <v>836</v>
      </c>
    </row>
    <row r="5369" spans="1:8" ht="16.5" thickBot="1">
      <c r="A5369" s="23" t="s">
        <v>28</v>
      </c>
      <c r="B5369" s="37">
        <v>12.034000000000001</v>
      </c>
      <c r="C5369" s="38">
        <v>22.346</v>
      </c>
      <c r="D5369" s="30">
        <v>10.782999999999999</v>
      </c>
      <c r="E5369" s="37">
        <v>18.556000000000001</v>
      </c>
      <c r="F5369" s="30">
        <v>10.782</v>
      </c>
      <c r="G5369" s="30">
        <v>18.556000000000001</v>
      </c>
      <c r="H5369" s="114" t="s">
        <v>813</v>
      </c>
    </row>
    <row r="5370" spans="1:8" ht="16.5" thickBot="1">
      <c r="A5370" s="23" t="s">
        <v>29</v>
      </c>
      <c r="B5370" s="37">
        <v>23.151</v>
      </c>
      <c r="C5370" s="38">
        <v>39.786000000000001</v>
      </c>
      <c r="D5370" s="30">
        <v>24.687999999999999</v>
      </c>
      <c r="E5370" s="37">
        <v>41.893999999999998</v>
      </c>
      <c r="F5370" s="30">
        <v>23.204000000000001</v>
      </c>
      <c r="G5370" s="30">
        <v>41.128999999999998</v>
      </c>
      <c r="H5370" s="114" t="s">
        <v>814</v>
      </c>
    </row>
    <row r="5371" spans="1:8" ht="16.5" thickBot="1">
      <c r="A5371" s="23" t="s">
        <v>30</v>
      </c>
      <c r="B5371" s="37">
        <v>18.355</v>
      </c>
      <c r="C5371" s="38">
        <v>24.140999999999998</v>
      </c>
      <c r="D5371" s="30">
        <v>16.895</v>
      </c>
      <c r="E5371" s="37">
        <v>20.082000000000001</v>
      </c>
      <c r="F5371" s="30">
        <v>19.166</v>
      </c>
      <c r="G5371" s="30">
        <v>22.004999999999999</v>
      </c>
      <c r="H5371" s="114" t="s">
        <v>815</v>
      </c>
    </row>
    <row r="5372" spans="1:8" ht="16.5" thickBot="1">
      <c r="A5372" s="23" t="s">
        <v>31</v>
      </c>
      <c r="B5372" s="37">
        <v>26.006</v>
      </c>
      <c r="C5372" s="38">
        <v>41.959000000000003</v>
      </c>
      <c r="D5372" s="30">
        <v>14.257</v>
      </c>
      <c r="E5372" s="37">
        <v>23.074000000000002</v>
      </c>
      <c r="F5372" s="30">
        <v>22.295999999999999</v>
      </c>
      <c r="G5372" s="30">
        <v>27.558</v>
      </c>
      <c r="H5372" s="114" t="s">
        <v>838</v>
      </c>
    </row>
    <row r="5373" spans="1:8" ht="16.5" thickBot="1">
      <c r="A5373" s="23" t="s">
        <v>32</v>
      </c>
      <c r="B5373" s="37">
        <v>2.11</v>
      </c>
      <c r="C5373" s="38">
        <v>4.5910000000000002</v>
      </c>
      <c r="D5373" s="30">
        <v>1.4</v>
      </c>
      <c r="E5373" s="37">
        <v>2.899</v>
      </c>
      <c r="F5373" s="30">
        <v>2.0670000000000002</v>
      </c>
      <c r="G5373" s="30">
        <v>3.35</v>
      </c>
      <c r="H5373" s="114" t="s">
        <v>816</v>
      </c>
    </row>
    <row r="5374" spans="1:8" ht="16.5" thickBot="1">
      <c r="A5374" s="23" t="s">
        <v>33</v>
      </c>
      <c r="B5374" s="37">
        <v>5.6849999999999996</v>
      </c>
      <c r="C5374" s="38">
        <v>11.551</v>
      </c>
      <c r="D5374" s="30">
        <v>7.2389999999999999</v>
      </c>
      <c r="E5374" s="37">
        <v>16.074000000000002</v>
      </c>
      <c r="F5374" s="30">
        <v>8.3859999999999992</v>
      </c>
      <c r="G5374" s="30">
        <v>15.88</v>
      </c>
      <c r="H5374" s="114" t="s">
        <v>818</v>
      </c>
    </row>
    <row r="5375" spans="1:8" ht="16.5" thickBot="1">
      <c r="A5375" s="23" t="s">
        <v>34</v>
      </c>
      <c r="B5375" s="39">
        <v>0.96899999999999997</v>
      </c>
      <c r="C5375" s="40">
        <v>0.223</v>
      </c>
      <c r="D5375" s="30">
        <v>0.73899999999999999</v>
      </c>
      <c r="E5375" s="37">
        <v>0.14799999999999999</v>
      </c>
      <c r="F5375" s="30">
        <v>1.2609999999999999</v>
      </c>
      <c r="G5375" s="30">
        <v>0.23200000000000001</v>
      </c>
      <c r="H5375" s="114" t="s">
        <v>817</v>
      </c>
    </row>
    <row r="5376" spans="1:8" ht="16.5" thickBot="1">
      <c r="A5376" s="23" t="s">
        <v>35</v>
      </c>
      <c r="B5376" s="39">
        <v>80.284000000000006</v>
      </c>
      <c r="C5376" s="40">
        <v>46.59</v>
      </c>
      <c r="D5376" s="30">
        <v>62.237000000000002</v>
      </c>
      <c r="E5376" s="37">
        <v>33.823999999999998</v>
      </c>
      <c r="F5376" s="30">
        <v>47.668999999999997</v>
      </c>
      <c r="G5376" s="30">
        <v>27.395</v>
      </c>
      <c r="H5376" s="113" t="s">
        <v>36</v>
      </c>
    </row>
    <row r="5377" spans="1:8" ht="16.5" thickBot="1">
      <c r="A5377" s="95" t="s">
        <v>353</v>
      </c>
      <c r="B5377" s="97">
        <f t="shared" ref="B5377" si="974">SUM(B5355:B5376)</f>
        <v>500.85599999999999</v>
      </c>
      <c r="C5377" s="97">
        <f t="shared" ref="C5377" si="975">SUM(C5355:C5376)</f>
        <v>666.98400000000004</v>
      </c>
      <c r="D5377" s="97">
        <f t="shared" ref="D5377" si="976">SUM(D5355:D5376)</f>
        <v>468.66199999999998</v>
      </c>
      <c r="E5377" s="97">
        <f t="shared" ref="E5377:G5377" si="977">SUM(E5355:E5376)</f>
        <v>656.51899999999978</v>
      </c>
      <c r="F5377" s="97">
        <f t="shared" si="977"/>
        <v>447.75892441933212</v>
      </c>
      <c r="G5377" s="97">
        <f t="shared" si="977"/>
        <v>646.82399999999996</v>
      </c>
      <c r="H5377" s="112" t="s">
        <v>841</v>
      </c>
    </row>
    <row r="5378" spans="1:8" ht="16.5" thickBot="1">
      <c r="A5378" s="95" t="s">
        <v>350</v>
      </c>
      <c r="B5378" s="97">
        <v>5923.3429999999998</v>
      </c>
      <c r="C5378" s="97">
        <v>9496.8349999999991</v>
      </c>
      <c r="D5378" s="97">
        <v>6173.7240000000002</v>
      </c>
      <c r="E5378" s="97">
        <v>10208.332</v>
      </c>
      <c r="F5378" s="142">
        <f>D5378/E5378*G5378</f>
        <v>6468.393617108848</v>
      </c>
      <c r="G5378" s="142">
        <v>10695.572</v>
      </c>
      <c r="H5378" s="119" t="s">
        <v>354</v>
      </c>
    </row>
    <row r="5379" spans="1:8">
      <c r="A5379" s="98"/>
      <c r="B5379" s="99"/>
      <c r="C5379" s="99"/>
      <c r="D5379" s="99"/>
      <c r="E5379" s="99"/>
      <c r="F5379" s="99"/>
      <c r="G5379" s="99"/>
      <c r="H5379" s="121"/>
    </row>
    <row r="5380" spans="1:8">
      <c r="A5380" s="77" t="s">
        <v>760</v>
      </c>
      <c r="B5380" s="75"/>
      <c r="C5380" s="75"/>
      <c r="D5380" s="75"/>
      <c r="E5380" s="75">
        <v>1000</v>
      </c>
      <c r="F5380" s="75"/>
      <c r="G5380" s="75"/>
      <c r="H5380" s="79" t="s">
        <v>758</v>
      </c>
    </row>
    <row r="5381" spans="1:8" ht="34.5" customHeight="1">
      <c r="A5381" s="74" t="s">
        <v>785</v>
      </c>
      <c r="B5381" s="74"/>
      <c r="D5381" s="88"/>
      <c r="E5381" s="88"/>
      <c r="F5381" s="88"/>
      <c r="G5381" s="88"/>
      <c r="H5381" s="88" t="s">
        <v>783</v>
      </c>
    </row>
    <row r="5382" spans="1:8" ht="16.5" customHeight="1" thickBot="1">
      <c r="A5382" s="76" t="s">
        <v>39</v>
      </c>
      <c r="B5382" s="75"/>
      <c r="C5382" s="75"/>
      <c r="D5382" s="75"/>
      <c r="E5382" s="2"/>
      <c r="F5382" s="75"/>
      <c r="G5382" s="2" t="s">
        <v>40</v>
      </c>
      <c r="H5382" s="2" t="s">
        <v>2</v>
      </c>
    </row>
    <row r="5383" spans="1:8" ht="16.5" thickBot="1">
      <c r="A5383" s="66" t="s">
        <v>7</v>
      </c>
      <c r="B5383" s="203">
        <v>2016</v>
      </c>
      <c r="C5383" s="204"/>
      <c r="D5383" s="203">
        <v>2017</v>
      </c>
      <c r="E5383" s="204"/>
      <c r="F5383" s="203">
        <v>2018</v>
      </c>
      <c r="G5383" s="204"/>
      <c r="H5383" s="67" t="s">
        <v>3</v>
      </c>
    </row>
    <row r="5384" spans="1:8">
      <c r="A5384" s="68"/>
      <c r="B5384" s="20" t="s">
        <v>43</v>
      </c>
      <c r="C5384" s="111" t="s">
        <v>44</v>
      </c>
      <c r="D5384" s="111" t="s">
        <v>43</v>
      </c>
      <c r="E5384" s="16" t="s">
        <v>44</v>
      </c>
      <c r="F5384" s="20" t="s">
        <v>43</v>
      </c>
      <c r="G5384" s="9" t="s">
        <v>44</v>
      </c>
      <c r="H5384" s="69"/>
    </row>
    <row r="5385" spans="1:8" ht="16.5" thickBot="1">
      <c r="A5385" s="70"/>
      <c r="B5385" s="34" t="s">
        <v>45</v>
      </c>
      <c r="C5385" s="11" t="s">
        <v>46</v>
      </c>
      <c r="D5385" s="114" t="s">
        <v>45</v>
      </c>
      <c r="E5385" s="36" t="s">
        <v>46</v>
      </c>
      <c r="F5385" s="34" t="s">
        <v>45</v>
      </c>
      <c r="G5385" s="34" t="s">
        <v>46</v>
      </c>
      <c r="H5385" s="71"/>
    </row>
    <row r="5386" spans="1:8" ht="17.25" thickTop="1" thickBot="1">
      <c r="A5386" s="23" t="s">
        <v>12</v>
      </c>
      <c r="B5386" s="35">
        <v>0.22800000000000001</v>
      </c>
      <c r="C5386" s="38">
        <v>0.502</v>
      </c>
      <c r="D5386" s="30">
        <v>0.188</v>
      </c>
      <c r="E5386" s="37">
        <v>0.36</v>
      </c>
      <c r="F5386" s="30">
        <v>9.2999999999999999E-2</v>
      </c>
      <c r="G5386" s="30">
        <v>0.29199999999999998</v>
      </c>
      <c r="H5386" s="114" t="s">
        <v>809</v>
      </c>
    </row>
    <row r="5387" spans="1:8" ht="16.5" thickBot="1">
      <c r="A5387" s="23" t="s">
        <v>13</v>
      </c>
      <c r="B5387" s="37">
        <v>1.2130000000000001</v>
      </c>
      <c r="C5387" s="38">
        <v>2.7280000000000002</v>
      </c>
      <c r="D5387" s="30">
        <v>1.468</v>
      </c>
      <c r="E5387" s="37">
        <v>3.415</v>
      </c>
      <c r="F5387" s="30">
        <v>1.34</v>
      </c>
      <c r="G5387" s="30">
        <v>3.129</v>
      </c>
      <c r="H5387" s="114" t="s">
        <v>810</v>
      </c>
    </row>
    <row r="5388" spans="1:8" ht="16.5" thickBot="1">
      <c r="A5388" s="23" t="s">
        <v>14</v>
      </c>
      <c r="B5388" s="37">
        <v>0.14799999999999999</v>
      </c>
      <c r="C5388" s="38">
        <v>0.33800000000000002</v>
      </c>
      <c r="D5388" s="30">
        <v>0.221</v>
      </c>
      <c r="E5388" s="37">
        <v>0.42799999999999999</v>
      </c>
      <c r="F5388" s="30">
        <v>0.216</v>
      </c>
      <c r="G5388" s="30">
        <v>0.35299999999999998</v>
      </c>
      <c r="H5388" s="114" t="s">
        <v>806</v>
      </c>
    </row>
    <row r="5389" spans="1:8" ht="16.5" thickBot="1">
      <c r="A5389" s="23" t="s">
        <v>15</v>
      </c>
      <c r="B5389" s="37">
        <v>2.4E-2</v>
      </c>
      <c r="C5389" s="38">
        <v>2.1999999999999999E-2</v>
      </c>
      <c r="D5389" s="30">
        <v>4.8000000000000001E-2</v>
      </c>
      <c r="E5389" s="37">
        <v>4.4999999999999998E-2</v>
      </c>
      <c r="F5389" s="30">
        <v>3.1E-2</v>
      </c>
      <c r="G5389" s="30">
        <v>3.5999999999999997E-2</v>
      </c>
      <c r="H5389" s="114" t="s">
        <v>820</v>
      </c>
    </row>
    <row r="5390" spans="1:8" ht="16.5" thickBot="1">
      <c r="A5390" s="23" t="s">
        <v>16</v>
      </c>
      <c r="B5390" s="37">
        <v>0.53800000000000003</v>
      </c>
      <c r="C5390" s="38">
        <v>0.86199999999999999</v>
      </c>
      <c r="D5390" s="30">
        <v>0.52800000000000002</v>
      </c>
      <c r="E5390" s="37">
        <v>0.63500000000000001</v>
      </c>
      <c r="F5390" s="30">
        <v>0.14599999999999999</v>
      </c>
      <c r="G5390" s="30">
        <v>0.42499999999999999</v>
      </c>
      <c r="H5390" s="114" t="s">
        <v>819</v>
      </c>
    </row>
    <row r="5391" spans="1:8" ht="16.5" thickBot="1">
      <c r="A5391" s="23" t="s">
        <v>17</v>
      </c>
      <c r="B5391" s="37">
        <v>0</v>
      </c>
      <c r="C5391" s="37">
        <v>0</v>
      </c>
      <c r="D5391" s="30">
        <v>0</v>
      </c>
      <c r="E5391" s="37">
        <v>0</v>
      </c>
      <c r="F5391" s="30">
        <v>11.3</v>
      </c>
      <c r="G5391" s="30">
        <v>0.01</v>
      </c>
      <c r="H5391" s="114" t="s">
        <v>807</v>
      </c>
    </row>
    <row r="5392" spans="1:8" ht="16.5" thickBot="1">
      <c r="A5392" s="23" t="s">
        <v>18</v>
      </c>
      <c r="B5392" s="37">
        <v>0</v>
      </c>
      <c r="C5392" s="38">
        <v>0</v>
      </c>
      <c r="D5392" s="30">
        <v>0</v>
      </c>
      <c r="E5392" s="37">
        <v>0</v>
      </c>
      <c r="F5392" s="30">
        <v>1E-3</v>
      </c>
      <c r="G5392" s="30">
        <v>8.0000000000000002E-3</v>
      </c>
      <c r="H5392" s="114" t="s">
        <v>19</v>
      </c>
    </row>
    <row r="5393" spans="1:8" ht="16.5" thickBot="1">
      <c r="A5393" s="23" t="s">
        <v>20</v>
      </c>
      <c r="B5393" s="37">
        <v>2.5089999999999999</v>
      </c>
      <c r="C5393" s="38">
        <v>3.6680000000000001</v>
      </c>
      <c r="D5393" s="30">
        <v>1.014</v>
      </c>
      <c r="E5393" s="37">
        <v>1.649</v>
      </c>
      <c r="F5393" s="30">
        <v>0.436</v>
      </c>
      <c r="G5393" s="30">
        <v>0.83</v>
      </c>
      <c r="H5393" s="114" t="s">
        <v>808</v>
      </c>
    </row>
    <row r="5394" spans="1:8" ht="16.5" thickBot="1">
      <c r="A5394" s="23" t="s">
        <v>21</v>
      </c>
      <c r="B5394" s="37">
        <v>7.0000000000000001E-3</v>
      </c>
      <c r="C5394" s="38">
        <v>8.0000000000000002E-3</v>
      </c>
      <c r="D5394" s="30">
        <v>8.0000000000000002E-3</v>
      </c>
      <c r="E5394" s="37">
        <v>2.9000000000000001E-2</v>
      </c>
      <c r="F5394" s="30">
        <v>0</v>
      </c>
      <c r="G5394" s="30">
        <v>1E-3</v>
      </c>
      <c r="H5394" s="114" t="s">
        <v>811</v>
      </c>
    </row>
    <row r="5395" spans="1:8" ht="16.5" thickBot="1">
      <c r="A5395" s="23" t="s">
        <v>22</v>
      </c>
      <c r="B5395" s="37">
        <v>2E-3</v>
      </c>
      <c r="C5395" s="38">
        <v>6.0000000000000001E-3</v>
      </c>
      <c r="D5395" s="30">
        <v>0</v>
      </c>
      <c r="E5395" s="37">
        <v>0</v>
      </c>
      <c r="F5395" s="30">
        <v>0</v>
      </c>
      <c r="G5395" s="30">
        <v>0</v>
      </c>
      <c r="H5395" s="114" t="s">
        <v>840</v>
      </c>
    </row>
    <row r="5396" spans="1:8" ht="16.5" thickBot="1">
      <c r="A5396" s="23" t="s">
        <v>23</v>
      </c>
      <c r="B5396" s="37">
        <v>2E-3</v>
      </c>
      <c r="C5396" s="38">
        <v>3.0000000000000001E-3</v>
      </c>
      <c r="D5396" s="30">
        <v>7.0000000000000001E-3</v>
      </c>
      <c r="E5396" s="37">
        <v>4.0000000000000001E-3</v>
      </c>
      <c r="F5396" s="30">
        <v>1.2E-2</v>
      </c>
      <c r="G5396" s="30">
        <v>1.9E-2</v>
      </c>
      <c r="H5396" s="114" t="s">
        <v>805</v>
      </c>
    </row>
    <row r="5397" spans="1:8" ht="16.5" thickBot="1">
      <c r="A5397" s="23" t="s">
        <v>24</v>
      </c>
      <c r="B5397" s="37">
        <v>0.215</v>
      </c>
      <c r="C5397" s="38">
        <v>0.30099999999999999</v>
      </c>
      <c r="D5397" s="30">
        <v>0.153</v>
      </c>
      <c r="E5397" s="37">
        <v>0.374</v>
      </c>
      <c r="F5397" s="30">
        <v>0.45900000000000002</v>
      </c>
      <c r="G5397" s="30">
        <v>0.95799999999999996</v>
      </c>
      <c r="H5397" s="114" t="s">
        <v>25</v>
      </c>
    </row>
    <row r="5398" spans="1:8" ht="16.5" thickBot="1">
      <c r="A5398" s="23" t="s">
        <v>26</v>
      </c>
      <c r="B5398" s="30">
        <v>4.0739999999999998</v>
      </c>
      <c r="C5398" s="28">
        <v>4.7370000000000001</v>
      </c>
      <c r="D5398" s="30">
        <v>10.457000000000001</v>
      </c>
      <c r="E5398" s="37">
        <v>7.4260000000000002</v>
      </c>
      <c r="F5398" s="30">
        <v>1.9810000000000001</v>
      </c>
      <c r="G5398" s="30">
        <v>1.8029999999999999</v>
      </c>
      <c r="H5398" s="114" t="s">
        <v>812</v>
      </c>
    </row>
    <row r="5399" spans="1:8" ht="16.5" thickBot="1">
      <c r="A5399" s="23" t="s">
        <v>27</v>
      </c>
      <c r="B5399" s="37">
        <v>2.1999999999999999E-2</v>
      </c>
      <c r="C5399" s="38">
        <v>7.2999999999999995E-2</v>
      </c>
      <c r="D5399" s="30">
        <v>4.2000000000000003E-2</v>
      </c>
      <c r="E5399" s="37">
        <v>0.126</v>
      </c>
      <c r="F5399" s="30">
        <f>D5399/E5399*G5399</f>
        <v>5.8666666666666673E-2</v>
      </c>
      <c r="G5399" s="30">
        <v>0.17599999999999999</v>
      </c>
      <c r="H5399" s="114" t="s">
        <v>836</v>
      </c>
    </row>
    <row r="5400" spans="1:8" ht="16.5" thickBot="1">
      <c r="A5400" s="23" t="s">
        <v>28</v>
      </c>
      <c r="B5400" s="37">
        <v>0.42199999999999999</v>
      </c>
      <c r="C5400" s="38">
        <v>1.3460000000000001</v>
      </c>
      <c r="D5400" s="30">
        <v>0.29799999999999999</v>
      </c>
      <c r="E5400" s="37">
        <v>0.65300000000000002</v>
      </c>
      <c r="F5400" s="30">
        <v>0.27</v>
      </c>
      <c r="G5400" s="30">
        <v>0.65300000000000002</v>
      </c>
      <c r="H5400" s="114" t="s">
        <v>813</v>
      </c>
    </row>
    <row r="5401" spans="1:8" ht="16.5" thickBot="1">
      <c r="A5401" s="23" t="s">
        <v>29</v>
      </c>
      <c r="B5401" s="37">
        <v>0.17</v>
      </c>
      <c r="C5401" s="38">
        <v>0.83299999999999996</v>
      </c>
      <c r="D5401" s="30">
        <v>0.10299999999999999</v>
      </c>
      <c r="E5401" s="37">
        <v>0.36599999999999999</v>
      </c>
      <c r="F5401" s="30">
        <v>7.1999999999999995E-2</v>
      </c>
      <c r="G5401" s="30">
        <v>0.29899999999999999</v>
      </c>
      <c r="H5401" s="114" t="s">
        <v>814</v>
      </c>
    </row>
    <row r="5402" spans="1:8" ht="16.5" thickBot="1">
      <c r="A5402" s="23" t="s">
        <v>30</v>
      </c>
      <c r="B5402" s="37">
        <v>0.26600000000000001</v>
      </c>
      <c r="C5402" s="38">
        <v>0.95099999999999996</v>
      </c>
      <c r="D5402" s="30">
        <v>0.443</v>
      </c>
      <c r="E5402" s="37">
        <v>1.552</v>
      </c>
      <c r="F5402" s="30">
        <v>0.251</v>
      </c>
      <c r="G5402" s="30">
        <v>0.85599999999999998</v>
      </c>
      <c r="H5402" s="114" t="s">
        <v>815</v>
      </c>
    </row>
    <row r="5403" spans="1:8" ht="16.5" thickBot="1">
      <c r="A5403" s="23" t="s">
        <v>31</v>
      </c>
      <c r="B5403" s="37">
        <v>7.1999999999999995E-2</v>
      </c>
      <c r="C5403" s="38">
        <v>0.13300000000000001</v>
      </c>
      <c r="D5403" s="30">
        <v>0</v>
      </c>
      <c r="E5403" s="37">
        <v>1E-3</v>
      </c>
      <c r="F5403" s="30">
        <v>1.2999999999999999E-2</v>
      </c>
      <c r="G5403" s="30">
        <v>2.8000000000000001E-2</v>
      </c>
      <c r="H5403" s="114" t="s">
        <v>838</v>
      </c>
    </row>
    <row r="5404" spans="1:8" ht="16.5" thickBot="1">
      <c r="A5404" s="23" t="s">
        <v>32</v>
      </c>
      <c r="B5404" s="37">
        <v>0.16300000000000001</v>
      </c>
      <c r="C5404" s="38">
        <v>0.55200000000000005</v>
      </c>
      <c r="D5404" s="30">
        <v>0.106</v>
      </c>
      <c r="E5404" s="37">
        <v>0.39500000000000002</v>
      </c>
      <c r="F5404" s="30">
        <v>0.14699999999999999</v>
      </c>
      <c r="G5404" s="30">
        <v>0.40799999999999997</v>
      </c>
      <c r="H5404" s="114" t="s">
        <v>816</v>
      </c>
    </row>
    <row r="5405" spans="1:8" ht="16.5" thickBot="1">
      <c r="A5405" s="23" t="s">
        <v>33</v>
      </c>
      <c r="B5405" s="37">
        <v>0.186</v>
      </c>
      <c r="C5405" s="38">
        <v>0.47699999999999998</v>
      </c>
      <c r="D5405" s="30">
        <v>0.27600000000000002</v>
      </c>
      <c r="E5405" s="37">
        <v>0.69</v>
      </c>
      <c r="F5405" s="30">
        <v>0.3</v>
      </c>
      <c r="G5405" s="30">
        <v>0.72899999999999998</v>
      </c>
      <c r="H5405" s="114" t="s">
        <v>818</v>
      </c>
    </row>
    <row r="5406" spans="1:8" ht="16.5" thickBot="1">
      <c r="A5406" s="23" t="s">
        <v>34</v>
      </c>
      <c r="B5406" s="39">
        <v>0</v>
      </c>
      <c r="C5406" s="40">
        <v>0</v>
      </c>
      <c r="D5406" s="30">
        <v>4.4999999999999998E-2</v>
      </c>
      <c r="E5406" s="37">
        <v>5.2999999999999999E-2</v>
      </c>
      <c r="F5406" s="30">
        <v>0</v>
      </c>
      <c r="G5406" s="30">
        <v>0</v>
      </c>
      <c r="H5406" s="114" t="s">
        <v>817</v>
      </c>
    </row>
    <row r="5407" spans="1:8" ht="16.5" thickBot="1">
      <c r="A5407" s="23" t="s">
        <v>35</v>
      </c>
      <c r="B5407" s="39">
        <v>4.0000000000000001E-3</v>
      </c>
      <c r="C5407" s="40">
        <v>8.0000000000000002E-3</v>
      </c>
      <c r="D5407" s="30">
        <v>0.16</v>
      </c>
      <c r="E5407" s="37">
        <v>0.123</v>
      </c>
      <c r="F5407" s="30">
        <v>0</v>
      </c>
      <c r="G5407" s="30">
        <v>0</v>
      </c>
      <c r="H5407" s="113" t="s">
        <v>36</v>
      </c>
    </row>
    <row r="5408" spans="1:8" ht="16.5" thickBot="1">
      <c r="A5408" s="95" t="s">
        <v>353</v>
      </c>
      <c r="B5408" s="97">
        <f t="shared" ref="B5408" si="978">SUM(B5386:B5407)</f>
        <v>10.264999999999999</v>
      </c>
      <c r="C5408" s="97">
        <f t="shared" ref="C5408" si="979">SUM(C5386:C5407)</f>
        <v>17.547999999999998</v>
      </c>
      <c r="D5408" s="97">
        <f t="shared" ref="D5408" si="980">SUM(D5386:D5407)</f>
        <v>15.565000000000001</v>
      </c>
      <c r="E5408" s="97">
        <f t="shared" ref="E5408:G5408" si="981">SUM(E5386:E5407)</f>
        <v>18.324000000000002</v>
      </c>
      <c r="F5408" s="97">
        <f t="shared" si="981"/>
        <v>17.126666666666669</v>
      </c>
      <c r="G5408" s="97">
        <f t="shared" si="981"/>
        <v>11.013</v>
      </c>
      <c r="H5408" s="112" t="s">
        <v>841</v>
      </c>
    </row>
    <row r="5409" spans="1:8" ht="16.5" thickBot="1">
      <c r="A5409" s="95" t="s">
        <v>350</v>
      </c>
      <c r="B5409" s="97">
        <v>123.042</v>
      </c>
      <c r="C5409" s="97">
        <v>328.553</v>
      </c>
      <c r="D5409" s="97">
        <v>148.24199999999999</v>
      </c>
      <c r="E5409" s="97">
        <v>368.97</v>
      </c>
      <c r="F5409" s="142">
        <f>D5409/E5409*G5409</f>
        <v>141.38735934628829</v>
      </c>
      <c r="G5409" s="142">
        <v>351.90899999999999</v>
      </c>
      <c r="H5409" s="119" t="s">
        <v>354</v>
      </c>
    </row>
    <row r="5410" spans="1:8">
      <c r="A5410" s="98"/>
      <c r="B5410" s="99"/>
      <c r="C5410" s="99"/>
      <c r="D5410" s="99"/>
      <c r="E5410" s="99"/>
      <c r="F5410" s="99"/>
      <c r="G5410" s="99"/>
      <c r="H5410" s="121"/>
    </row>
    <row r="5411" spans="1:8">
      <c r="A5411" s="77" t="s">
        <v>762</v>
      </c>
      <c r="B5411" s="75"/>
      <c r="C5411" s="75"/>
      <c r="D5411" s="75"/>
      <c r="E5411" s="75"/>
      <c r="F5411" s="75"/>
      <c r="G5411" s="75"/>
      <c r="H5411" s="79" t="s">
        <v>764</v>
      </c>
    </row>
    <row r="5412" spans="1:8" ht="15.75" customHeight="1">
      <c r="A5412" s="77" t="s">
        <v>786</v>
      </c>
      <c r="C5412" s="88"/>
      <c r="D5412" s="88"/>
      <c r="E5412" s="88"/>
      <c r="F5412" s="88"/>
      <c r="G5412" s="88"/>
      <c r="H5412" s="88" t="s">
        <v>787</v>
      </c>
    </row>
    <row r="5413" spans="1:8" ht="16.5" customHeight="1" thickBot="1">
      <c r="A5413" s="76" t="s">
        <v>39</v>
      </c>
      <c r="B5413" s="75"/>
      <c r="C5413" s="75"/>
      <c r="D5413" s="75"/>
      <c r="E5413" s="2"/>
      <c r="F5413" s="75"/>
      <c r="G5413" s="2" t="s">
        <v>40</v>
      </c>
      <c r="H5413" s="2" t="s">
        <v>2</v>
      </c>
    </row>
    <row r="5414" spans="1:8" ht="16.5" thickBot="1">
      <c r="A5414" s="66" t="s">
        <v>7</v>
      </c>
      <c r="B5414" s="203">
        <v>2016</v>
      </c>
      <c r="C5414" s="204"/>
      <c r="D5414" s="203">
        <v>2017</v>
      </c>
      <c r="E5414" s="204"/>
      <c r="F5414" s="203">
        <v>2018</v>
      </c>
      <c r="G5414" s="204"/>
      <c r="H5414" s="67" t="s">
        <v>3</v>
      </c>
    </row>
    <row r="5415" spans="1:8">
      <c r="A5415" s="68"/>
      <c r="B5415" s="20" t="s">
        <v>43</v>
      </c>
      <c r="C5415" s="111" t="s">
        <v>44</v>
      </c>
      <c r="D5415" s="111" t="s">
        <v>43</v>
      </c>
      <c r="E5415" s="16" t="s">
        <v>44</v>
      </c>
      <c r="F5415" s="20" t="s">
        <v>43</v>
      </c>
      <c r="G5415" s="9" t="s">
        <v>44</v>
      </c>
      <c r="H5415" s="69"/>
    </row>
    <row r="5416" spans="1:8" ht="16.5" thickBot="1">
      <c r="A5416" s="70"/>
      <c r="B5416" s="34" t="s">
        <v>45</v>
      </c>
      <c r="C5416" s="11" t="s">
        <v>46</v>
      </c>
      <c r="D5416" s="114" t="s">
        <v>45</v>
      </c>
      <c r="E5416" s="36" t="s">
        <v>46</v>
      </c>
      <c r="F5416" s="34" t="s">
        <v>45</v>
      </c>
      <c r="G5416" s="34" t="s">
        <v>46</v>
      </c>
      <c r="H5416" s="71"/>
    </row>
    <row r="5417" spans="1:8" ht="17.25" thickTop="1" thickBot="1">
      <c r="A5417" s="23" t="s">
        <v>12</v>
      </c>
      <c r="B5417" s="35">
        <v>2.89</v>
      </c>
      <c r="C5417" s="38">
        <v>6.9960000000000004</v>
      </c>
      <c r="D5417" s="30">
        <v>3.6629999999999998</v>
      </c>
      <c r="E5417" s="37">
        <v>7.2969999999999997</v>
      </c>
      <c r="F5417" s="30">
        <v>3.387</v>
      </c>
      <c r="G5417" s="30">
        <v>5.4610000000000003</v>
      </c>
      <c r="H5417" s="114" t="s">
        <v>809</v>
      </c>
    </row>
    <row r="5418" spans="1:8" ht="16.5" thickBot="1">
      <c r="A5418" s="23" t="s">
        <v>13</v>
      </c>
      <c r="B5418" s="37">
        <v>23.084</v>
      </c>
      <c r="C5418" s="38">
        <v>32.597000000000001</v>
      </c>
      <c r="D5418" s="30">
        <v>17.503</v>
      </c>
      <c r="E5418" s="37">
        <v>31.395</v>
      </c>
      <c r="F5418" s="30">
        <v>13.212999999999999</v>
      </c>
      <c r="G5418" s="30">
        <v>30.318999999999999</v>
      </c>
      <c r="H5418" s="114" t="s">
        <v>810</v>
      </c>
    </row>
    <row r="5419" spans="1:8" ht="16.5" thickBot="1">
      <c r="A5419" s="23" t="s">
        <v>14</v>
      </c>
      <c r="B5419" s="37">
        <v>0.85299999999999998</v>
      </c>
      <c r="C5419" s="38">
        <v>2.7069999999999999</v>
      </c>
      <c r="D5419" s="30">
        <v>0.81100000000000005</v>
      </c>
      <c r="E5419" s="37">
        <v>2.84</v>
      </c>
      <c r="F5419" s="30">
        <v>0.80800000000000005</v>
      </c>
      <c r="G5419" s="30">
        <v>2.867</v>
      </c>
      <c r="H5419" s="114" t="s">
        <v>806</v>
      </c>
    </row>
    <row r="5420" spans="1:8" ht="16.5" thickBot="1">
      <c r="A5420" s="23" t="s">
        <v>15</v>
      </c>
      <c r="B5420" s="37">
        <v>2.9220000000000002</v>
      </c>
      <c r="C5420" s="38">
        <v>3.5750000000000002</v>
      </c>
      <c r="D5420" s="30">
        <v>3.1139999999999999</v>
      </c>
      <c r="E5420" s="37">
        <v>3.6469999999999998</v>
      </c>
      <c r="F5420" s="30">
        <v>2.7919999999999998</v>
      </c>
      <c r="G5420" s="30">
        <v>3.194</v>
      </c>
      <c r="H5420" s="114" t="s">
        <v>820</v>
      </c>
    </row>
    <row r="5421" spans="1:8" ht="16.5" thickBot="1">
      <c r="A5421" s="23" t="s">
        <v>16</v>
      </c>
      <c r="B5421" s="37">
        <v>7.82</v>
      </c>
      <c r="C5421" s="38">
        <v>8.93</v>
      </c>
      <c r="D5421" s="30">
        <v>6.5709999999999997</v>
      </c>
      <c r="E5421" s="37">
        <v>7.2009999999999996</v>
      </c>
      <c r="F5421" s="30">
        <v>8.0779999999999994</v>
      </c>
      <c r="G5421" s="30">
        <v>10.609</v>
      </c>
      <c r="H5421" s="114" t="s">
        <v>819</v>
      </c>
    </row>
    <row r="5422" spans="1:8" ht="16.5" thickBot="1">
      <c r="A5422" s="23" t="s">
        <v>17</v>
      </c>
      <c r="B5422" s="37">
        <v>1.6E-2</v>
      </c>
      <c r="C5422" s="38">
        <v>3.9E-2</v>
      </c>
      <c r="D5422" s="30">
        <v>1.4999999999999999E-2</v>
      </c>
      <c r="E5422" s="37">
        <v>2.4E-2</v>
      </c>
      <c r="F5422" s="30">
        <v>51.1</v>
      </c>
      <c r="G5422" s="30">
        <v>4.2000000000000003E-2</v>
      </c>
      <c r="H5422" s="114" t="s">
        <v>807</v>
      </c>
    </row>
    <row r="5423" spans="1:8" ht="16.5" thickBot="1">
      <c r="A5423" s="23" t="s">
        <v>18</v>
      </c>
      <c r="B5423" s="37">
        <v>0.215</v>
      </c>
      <c r="C5423" s="38">
        <v>0.33400000000000002</v>
      </c>
      <c r="D5423" s="30">
        <v>0.505</v>
      </c>
      <c r="E5423" s="37">
        <v>0.65300000000000002</v>
      </c>
      <c r="F5423" s="30">
        <v>0.52</v>
      </c>
      <c r="G5423" s="30">
        <v>0.66700000000000004</v>
      </c>
      <c r="H5423" s="114" t="s">
        <v>19</v>
      </c>
    </row>
    <row r="5424" spans="1:8" ht="16.5" thickBot="1">
      <c r="A5424" s="23" t="s">
        <v>20</v>
      </c>
      <c r="B5424" s="37">
        <v>17.559999999999999</v>
      </c>
      <c r="C5424" s="38">
        <v>29.763999999999999</v>
      </c>
      <c r="D5424" s="30">
        <v>17.344000000000001</v>
      </c>
      <c r="E5424" s="37">
        <v>29.048999999999999</v>
      </c>
      <c r="F5424" s="30">
        <v>21.015999999999998</v>
      </c>
      <c r="G5424" s="30">
        <v>34.893999999999998</v>
      </c>
      <c r="H5424" s="114" t="s">
        <v>808</v>
      </c>
    </row>
    <row r="5425" spans="1:8" ht="16.5" thickBot="1">
      <c r="A5425" s="23" t="s">
        <v>21</v>
      </c>
      <c r="B5425" s="37">
        <v>1.337</v>
      </c>
      <c r="C5425" s="38">
        <v>2.8109999999999999</v>
      </c>
      <c r="D5425" s="30">
        <v>1.6539999999999999</v>
      </c>
      <c r="E5425" s="37">
        <v>1.2889999999999999</v>
      </c>
      <c r="F5425" s="30">
        <f>D5425/E5425*G5425</f>
        <v>3.3772909231962762</v>
      </c>
      <c r="G5425" s="30">
        <v>2.6320000000000001</v>
      </c>
      <c r="H5425" s="114" t="s">
        <v>811</v>
      </c>
    </row>
    <row r="5426" spans="1:8" ht="16.5" thickBot="1">
      <c r="A5426" s="23" t="s">
        <v>22</v>
      </c>
      <c r="B5426" s="37">
        <v>0.71899999999999997</v>
      </c>
      <c r="C5426" s="38">
        <v>1.282</v>
      </c>
      <c r="D5426" s="30">
        <v>1.3620000000000001</v>
      </c>
      <c r="E5426" s="37">
        <v>1.804</v>
      </c>
      <c r="F5426" s="30">
        <v>1.282</v>
      </c>
      <c r="G5426" s="30">
        <v>1.4530000000000001</v>
      </c>
      <c r="H5426" s="114" t="s">
        <v>840</v>
      </c>
    </row>
    <row r="5427" spans="1:8" ht="16.5" thickBot="1">
      <c r="A5427" s="23" t="s">
        <v>23</v>
      </c>
      <c r="B5427" s="37">
        <v>6.5000000000000002E-2</v>
      </c>
      <c r="C5427" s="38">
        <v>0.12</v>
      </c>
      <c r="D5427" s="30">
        <v>0.124</v>
      </c>
      <c r="E5427" s="37">
        <v>0.32900000000000001</v>
      </c>
      <c r="F5427" s="30">
        <v>0.16300000000000001</v>
      </c>
      <c r="G5427" s="30">
        <v>0.23400000000000001</v>
      </c>
      <c r="H5427" s="114" t="s">
        <v>805</v>
      </c>
    </row>
    <row r="5428" spans="1:8" ht="16.5" thickBot="1">
      <c r="A5428" s="23" t="s">
        <v>24</v>
      </c>
      <c r="B5428" s="37">
        <v>19.143000000000001</v>
      </c>
      <c r="C5428" s="38">
        <v>29.722000000000001</v>
      </c>
      <c r="D5428" s="30">
        <v>42.55</v>
      </c>
      <c r="E5428" s="37">
        <v>49.231999999999999</v>
      </c>
      <c r="F5428" s="30">
        <v>35.015000000000001</v>
      </c>
      <c r="G5428" s="30">
        <v>41.003999999999998</v>
      </c>
      <c r="H5428" s="114" t="s">
        <v>25</v>
      </c>
    </row>
    <row r="5429" spans="1:8" ht="16.5" thickBot="1">
      <c r="A5429" s="23" t="s">
        <v>26</v>
      </c>
      <c r="B5429" s="30">
        <v>1.7789999999999999</v>
      </c>
      <c r="C5429" s="28">
        <v>2.9990000000000001</v>
      </c>
      <c r="D5429" s="30">
        <v>1.3129999999999999</v>
      </c>
      <c r="E5429" s="37">
        <v>2.7629999999999999</v>
      </c>
      <c r="F5429" s="30">
        <v>1.623</v>
      </c>
      <c r="G5429" s="30">
        <v>3.37</v>
      </c>
      <c r="H5429" s="114" t="s">
        <v>812</v>
      </c>
    </row>
    <row r="5430" spans="1:8" ht="16.5" thickBot="1">
      <c r="A5430" s="23" t="s">
        <v>27</v>
      </c>
      <c r="B5430" s="37">
        <v>0.64800000000000002</v>
      </c>
      <c r="C5430" s="38">
        <v>1.401</v>
      </c>
      <c r="D5430" s="30">
        <v>0.68400000000000005</v>
      </c>
      <c r="E5430" s="37">
        <v>1.23</v>
      </c>
      <c r="F5430" s="30">
        <f>D5430/E5430*G5430</f>
        <v>1.5759804878048782</v>
      </c>
      <c r="G5430" s="30">
        <v>2.8340000000000001</v>
      </c>
      <c r="H5430" s="114" t="s">
        <v>836</v>
      </c>
    </row>
    <row r="5431" spans="1:8" ht="16.5" thickBot="1">
      <c r="A5431" s="23" t="s">
        <v>28</v>
      </c>
      <c r="B5431" s="37">
        <v>2.0299999999999998</v>
      </c>
      <c r="C5431" s="38">
        <v>5.4249999999999998</v>
      </c>
      <c r="D5431" s="30">
        <v>1.2190000000000001</v>
      </c>
      <c r="E5431" s="37">
        <v>3.5419999999999998</v>
      </c>
      <c r="F5431" s="30">
        <v>1.2110000000000001</v>
      </c>
      <c r="G5431" s="30">
        <v>3.5419999999999998</v>
      </c>
      <c r="H5431" s="114" t="s">
        <v>813</v>
      </c>
    </row>
    <row r="5432" spans="1:8" ht="16.5" thickBot="1">
      <c r="A5432" s="23" t="s">
        <v>29</v>
      </c>
      <c r="B5432" s="37">
        <v>3.4950000000000001</v>
      </c>
      <c r="C5432" s="38">
        <v>10.048999999999999</v>
      </c>
      <c r="D5432" s="30">
        <v>3.3039999999999998</v>
      </c>
      <c r="E5432" s="37">
        <v>10.425000000000001</v>
      </c>
      <c r="F5432" s="30">
        <v>3.069</v>
      </c>
      <c r="G5432" s="30">
        <v>9.6660000000000004</v>
      </c>
      <c r="H5432" s="114" t="s">
        <v>814</v>
      </c>
    </row>
    <row r="5433" spans="1:8" ht="16.5" thickBot="1">
      <c r="A5433" s="23" t="s">
        <v>30</v>
      </c>
      <c r="B5433" s="37">
        <v>8.984</v>
      </c>
      <c r="C5433" s="38">
        <v>11.146000000000001</v>
      </c>
      <c r="D5433" s="30">
        <v>8.0980000000000008</v>
      </c>
      <c r="E5433" s="37">
        <v>8.8770000000000007</v>
      </c>
      <c r="F5433" s="30">
        <v>9.9600000000000009</v>
      </c>
      <c r="G5433" s="30">
        <v>10.632999999999999</v>
      </c>
      <c r="H5433" s="114" t="s">
        <v>815</v>
      </c>
    </row>
    <row r="5434" spans="1:8" ht="16.5" thickBot="1">
      <c r="A5434" s="23" t="s">
        <v>31</v>
      </c>
      <c r="B5434" s="37">
        <v>6.1989999999999998</v>
      </c>
      <c r="C5434" s="38">
        <v>7.1870000000000003</v>
      </c>
      <c r="D5434" s="30">
        <v>5.7750000000000004</v>
      </c>
      <c r="E5434" s="37">
        <v>6.4790000000000001</v>
      </c>
      <c r="F5434" s="30">
        <v>4.7720000000000002</v>
      </c>
      <c r="G5434" s="30">
        <v>6.4749999999999996</v>
      </c>
      <c r="H5434" s="114" t="s">
        <v>838</v>
      </c>
    </row>
    <row r="5435" spans="1:8" ht="16.5" thickBot="1">
      <c r="A5435" s="23" t="s">
        <v>32</v>
      </c>
      <c r="B5435" s="37">
        <v>6.7960000000000003</v>
      </c>
      <c r="C5435" s="38">
        <v>15.654999999999999</v>
      </c>
      <c r="D5435" s="30">
        <v>4.5220000000000002</v>
      </c>
      <c r="E5435" s="37">
        <v>10.416</v>
      </c>
      <c r="F5435" s="30">
        <v>7.5579999999999998</v>
      </c>
      <c r="G5435" s="30">
        <v>11.967000000000001</v>
      </c>
      <c r="H5435" s="114" t="s">
        <v>816</v>
      </c>
    </row>
    <row r="5436" spans="1:8" ht="16.5" thickBot="1">
      <c r="A5436" s="23" t="s">
        <v>33</v>
      </c>
      <c r="B5436" s="37">
        <v>4.6680000000000001</v>
      </c>
      <c r="C5436" s="38">
        <v>5.8760000000000003</v>
      </c>
      <c r="D5436" s="30">
        <v>2.5830000000000002</v>
      </c>
      <c r="E5436" s="37">
        <v>4.3840000000000003</v>
      </c>
      <c r="F5436" s="30">
        <v>3.2240000000000002</v>
      </c>
      <c r="G5436" s="30">
        <v>5.5670000000000002</v>
      </c>
      <c r="H5436" s="114" t="s">
        <v>818</v>
      </c>
    </row>
    <row r="5437" spans="1:8" ht="16.5" thickBot="1">
      <c r="A5437" s="23" t="s">
        <v>34</v>
      </c>
      <c r="B5437" s="39">
        <v>0.746</v>
      </c>
      <c r="C5437" s="40">
        <v>0.155</v>
      </c>
      <c r="D5437" s="30">
        <v>1.153</v>
      </c>
      <c r="E5437" s="37">
        <v>0.22</v>
      </c>
      <c r="F5437" s="30">
        <v>1.3129999999999999</v>
      </c>
      <c r="G5437" s="30">
        <v>0.215</v>
      </c>
      <c r="H5437" s="114" t="s">
        <v>817</v>
      </c>
    </row>
    <row r="5438" spans="1:8" ht="16.5" thickBot="1">
      <c r="A5438" s="23" t="s">
        <v>35</v>
      </c>
      <c r="B5438" s="39">
        <v>2.3879999999999999</v>
      </c>
      <c r="C5438" s="40">
        <v>2.8069999999999999</v>
      </c>
      <c r="D5438" s="30">
        <v>2.5979999999999999</v>
      </c>
      <c r="E5438" s="37">
        <v>3.105</v>
      </c>
      <c r="F5438" s="30">
        <v>5.45</v>
      </c>
      <c r="G5438" s="30">
        <v>4.8609999999999998</v>
      </c>
      <c r="H5438" s="113" t="s">
        <v>36</v>
      </c>
    </row>
    <row r="5439" spans="1:8" ht="16.5" thickBot="1">
      <c r="A5439" s="95" t="s">
        <v>353</v>
      </c>
      <c r="B5439" s="97">
        <f t="shared" ref="B5439" si="982">SUM(B5417:B5438)</f>
        <v>114.357</v>
      </c>
      <c r="C5439" s="97">
        <f t="shared" ref="C5439" si="983">SUM(C5417:C5438)</f>
        <v>181.577</v>
      </c>
      <c r="D5439" s="97">
        <f t="shared" ref="D5439" si="984">SUM(D5417:D5438)</f>
        <v>126.46500000000002</v>
      </c>
      <c r="E5439" s="97">
        <f t="shared" ref="E5439:G5439" si="985">SUM(E5417:E5438)</f>
        <v>186.20100000000002</v>
      </c>
      <c r="F5439" s="97">
        <f t="shared" si="985"/>
        <v>180.50727141100108</v>
      </c>
      <c r="G5439" s="97">
        <f t="shared" si="985"/>
        <v>192.50600000000003</v>
      </c>
      <c r="H5439" s="112" t="s">
        <v>841</v>
      </c>
    </row>
    <row r="5440" spans="1:8" ht="16.5" thickBot="1">
      <c r="A5440" s="95" t="s">
        <v>350</v>
      </c>
      <c r="B5440" s="97">
        <v>16173.700999999999</v>
      </c>
      <c r="C5440" s="97">
        <v>2686.1370000000002</v>
      </c>
      <c r="D5440" s="97">
        <v>17541.874535872146</v>
      </c>
      <c r="E5440" s="97">
        <v>2913.364</v>
      </c>
      <c r="F5440" s="142">
        <f>D5440/E5440*G5440</f>
        <v>19092.850945298396</v>
      </c>
      <c r="G5440" s="142">
        <v>3170.951</v>
      </c>
      <c r="H5440" s="119" t="s">
        <v>354</v>
      </c>
    </row>
    <row r="5441" spans="1:8">
      <c r="A5441" s="98"/>
      <c r="B5441" s="99"/>
      <c r="C5441" s="99"/>
      <c r="D5441" s="99"/>
      <c r="E5441" s="99"/>
      <c r="F5441" s="99"/>
      <c r="G5441" s="99"/>
      <c r="H5441" s="121"/>
    </row>
    <row r="5442" spans="1:8">
      <c r="A5442" s="77" t="s">
        <v>768</v>
      </c>
      <c r="B5442" s="75"/>
      <c r="C5442" s="75"/>
      <c r="D5442" s="75"/>
      <c r="E5442" s="75"/>
      <c r="F5442" s="75"/>
      <c r="G5442" s="75"/>
      <c r="H5442" s="79" t="s">
        <v>766</v>
      </c>
    </row>
    <row r="5443" spans="1:8" ht="19.5" customHeight="1">
      <c r="A5443" s="74" t="s">
        <v>789</v>
      </c>
      <c r="B5443" s="75"/>
      <c r="C5443" s="75"/>
      <c r="D5443" s="75"/>
      <c r="E5443" s="75"/>
      <c r="F5443" s="75"/>
      <c r="G5443" s="75"/>
      <c r="H5443" s="75" t="s">
        <v>788</v>
      </c>
    </row>
    <row r="5444" spans="1:8" ht="16.5" customHeight="1" thickBot="1">
      <c r="A5444" s="76" t="s">
        <v>39</v>
      </c>
      <c r="B5444" s="75"/>
      <c r="C5444" s="75"/>
      <c r="D5444" s="75"/>
      <c r="E5444" s="2"/>
      <c r="F5444" s="75"/>
      <c r="G5444" s="2" t="s">
        <v>40</v>
      </c>
      <c r="H5444" s="2" t="s">
        <v>2</v>
      </c>
    </row>
    <row r="5445" spans="1:8" ht="16.5" thickBot="1">
      <c r="A5445" s="66" t="s">
        <v>7</v>
      </c>
      <c r="B5445" s="203">
        <v>2016</v>
      </c>
      <c r="C5445" s="204"/>
      <c r="D5445" s="203">
        <v>2017</v>
      </c>
      <c r="E5445" s="204"/>
      <c r="F5445" s="203">
        <v>2018</v>
      </c>
      <c r="G5445" s="204"/>
      <c r="H5445" s="67" t="s">
        <v>3</v>
      </c>
    </row>
    <row r="5446" spans="1:8">
      <c r="A5446" s="68"/>
      <c r="B5446" s="20" t="s">
        <v>43</v>
      </c>
      <c r="C5446" s="111" t="s">
        <v>44</v>
      </c>
      <c r="D5446" s="111" t="s">
        <v>43</v>
      </c>
      <c r="E5446" s="16" t="s">
        <v>44</v>
      </c>
      <c r="F5446" s="20" t="s">
        <v>43</v>
      </c>
      <c r="G5446" s="9" t="s">
        <v>44</v>
      </c>
      <c r="H5446" s="69"/>
    </row>
    <row r="5447" spans="1:8" ht="16.5" thickBot="1">
      <c r="A5447" s="70"/>
      <c r="B5447" s="34" t="s">
        <v>45</v>
      </c>
      <c r="C5447" s="11" t="s">
        <v>46</v>
      </c>
      <c r="D5447" s="114" t="s">
        <v>45</v>
      </c>
      <c r="E5447" s="36" t="s">
        <v>46</v>
      </c>
      <c r="F5447" s="34" t="s">
        <v>45</v>
      </c>
      <c r="G5447" s="34" t="s">
        <v>46</v>
      </c>
      <c r="H5447" s="71"/>
    </row>
    <row r="5448" spans="1:8" ht="17.25" thickTop="1" thickBot="1">
      <c r="A5448" s="23" t="s">
        <v>12</v>
      </c>
      <c r="B5448" s="35">
        <v>6.79</v>
      </c>
      <c r="C5448" s="38">
        <v>12.263999999999999</v>
      </c>
      <c r="D5448" s="30">
        <v>7.1909999999999998</v>
      </c>
      <c r="E5448" s="37">
        <v>12.644</v>
      </c>
      <c r="F5448" s="30">
        <v>7.157</v>
      </c>
      <c r="G5448" s="30">
        <v>10.601000000000001</v>
      </c>
      <c r="H5448" s="114" t="s">
        <v>809</v>
      </c>
    </row>
    <row r="5449" spans="1:8" ht="16.5" thickBot="1">
      <c r="A5449" s="23" t="s">
        <v>13</v>
      </c>
      <c r="B5449" s="37">
        <v>72.292000000000002</v>
      </c>
      <c r="C5449" s="38">
        <v>106.952</v>
      </c>
      <c r="D5449" s="30">
        <v>76.995000000000005</v>
      </c>
      <c r="E5449" s="37">
        <v>108.446</v>
      </c>
      <c r="F5449" s="30">
        <v>41.463000000000001</v>
      </c>
      <c r="G5449" s="30">
        <v>82.763000000000005</v>
      </c>
      <c r="H5449" s="114" t="s">
        <v>810</v>
      </c>
    </row>
    <row r="5450" spans="1:8" ht="16.5" thickBot="1">
      <c r="A5450" s="23" t="s">
        <v>14</v>
      </c>
      <c r="B5450" s="37">
        <v>2.2480000000000002</v>
      </c>
      <c r="C5450" s="38">
        <v>9.734</v>
      </c>
      <c r="D5450" s="30">
        <v>2.214</v>
      </c>
      <c r="E5450" s="37">
        <v>10.226000000000001</v>
      </c>
      <c r="F5450" s="30">
        <v>2.411</v>
      </c>
      <c r="G5450" s="30">
        <v>11.872999999999999</v>
      </c>
      <c r="H5450" s="114" t="s">
        <v>806</v>
      </c>
    </row>
    <row r="5451" spans="1:8" ht="16.5" thickBot="1">
      <c r="A5451" s="23" t="s">
        <v>15</v>
      </c>
      <c r="B5451" s="37">
        <v>3.169</v>
      </c>
      <c r="C5451" s="38">
        <v>2.4689999999999999</v>
      </c>
      <c r="D5451" s="30">
        <v>3.6890000000000001</v>
      </c>
      <c r="E5451" s="37">
        <v>3.6589999999999998</v>
      </c>
      <c r="F5451" s="30">
        <v>3.891</v>
      </c>
      <c r="G5451" s="30">
        <v>4.556</v>
      </c>
      <c r="H5451" s="114" t="s">
        <v>820</v>
      </c>
    </row>
    <row r="5452" spans="1:8" ht="16.5" thickBot="1">
      <c r="A5452" s="23" t="s">
        <v>16</v>
      </c>
      <c r="B5452" s="37">
        <v>29.105</v>
      </c>
      <c r="C5452" s="38">
        <v>41.993000000000002</v>
      </c>
      <c r="D5452" s="30">
        <v>25.654</v>
      </c>
      <c r="E5452" s="37">
        <v>32.536999999999999</v>
      </c>
      <c r="F5452" s="30">
        <v>31.242000000000001</v>
      </c>
      <c r="G5452" s="30">
        <v>43.509</v>
      </c>
      <c r="H5452" s="114" t="s">
        <v>819</v>
      </c>
    </row>
    <row r="5453" spans="1:8" ht="16.5" thickBot="1">
      <c r="A5453" s="23" t="s">
        <v>17</v>
      </c>
      <c r="B5453" s="37">
        <v>2E-3</v>
      </c>
      <c r="C5453" s="38">
        <v>4.0000000000000001E-3</v>
      </c>
      <c r="D5453" s="30">
        <v>1E-3</v>
      </c>
      <c r="E5453" s="37">
        <v>6.0000000000000001E-3</v>
      </c>
      <c r="F5453" s="30">
        <v>0.358431</v>
      </c>
      <c r="G5453" s="30">
        <v>0.20399999999999999</v>
      </c>
      <c r="H5453" s="114" t="s">
        <v>807</v>
      </c>
    </row>
    <row r="5454" spans="1:8" ht="16.5" thickBot="1">
      <c r="A5454" s="23" t="s">
        <v>18</v>
      </c>
      <c r="B5454" s="37">
        <v>0.69599999999999995</v>
      </c>
      <c r="C5454" s="38">
        <v>1.333</v>
      </c>
      <c r="D5454" s="30">
        <v>0.99099999999999999</v>
      </c>
      <c r="E5454" s="37">
        <v>1.663</v>
      </c>
      <c r="F5454" s="30">
        <v>0.58199999999999996</v>
      </c>
      <c r="G5454" s="30">
        <v>0.7</v>
      </c>
      <c r="H5454" s="114" t="s">
        <v>19</v>
      </c>
    </row>
    <row r="5455" spans="1:8" ht="16.5" thickBot="1">
      <c r="A5455" s="23" t="s">
        <v>20</v>
      </c>
      <c r="B5455" s="37">
        <v>43.05</v>
      </c>
      <c r="C5455" s="38">
        <v>101.09699999999999</v>
      </c>
      <c r="D5455" s="30">
        <v>42.817</v>
      </c>
      <c r="E5455" s="37">
        <v>103.70699999999999</v>
      </c>
      <c r="F5455" s="30">
        <v>35.286000000000001</v>
      </c>
      <c r="G5455" s="30">
        <v>91.957999999999998</v>
      </c>
      <c r="H5455" s="114" t="s">
        <v>808</v>
      </c>
    </row>
    <row r="5456" spans="1:8" ht="16.5" thickBot="1">
      <c r="A5456" s="23" t="s">
        <v>21</v>
      </c>
      <c r="B5456" s="37">
        <v>3.3748078476630123</v>
      </c>
      <c r="C5456" s="38">
        <v>3.141</v>
      </c>
      <c r="D5456" s="30">
        <v>1.583</v>
      </c>
      <c r="E5456" s="37">
        <v>4.5620000000000003</v>
      </c>
      <c r="F5456" s="30">
        <f>D5456/E5456*G5456</f>
        <v>1.6260276194651466</v>
      </c>
      <c r="G5456" s="30">
        <v>4.6859999999999999</v>
      </c>
      <c r="H5456" s="114" t="s">
        <v>811</v>
      </c>
    </row>
    <row r="5457" spans="1:8" ht="16.5" thickBot="1">
      <c r="A5457" s="23" t="s">
        <v>22</v>
      </c>
      <c r="B5457" s="37">
        <v>4.5090000000000003</v>
      </c>
      <c r="C5457" s="38">
        <v>6.9429999999999996</v>
      </c>
      <c r="D5457" s="30">
        <v>3.843</v>
      </c>
      <c r="E5457" s="37">
        <v>5.6660000000000004</v>
      </c>
      <c r="F5457" s="30">
        <v>4.6269999999999998</v>
      </c>
      <c r="G5457" s="30">
        <v>7.2830000000000004</v>
      </c>
      <c r="H5457" s="114" t="s">
        <v>840</v>
      </c>
    </row>
    <row r="5458" spans="1:8" ht="16.5" thickBot="1">
      <c r="A5458" s="23" t="s">
        <v>23</v>
      </c>
      <c r="B5458" s="37">
        <v>0.93</v>
      </c>
      <c r="C5458" s="38">
        <v>1.881</v>
      </c>
      <c r="D5458" s="30">
        <v>4.3819999999999997</v>
      </c>
      <c r="E5458" s="37">
        <v>10.16</v>
      </c>
      <c r="F5458" s="30">
        <v>2.2850000000000001</v>
      </c>
      <c r="G5458" s="30">
        <v>4.2960000000000003</v>
      </c>
      <c r="H5458" s="114" t="s">
        <v>805</v>
      </c>
    </row>
    <row r="5459" spans="1:8" ht="16.5" thickBot="1">
      <c r="A5459" s="23" t="s">
        <v>24</v>
      </c>
      <c r="B5459" s="37">
        <v>20.001000000000001</v>
      </c>
      <c r="C5459" s="38">
        <v>54.886000000000003</v>
      </c>
      <c r="D5459" s="30">
        <v>26.940999999999999</v>
      </c>
      <c r="E5459" s="37">
        <v>65.238</v>
      </c>
      <c r="F5459" s="30">
        <v>31.594000000000001</v>
      </c>
      <c r="G5459" s="30">
        <v>66.811999999999998</v>
      </c>
      <c r="H5459" s="114" t="s">
        <v>25</v>
      </c>
    </row>
    <row r="5460" spans="1:8" ht="16.5" thickBot="1">
      <c r="A5460" s="23" t="s">
        <v>26</v>
      </c>
      <c r="B5460" s="30">
        <v>3.871</v>
      </c>
      <c r="C5460" s="28">
        <v>9.5150000000000006</v>
      </c>
      <c r="D5460" s="30">
        <v>3.456</v>
      </c>
      <c r="E5460" s="37">
        <v>9.0020000000000007</v>
      </c>
      <c r="F5460" s="30">
        <v>3.5739999999999998</v>
      </c>
      <c r="G5460" s="30">
        <v>12.608000000000001</v>
      </c>
      <c r="H5460" s="114" t="s">
        <v>812</v>
      </c>
    </row>
    <row r="5461" spans="1:8" ht="16.5" thickBot="1">
      <c r="A5461" s="23" t="s">
        <v>27</v>
      </c>
      <c r="B5461" s="37">
        <v>1.6986928104575163</v>
      </c>
      <c r="C5461" s="38">
        <v>2.8250000000000002</v>
      </c>
      <c r="D5461" s="30">
        <v>0.36799999999999999</v>
      </c>
      <c r="E5461" s="37">
        <v>0.61199999999999999</v>
      </c>
      <c r="F5461" s="30">
        <f>D5461/E5461*G5461</f>
        <v>2.3883921568627451</v>
      </c>
      <c r="G5461" s="30">
        <v>3.972</v>
      </c>
      <c r="H5461" s="114" t="s">
        <v>836</v>
      </c>
    </row>
    <row r="5462" spans="1:8" ht="16.5" thickBot="1">
      <c r="A5462" s="23" t="s">
        <v>28</v>
      </c>
      <c r="B5462" s="37">
        <v>5.601</v>
      </c>
      <c r="C5462" s="38">
        <v>25.91</v>
      </c>
      <c r="D5462" s="30">
        <v>4.5369999999999999</v>
      </c>
      <c r="E5462" s="37">
        <v>19.597999999999999</v>
      </c>
      <c r="F5462" s="30">
        <v>4.5380000000000003</v>
      </c>
      <c r="G5462" s="30">
        <v>19.597000000000001</v>
      </c>
      <c r="H5462" s="114" t="s">
        <v>813</v>
      </c>
    </row>
    <row r="5463" spans="1:8" ht="16.5" thickBot="1">
      <c r="A5463" s="23" t="s">
        <v>29</v>
      </c>
      <c r="B5463" s="37">
        <v>5.6740000000000004</v>
      </c>
      <c r="C5463" s="38">
        <v>20.085999999999999</v>
      </c>
      <c r="D5463" s="30">
        <v>5.3230000000000004</v>
      </c>
      <c r="E5463" s="37">
        <v>18.382000000000001</v>
      </c>
      <c r="F5463" s="30">
        <v>5.8719999999999999</v>
      </c>
      <c r="G5463" s="30">
        <v>22.472999999999999</v>
      </c>
      <c r="H5463" s="114" t="s">
        <v>814</v>
      </c>
    </row>
    <row r="5464" spans="1:8" ht="16.5" thickBot="1">
      <c r="A5464" s="23" t="s">
        <v>30</v>
      </c>
      <c r="B5464" s="37">
        <v>6.1109999999999998</v>
      </c>
      <c r="C5464" s="38">
        <v>12.664999999999999</v>
      </c>
      <c r="D5464" s="30">
        <v>6.3730000000000002</v>
      </c>
      <c r="E5464" s="37">
        <v>12.656000000000001</v>
      </c>
      <c r="F5464" s="30">
        <v>6.827</v>
      </c>
      <c r="G5464" s="30">
        <v>14.021000000000001</v>
      </c>
      <c r="H5464" s="114" t="s">
        <v>815</v>
      </c>
    </row>
    <row r="5465" spans="1:8" ht="16.5" thickBot="1">
      <c r="A5465" s="23" t="s">
        <v>31</v>
      </c>
      <c r="B5465" s="37">
        <v>6.7629999999999999</v>
      </c>
      <c r="C5465" s="38">
        <v>9.9260000000000002</v>
      </c>
      <c r="D5465" s="30">
        <v>4.5110000000000001</v>
      </c>
      <c r="E5465" s="37">
        <v>9.4079999999999995</v>
      </c>
      <c r="F5465" s="30">
        <v>3.9470000000000001</v>
      </c>
      <c r="G5465" s="30">
        <v>8.6039999999999992</v>
      </c>
      <c r="H5465" s="114" t="s">
        <v>838</v>
      </c>
    </row>
    <row r="5466" spans="1:8" ht="16.5" thickBot="1">
      <c r="A5466" s="23" t="s">
        <v>32</v>
      </c>
      <c r="B5466" s="37">
        <v>7.9544733584905662</v>
      </c>
      <c r="C5466" s="38">
        <v>16.914000000000001</v>
      </c>
      <c r="D5466" s="30">
        <v>9.3469999999999995</v>
      </c>
      <c r="E5466" s="37">
        <v>19.875</v>
      </c>
      <c r="F5466" s="30">
        <v>12.968</v>
      </c>
      <c r="G5466" s="30">
        <v>21.875</v>
      </c>
      <c r="H5466" s="114" t="s">
        <v>816</v>
      </c>
    </row>
    <row r="5467" spans="1:8" ht="16.5" thickBot="1">
      <c r="A5467" s="23" t="s">
        <v>33</v>
      </c>
      <c r="B5467" s="37">
        <v>6.1340000000000003</v>
      </c>
      <c r="C5467" s="38">
        <v>10.436</v>
      </c>
      <c r="D5467" s="30">
        <v>6.9480000000000004</v>
      </c>
      <c r="E5467" s="37">
        <v>11.669</v>
      </c>
      <c r="F5467" s="30">
        <v>6.3529999999999998</v>
      </c>
      <c r="G5467" s="30">
        <v>11.896000000000001</v>
      </c>
      <c r="H5467" s="114" t="s">
        <v>818</v>
      </c>
    </row>
    <row r="5468" spans="1:8" ht="16.5" thickBot="1">
      <c r="A5468" s="23" t="s">
        <v>34</v>
      </c>
      <c r="B5468" s="39">
        <v>0.83</v>
      </c>
      <c r="C5468" s="40">
        <v>1.236</v>
      </c>
      <c r="D5468" s="30">
        <v>1.347</v>
      </c>
      <c r="E5468" s="37">
        <v>0.42199999999999999</v>
      </c>
      <c r="F5468" s="30">
        <v>1.446</v>
      </c>
      <c r="G5468" s="30">
        <v>0.28399999999999997</v>
      </c>
      <c r="H5468" s="114" t="s">
        <v>817</v>
      </c>
    </row>
    <row r="5469" spans="1:8" ht="16.5" thickBot="1">
      <c r="A5469" s="23" t="s">
        <v>35</v>
      </c>
      <c r="B5469" s="39">
        <v>14.715</v>
      </c>
      <c r="C5469" s="40">
        <v>15.321</v>
      </c>
      <c r="D5469" s="30">
        <v>16.835999999999999</v>
      </c>
      <c r="E5469" s="37">
        <v>15.106999999999999</v>
      </c>
      <c r="F5469" s="30">
        <f>D5469/E5469*G5469</f>
        <v>17.67072324088171</v>
      </c>
      <c r="G5469" s="30">
        <v>15.856</v>
      </c>
      <c r="H5469" s="113" t="s">
        <v>36</v>
      </c>
    </row>
    <row r="5470" spans="1:8" ht="16.5" thickBot="1">
      <c r="A5470" s="95" t="s">
        <v>353</v>
      </c>
      <c r="B5470" s="97">
        <f t="shared" ref="B5470" si="986">SUM(B5448:B5469)</f>
        <v>245.51897401661114</v>
      </c>
      <c r="C5470" s="97">
        <f t="shared" ref="C5470" si="987">SUM(C5448:C5469)</f>
        <v>467.53099999999995</v>
      </c>
      <c r="D5470" s="97">
        <f t="shared" ref="D5470" si="988">SUM(D5448:D5469)</f>
        <v>255.34699999999998</v>
      </c>
      <c r="E5470" s="97">
        <f t="shared" ref="E5470:G5470" si="989">SUM(E5448:E5469)</f>
        <v>475.24500000000012</v>
      </c>
      <c r="F5470" s="97">
        <f t="shared" si="989"/>
        <v>228.10657401720962</v>
      </c>
      <c r="G5470" s="97">
        <f t="shared" si="989"/>
        <v>460.42700000000002</v>
      </c>
      <c r="H5470" s="112" t="s">
        <v>841</v>
      </c>
    </row>
    <row r="5471" spans="1:8" ht="16.5" thickBot="1">
      <c r="A5471" s="95" t="s">
        <v>350</v>
      </c>
      <c r="B5471" s="97">
        <v>7538.9463083128085</v>
      </c>
      <c r="C5471" s="97">
        <v>14029.161</v>
      </c>
      <c r="D5471" s="97">
        <v>8234.9922770478024</v>
      </c>
      <c r="E5471" s="97">
        <v>14960.526</v>
      </c>
      <c r="F5471" s="142">
        <f>D5471/E5471*G5471</f>
        <v>8600.2503335037873</v>
      </c>
      <c r="G5471" s="142">
        <v>15624.091</v>
      </c>
      <c r="H5471" s="119" t="s">
        <v>354</v>
      </c>
    </row>
    <row r="5472" spans="1:8">
      <c r="A5472" s="98"/>
      <c r="B5472" s="99"/>
      <c r="C5472" s="99"/>
      <c r="D5472" s="99"/>
      <c r="E5472" s="99"/>
      <c r="F5472" s="99"/>
      <c r="G5472" s="99"/>
      <c r="H5472" s="121"/>
    </row>
    <row r="5473" spans="1:8">
      <c r="A5473" s="77" t="s">
        <v>770</v>
      </c>
      <c r="B5473" s="75"/>
      <c r="C5473" s="75"/>
      <c r="D5473" s="75"/>
      <c r="E5473" s="75"/>
      <c r="F5473" s="75"/>
      <c r="G5473" s="75"/>
      <c r="H5473" s="79" t="s">
        <v>772</v>
      </c>
    </row>
    <row r="5474" spans="1:8" ht="19.5" customHeight="1">
      <c r="A5474" s="74" t="s">
        <v>790</v>
      </c>
      <c r="B5474" s="75"/>
      <c r="C5474" s="75"/>
      <c r="D5474" s="75"/>
      <c r="E5474" s="75"/>
      <c r="F5474" s="75"/>
      <c r="G5474" s="75"/>
      <c r="H5474" s="88" t="s">
        <v>791</v>
      </c>
    </row>
    <row r="5475" spans="1:8" ht="16.5" customHeight="1" thickBot="1">
      <c r="A5475" s="76" t="s">
        <v>39</v>
      </c>
      <c r="B5475" s="75"/>
      <c r="C5475" s="75"/>
      <c r="D5475" s="75"/>
      <c r="E5475" s="2"/>
      <c r="F5475" s="75"/>
      <c r="G5475" s="2" t="s">
        <v>40</v>
      </c>
      <c r="H5475" s="2" t="s">
        <v>2</v>
      </c>
    </row>
    <row r="5476" spans="1:8" ht="16.5" thickBot="1">
      <c r="A5476" s="66" t="s">
        <v>7</v>
      </c>
      <c r="B5476" s="203">
        <v>2016</v>
      </c>
      <c r="C5476" s="204"/>
      <c r="D5476" s="203">
        <v>2017</v>
      </c>
      <c r="E5476" s="204"/>
      <c r="F5476" s="203">
        <v>2018</v>
      </c>
      <c r="G5476" s="204"/>
      <c r="H5476" s="67" t="s">
        <v>3</v>
      </c>
    </row>
    <row r="5477" spans="1:8">
      <c r="A5477" s="68"/>
      <c r="B5477" s="20" t="s">
        <v>43</v>
      </c>
      <c r="C5477" s="111" t="s">
        <v>44</v>
      </c>
      <c r="D5477" s="111" t="s">
        <v>43</v>
      </c>
      <c r="E5477" s="16" t="s">
        <v>44</v>
      </c>
      <c r="F5477" s="20" t="s">
        <v>43</v>
      </c>
      <c r="G5477" s="9" t="s">
        <v>44</v>
      </c>
      <c r="H5477" s="69"/>
    </row>
    <row r="5478" spans="1:8" ht="16.5" thickBot="1">
      <c r="A5478" s="70"/>
      <c r="B5478" s="34" t="s">
        <v>45</v>
      </c>
      <c r="C5478" s="11" t="s">
        <v>46</v>
      </c>
      <c r="D5478" s="114" t="s">
        <v>45</v>
      </c>
      <c r="E5478" s="36" t="s">
        <v>46</v>
      </c>
      <c r="F5478" s="34" t="s">
        <v>45</v>
      </c>
      <c r="G5478" s="34" t="s">
        <v>46</v>
      </c>
      <c r="H5478" s="71"/>
    </row>
    <row r="5479" spans="1:8" ht="17.25" thickTop="1" thickBot="1">
      <c r="A5479" s="23" t="s">
        <v>12</v>
      </c>
      <c r="B5479" s="35">
        <v>8.9280000000000008</v>
      </c>
      <c r="C5479" s="38">
        <v>11.146000000000001</v>
      </c>
      <c r="D5479" s="30">
        <v>9.5410000000000004</v>
      </c>
      <c r="E5479" s="37">
        <v>11.314</v>
      </c>
      <c r="F5479" s="28">
        <v>5.2930000000000001</v>
      </c>
      <c r="G5479" s="28">
        <v>6.82</v>
      </c>
      <c r="H5479" s="114" t="s">
        <v>809</v>
      </c>
    </row>
    <row r="5480" spans="1:8" ht="16.5" thickBot="1">
      <c r="A5480" s="23" t="s">
        <v>13</v>
      </c>
      <c r="B5480" s="37">
        <v>169.59700000000001</v>
      </c>
      <c r="C5480" s="38">
        <v>189.66800000000001</v>
      </c>
      <c r="D5480" s="30">
        <v>180.25899999999999</v>
      </c>
      <c r="E5480" s="37">
        <v>197.53899999999999</v>
      </c>
      <c r="F5480" s="28">
        <v>169.95099999999999</v>
      </c>
      <c r="G5480" s="28">
        <v>182.917</v>
      </c>
      <c r="H5480" s="114" t="s">
        <v>810</v>
      </c>
    </row>
    <row r="5481" spans="1:8" ht="16.5" thickBot="1">
      <c r="A5481" s="23" t="s">
        <v>14</v>
      </c>
      <c r="B5481" s="37">
        <v>38.826000000000001</v>
      </c>
      <c r="C5481" s="38">
        <v>43.015999999999998</v>
      </c>
      <c r="D5481" s="30">
        <v>29.446000000000002</v>
      </c>
      <c r="E5481" s="37">
        <v>37.737000000000002</v>
      </c>
      <c r="F5481" s="28">
        <v>27.504000000000001</v>
      </c>
      <c r="G5481" s="28">
        <v>34.488999999999997</v>
      </c>
      <c r="H5481" s="114" t="s">
        <v>806</v>
      </c>
    </row>
    <row r="5482" spans="1:8" ht="16.5" thickBot="1">
      <c r="A5482" s="23" t="s">
        <v>15</v>
      </c>
      <c r="B5482" s="37">
        <v>2.4209999999999998</v>
      </c>
      <c r="C5482" s="38">
        <v>4.1929999999999996</v>
      </c>
      <c r="D5482" s="30">
        <v>3.972</v>
      </c>
      <c r="E5482" s="37">
        <v>6.3979999999999997</v>
      </c>
      <c r="F5482" s="28">
        <v>5.93</v>
      </c>
      <c r="G5482" s="28">
        <v>9.06</v>
      </c>
      <c r="H5482" s="114" t="s">
        <v>820</v>
      </c>
    </row>
    <row r="5483" spans="1:8" ht="16.5" thickBot="1">
      <c r="A5483" s="23" t="s">
        <v>16</v>
      </c>
      <c r="B5483" s="37">
        <v>16.356999999999999</v>
      </c>
      <c r="C5483" s="38">
        <v>28.027000000000001</v>
      </c>
      <c r="D5483" s="30">
        <v>17.891999999999999</v>
      </c>
      <c r="E5483" s="37">
        <v>26.402000000000001</v>
      </c>
      <c r="F5483" s="28">
        <f>D5483/E5483*G5483</f>
        <v>8.5299069767441864</v>
      </c>
      <c r="G5483" s="28">
        <v>12.587</v>
      </c>
      <c r="H5483" s="114" t="s">
        <v>819</v>
      </c>
    </row>
    <row r="5484" spans="1:8" ht="16.5" thickBot="1">
      <c r="A5484" s="23" t="s">
        <v>17</v>
      </c>
      <c r="B5484" s="37">
        <v>3.1240000000000001</v>
      </c>
      <c r="C5484" s="38">
        <v>21.718</v>
      </c>
      <c r="D5484" s="30">
        <v>0.27272787549498112</v>
      </c>
      <c r="E5484" s="37">
        <v>1.8959999999999999</v>
      </c>
      <c r="F5484" s="28">
        <v>3.1704970000000001</v>
      </c>
      <c r="G5484" s="28">
        <v>1.6080000000000001</v>
      </c>
      <c r="H5484" s="114" t="s">
        <v>807</v>
      </c>
    </row>
    <row r="5485" spans="1:8" ht="16.5" thickBot="1">
      <c r="A5485" s="23" t="s">
        <v>18</v>
      </c>
      <c r="B5485" s="37">
        <v>18.774000000000001</v>
      </c>
      <c r="C5485" s="38">
        <v>12.952</v>
      </c>
      <c r="D5485" s="30">
        <v>20.241</v>
      </c>
      <c r="E5485" s="37">
        <v>14.124000000000001</v>
      </c>
      <c r="F5485" s="28">
        <v>9.1780000000000008</v>
      </c>
      <c r="G5485" s="28">
        <v>5.7060000000000004</v>
      </c>
      <c r="H5485" s="114" t="s">
        <v>19</v>
      </c>
    </row>
    <row r="5486" spans="1:8" ht="16.5" thickBot="1">
      <c r="A5486" s="23" t="s">
        <v>20</v>
      </c>
      <c r="B5486" s="37">
        <v>214.809</v>
      </c>
      <c r="C5486" s="38">
        <v>282.29199999999997</v>
      </c>
      <c r="D5486" s="30">
        <v>193.80699999999999</v>
      </c>
      <c r="E5486" s="37">
        <v>249.881</v>
      </c>
      <c r="F5486" s="28">
        <v>168.33500000000001</v>
      </c>
      <c r="G5486" s="28">
        <v>216.62299999999999</v>
      </c>
      <c r="H5486" s="114" t="s">
        <v>808</v>
      </c>
    </row>
    <row r="5487" spans="1:8" ht="16.5" thickBot="1">
      <c r="A5487" s="23" t="s">
        <v>21</v>
      </c>
      <c r="B5487" s="37">
        <v>3.661</v>
      </c>
      <c r="C5487" s="38">
        <v>2.899</v>
      </c>
      <c r="D5487" s="30">
        <v>2.1320000000000001</v>
      </c>
      <c r="E5487" s="37">
        <v>3.173</v>
      </c>
      <c r="F5487" s="28">
        <f>D5487/E5487*G5487</f>
        <v>1.0891812165143397</v>
      </c>
      <c r="G5487" s="28">
        <v>1.621</v>
      </c>
      <c r="H5487" s="114" t="s">
        <v>811</v>
      </c>
    </row>
    <row r="5488" spans="1:8" ht="16.5" thickBot="1">
      <c r="A5488" s="23" t="s">
        <v>22</v>
      </c>
      <c r="B5488" s="37">
        <v>1.028</v>
      </c>
      <c r="C5488" s="38">
        <v>0.77900000000000003</v>
      </c>
      <c r="D5488" s="30">
        <v>0.88400000000000001</v>
      </c>
      <c r="E5488" s="37">
        <v>0.59799999999999998</v>
      </c>
      <c r="F5488" s="28">
        <v>1.3049999999999999</v>
      </c>
      <c r="G5488" s="28">
        <v>0.86</v>
      </c>
      <c r="H5488" s="114" t="s">
        <v>840</v>
      </c>
    </row>
    <row r="5489" spans="1:8" ht="16.5" thickBot="1">
      <c r="A5489" s="23" t="s">
        <v>23</v>
      </c>
      <c r="B5489" s="37">
        <v>16.582999999999998</v>
      </c>
      <c r="C5489" s="38">
        <v>11.943</v>
      </c>
      <c r="D5489" s="30">
        <v>22.17</v>
      </c>
      <c r="E5489" s="37">
        <v>15.401999999999999</v>
      </c>
      <c r="F5489" s="28">
        <f>D5489/E5489*G5489</f>
        <v>22.004466303077528</v>
      </c>
      <c r="G5489" s="28">
        <v>15.287000000000001</v>
      </c>
      <c r="H5489" s="114" t="s">
        <v>805</v>
      </c>
    </row>
    <row r="5490" spans="1:8" ht="16.5" thickBot="1">
      <c r="A5490" s="23" t="s">
        <v>24</v>
      </c>
      <c r="B5490" s="37">
        <v>327.51299999999998</v>
      </c>
      <c r="C5490" s="38">
        <v>144.434</v>
      </c>
      <c r="D5490" s="30">
        <v>174.99680312114876</v>
      </c>
      <c r="E5490" s="37">
        <v>77.174000000000007</v>
      </c>
      <c r="F5490" s="28">
        <f>D5490/E5490*G5490</f>
        <v>113.64111987482171</v>
      </c>
      <c r="G5490" s="28">
        <v>50.116</v>
      </c>
      <c r="H5490" s="114" t="s">
        <v>25</v>
      </c>
    </row>
    <row r="5491" spans="1:8" ht="16.5" thickBot="1">
      <c r="A5491" s="23" t="s">
        <v>26</v>
      </c>
      <c r="B5491" s="30">
        <v>141.85300000000001</v>
      </c>
      <c r="C5491" s="28">
        <v>125.995</v>
      </c>
      <c r="D5491" s="30">
        <v>125.684</v>
      </c>
      <c r="E5491" s="37">
        <v>93.968999999999994</v>
      </c>
      <c r="F5491" s="28">
        <v>152.892</v>
      </c>
      <c r="G5491" s="28">
        <v>113.07899999999999</v>
      </c>
      <c r="H5491" s="114" t="s">
        <v>812</v>
      </c>
    </row>
    <row r="5492" spans="1:8" ht="16.5" thickBot="1">
      <c r="A5492" s="23" t="s">
        <v>27</v>
      </c>
      <c r="B5492" s="37">
        <v>0.42399999999999999</v>
      </c>
      <c r="C5492" s="38">
        <v>0.72499999999999998</v>
      </c>
      <c r="D5492" s="30">
        <v>10.353999999999999</v>
      </c>
      <c r="E5492" s="37">
        <v>10.868</v>
      </c>
      <c r="F5492" s="28">
        <f>D5492/E5492*G5492</f>
        <v>13.239744019138755</v>
      </c>
      <c r="G5492" s="28">
        <v>13.897</v>
      </c>
      <c r="H5492" s="114" t="s">
        <v>836</v>
      </c>
    </row>
    <row r="5493" spans="1:8" ht="16.5" thickBot="1">
      <c r="A5493" s="23" t="s">
        <v>28</v>
      </c>
      <c r="B5493" s="37">
        <v>17.823</v>
      </c>
      <c r="C5493" s="38">
        <v>14.587999999999999</v>
      </c>
      <c r="D5493" s="30">
        <v>18.251000000000001</v>
      </c>
      <c r="E5493" s="37">
        <v>18.613</v>
      </c>
      <c r="F5493" s="28">
        <v>18.251000000000001</v>
      </c>
      <c r="G5493" s="28">
        <v>18.614000000000001</v>
      </c>
      <c r="H5493" s="114" t="s">
        <v>813</v>
      </c>
    </row>
    <row r="5494" spans="1:8" ht="16.5" thickBot="1">
      <c r="A5494" s="23" t="s">
        <v>29</v>
      </c>
      <c r="B5494" s="37">
        <v>61.11</v>
      </c>
      <c r="C5494" s="38">
        <v>84.21</v>
      </c>
      <c r="D5494" s="30">
        <v>68.484999999999999</v>
      </c>
      <c r="E5494" s="37">
        <v>83.216999999999999</v>
      </c>
      <c r="F5494" s="28">
        <v>72.816999999999993</v>
      </c>
      <c r="G5494" s="28">
        <v>87.978999999999999</v>
      </c>
      <c r="H5494" s="114" t="s">
        <v>814</v>
      </c>
    </row>
    <row r="5495" spans="1:8" ht="16.5" thickBot="1">
      <c r="A5495" s="23" t="s">
        <v>30</v>
      </c>
      <c r="B5495" s="37">
        <v>5.4260000000000002</v>
      </c>
      <c r="C5495" s="38">
        <v>14.289</v>
      </c>
      <c r="D5495" s="30">
        <v>4.08</v>
      </c>
      <c r="E5495" s="37">
        <v>7.9809999999999999</v>
      </c>
      <c r="F5495" s="28">
        <v>5.016</v>
      </c>
      <c r="G5495" s="28">
        <v>8.2530000000000001</v>
      </c>
      <c r="H5495" s="114" t="s">
        <v>815</v>
      </c>
    </row>
    <row r="5496" spans="1:8" ht="16.5" thickBot="1">
      <c r="A5496" s="23" t="s">
        <v>31</v>
      </c>
      <c r="B5496" s="37">
        <v>49.875235752018938</v>
      </c>
      <c r="C5496" s="38">
        <v>48.372</v>
      </c>
      <c r="D5496" s="30">
        <v>25.591000000000001</v>
      </c>
      <c r="E5496" s="37">
        <v>30.556999999999999</v>
      </c>
      <c r="F5496" s="28">
        <v>62.176000000000002</v>
      </c>
      <c r="G5496" s="28">
        <v>67.486999999999995</v>
      </c>
      <c r="H5496" s="114" t="s">
        <v>838</v>
      </c>
    </row>
    <row r="5497" spans="1:8" ht="16.5" thickBot="1">
      <c r="A5497" s="23" t="s">
        <v>32</v>
      </c>
      <c r="B5497" s="37">
        <v>33.122999999999998</v>
      </c>
      <c r="C5497" s="38">
        <v>70.534999999999997</v>
      </c>
      <c r="D5497" s="30">
        <v>8.6270000000000007</v>
      </c>
      <c r="E5497" s="37">
        <v>15.83</v>
      </c>
      <c r="F5497" s="28">
        <f>D5497/E5497*G5497</f>
        <v>11.560071004421985</v>
      </c>
      <c r="G5497" s="28">
        <v>21.212</v>
      </c>
      <c r="H5497" s="114" t="s">
        <v>816</v>
      </c>
    </row>
    <row r="5498" spans="1:8" ht="16.5" thickBot="1">
      <c r="A5498" s="23" t="s">
        <v>33</v>
      </c>
      <c r="B5498" s="37">
        <v>5.7679999999999998</v>
      </c>
      <c r="C5498" s="38">
        <v>11.721</v>
      </c>
      <c r="D5498" s="30">
        <v>5.9420000000000002</v>
      </c>
      <c r="E5498" s="37">
        <v>13.154999999999999</v>
      </c>
      <c r="F5498" s="28">
        <v>5.59</v>
      </c>
      <c r="G5498" s="28">
        <v>11.25</v>
      </c>
      <c r="H5498" s="114" t="s">
        <v>818</v>
      </c>
    </row>
    <row r="5499" spans="1:8" ht="16.5" thickBot="1">
      <c r="A5499" s="23" t="s">
        <v>34</v>
      </c>
      <c r="B5499" s="39">
        <v>4.0430000000000001</v>
      </c>
      <c r="C5499" s="40">
        <v>1.4790000000000001</v>
      </c>
      <c r="D5499" s="30">
        <v>7.0789999999999997</v>
      </c>
      <c r="E5499" s="37">
        <v>2.1230000000000002</v>
      </c>
      <c r="F5499" s="28">
        <v>6.931</v>
      </c>
      <c r="G5499" s="28">
        <v>1.554</v>
      </c>
      <c r="H5499" s="114" t="s">
        <v>817</v>
      </c>
    </row>
    <row r="5500" spans="1:8" ht="16.5" thickBot="1">
      <c r="A5500" s="23" t="s">
        <v>35</v>
      </c>
      <c r="B5500" s="39">
        <v>37.567999999999998</v>
      </c>
      <c r="C5500" s="40">
        <v>22.602</v>
      </c>
      <c r="D5500" s="30">
        <v>38.716000000000001</v>
      </c>
      <c r="E5500" s="37">
        <v>22.768000000000001</v>
      </c>
      <c r="F5500" s="28">
        <f>D5500/E5500*G5500</f>
        <v>90.149716268446952</v>
      </c>
      <c r="G5500" s="28">
        <v>53.015000000000001</v>
      </c>
      <c r="H5500" s="113" t="s">
        <v>36</v>
      </c>
    </row>
    <row r="5501" spans="1:8" ht="16.5" thickBot="1">
      <c r="A5501" s="95" t="s">
        <v>353</v>
      </c>
      <c r="B5501" s="97">
        <f t="shared" ref="B5501" si="990">SUM(B5479:B5500)</f>
        <v>1178.6342357520189</v>
      </c>
      <c r="C5501" s="97">
        <f t="shared" ref="C5501" si="991">SUM(C5479:C5500)</f>
        <v>1147.5830000000001</v>
      </c>
      <c r="D5501" s="97">
        <f t="shared" ref="D5501" si="992">SUM(D5479:D5500)</f>
        <v>968.42253099664379</v>
      </c>
      <c r="E5501" s="97">
        <f t="shared" ref="E5501:G5501" si="993">SUM(E5479:E5500)</f>
        <v>940.71900000000005</v>
      </c>
      <c r="F5501" s="97">
        <f t="shared" si="993"/>
        <v>974.55370266316538</v>
      </c>
      <c r="G5501" s="97">
        <f t="shared" si="993"/>
        <v>934.03399999999999</v>
      </c>
      <c r="H5501" s="112" t="s">
        <v>841</v>
      </c>
    </row>
    <row r="5502" spans="1:8" ht="16.5" thickBot="1">
      <c r="A5502" s="95" t="s">
        <v>350</v>
      </c>
      <c r="B5502" s="97">
        <v>13045.63581595158</v>
      </c>
      <c r="C5502" s="97">
        <v>15064.828</v>
      </c>
      <c r="D5502" s="97">
        <v>13257.35178863888</v>
      </c>
      <c r="E5502" s="97">
        <v>15700.397999999999</v>
      </c>
      <c r="F5502" s="97">
        <f>D5502/E5502*G5502</f>
        <v>14272.286113401307</v>
      </c>
      <c r="G5502" s="97">
        <v>16902.363000000001</v>
      </c>
      <c r="H5502" s="119" t="s">
        <v>354</v>
      </c>
    </row>
    <row r="5503" spans="1:8">
      <c r="A5503" s="98"/>
      <c r="B5503" s="99"/>
      <c r="C5503" s="99"/>
      <c r="D5503" s="99"/>
      <c r="E5503" s="99"/>
      <c r="F5503" s="99"/>
      <c r="G5503" s="99"/>
      <c r="H5503" s="121"/>
    </row>
    <row r="5504" spans="1:8">
      <c r="A5504" s="77" t="s">
        <v>776</v>
      </c>
      <c r="B5504" s="75"/>
      <c r="C5504" s="75"/>
      <c r="D5504" s="75"/>
      <c r="E5504" s="75"/>
      <c r="F5504" s="75"/>
      <c r="G5504" s="75"/>
      <c r="H5504" s="79" t="s">
        <v>774</v>
      </c>
    </row>
    <row r="5505" spans="1:11" ht="14.25" customHeight="1">
      <c r="A5505" s="74" t="s">
        <v>793</v>
      </c>
      <c r="B5505" s="75"/>
      <c r="C5505" s="75"/>
      <c r="D5505" s="75"/>
      <c r="E5505" s="75"/>
      <c r="F5505" s="75"/>
      <c r="G5505" s="75"/>
      <c r="H5505" s="130" t="s">
        <v>792</v>
      </c>
    </row>
    <row r="5506" spans="1:11" ht="16.5" customHeight="1" thickBot="1">
      <c r="A5506" s="76" t="s">
        <v>39</v>
      </c>
      <c r="B5506" s="75"/>
      <c r="C5506" s="75"/>
      <c r="D5506" s="75"/>
      <c r="E5506" s="2"/>
      <c r="F5506" s="75"/>
      <c r="G5506" s="2" t="s">
        <v>40</v>
      </c>
      <c r="H5506" s="2" t="s">
        <v>2</v>
      </c>
    </row>
    <row r="5507" spans="1:11" ht="16.5" thickBot="1">
      <c r="A5507" s="66" t="s">
        <v>7</v>
      </c>
      <c r="B5507" s="203">
        <v>2016</v>
      </c>
      <c r="C5507" s="204"/>
      <c r="D5507" s="203">
        <v>2017</v>
      </c>
      <c r="E5507" s="204"/>
      <c r="F5507" s="203">
        <v>2018</v>
      </c>
      <c r="G5507" s="204"/>
      <c r="H5507" s="67" t="s">
        <v>3</v>
      </c>
      <c r="I5507" s="59"/>
    </row>
    <row r="5508" spans="1:11">
      <c r="A5508" s="68"/>
      <c r="B5508" s="20" t="s">
        <v>43</v>
      </c>
      <c r="C5508" s="111" t="s">
        <v>44</v>
      </c>
      <c r="D5508" s="111" t="s">
        <v>43</v>
      </c>
      <c r="E5508" s="16" t="s">
        <v>44</v>
      </c>
      <c r="F5508" s="20" t="s">
        <v>43</v>
      </c>
      <c r="G5508" s="9" t="s">
        <v>44</v>
      </c>
      <c r="H5508" s="69"/>
      <c r="I5508" s="59"/>
    </row>
    <row r="5509" spans="1:11" ht="16.5" thickBot="1">
      <c r="A5509" s="70"/>
      <c r="B5509" s="34" t="s">
        <v>45</v>
      </c>
      <c r="C5509" s="11" t="s">
        <v>46</v>
      </c>
      <c r="D5509" s="114" t="s">
        <v>45</v>
      </c>
      <c r="E5509" s="36" t="s">
        <v>46</v>
      </c>
      <c r="F5509" s="34" t="s">
        <v>45</v>
      </c>
      <c r="G5509" s="34" t="s">
        <v>46</v>
      </c>
      <c r="H5509" s="71"/>
      <c r="I5509" s="59"/>
    </row>
    <row r="5510" spans="1:11" ht="17.25" thickTop="1" thickBot="1">
      <c r="A5510" s="23" t="s">
        <v>12</v>
      </c>
      <c r="B5510" s="35">
        <v>58.402999999999999</v>
      </c>
      <c r="C5510" s="38">
        <v>263.91300000000001</v>
      </c>
      <c r="D5510" s="30">
        <v>60.067</v>
      </c>
      <c r="E5510" s="37">
        <v>251.42599999999999</v>
      </c>
      <c r="F5510" s="37">
        <f>D5510/E5510*G5510</f>
        <v>62.624242162703936</v>
      </c>
      <c r="G5510" s="37">
        <v>262.13</v>
      </c>
      <c r="H5510" s="114" t="s">
        <v>809</v>
      </c>
      <c r="I5510" s="59"/>
      <c r="J5510" s="59"/>
      <c r="K5510" s="59"/>
    </row>
    <row r="5511" spans="1:11" ht="16.5" thickBot="1">
      <c r="A5511" s="23" t="s">
        <v>13</v>
      </c>
      <c r="B5511" s="37">
        <v>209.11600000000001</v>
      </c>
      <c r="C5511" s="38">
        <v>817.84500000000003</v>
      </c>
      <c r="D5511" s="30">
        <v>243.26</v>
      </c>
      <c r="E5511" s="37">
        <v>925.18200000000002</v>
      </c>
      <c r="F5511" s="37">
        <f t="shared" ref="F5511:F5533" si="994">D5511/E5511*G5511</f>
        <v>244.95065308231244</v>
      </c>
      <c r="G5511" s="37">
        <v>931.61199999999997</v>
      </c>
      <c r="H5511" s="114" t="s">
        <v>810</v>
      </c>
      <c r="I5511" s="59"/>
      <c r="J5511" s="59"/>
      <c r="K5511" s="59"/>
    </row>
    <row r="5512" spans="1:11" ht="16.5" thickBot="1">
      <c r="A5512" s="23" t="s">
        <v>14</v>
      </c>
      <c r="B5512" s="37">
        <v>19.733000000000001</v>
      </c>
      <c r="C5512" s="38">
        <v>97.424999999999997</v>
      </c>
      <c r="D5512" s="30">
        <v>20.231999999999999</v>
      </c>
      <c r="E5512" s="37">
        <v>98.91</v>
      </c>
      <c r="F5512" s="37">
        <f t="shared" si="994"/>
        <v>18.939042038216559</v>
      </c>
      <c r="G5512" s="28">
        <v>92.588999999999999</v>
      </c>
      <c r="H5512" s="114" t="s">
        <v>806</v>
      </c>
      <c r="I5512" s="59"/>
      <c r="J5512" s="59"/>
      <c r="K5512" s="59"/>
    </row>
    <row r="5513" spans="1:11" ht="16.5" thickBot="1">
      <c r="A5513" s="23" t="s">
        <v>15</v>
      </c>
      <c r="B5513" s="37">
        <v>10.865</v>
      </c>
      <c r="C5513" s="38">
        <v>65.263000000000005</v>
      </c>
      <c r="D5513" s="30">
        <v>9.6430000000000007</v>
      </c>
      <c r="E5513" s="37">
        <v>65.528000000000006</v>
      </c>
      <c r="F5513" s="37">
        <f t="shared" si="994"/>
        <v>9.5293936637773164</v>
      </c>
      <c r="G5513" s="28">
        <v>64.756</v>
      </c>
      <c r="H5513" s="114" t="s">
        <v>820</v>
      </c>
      <c r="I5513" s="59"/>
      <c r="J5513" s="59"/>
      <c r="K5513" s="59"/>
    </row>
    <row r="5514" spans="1:11" ht="16.5" thickBot="1">
      <c r="A5514" s="23" t="s">
        <v>16</v>
      </c>
      <c r="B5514" s="37">
        <v>99.215000000000003</v>
      </c>
      <c r="C5514" s="38">
        <v>349.37799999999999</v>
      </c>
      <c r="D5514" s="30">
        <v>97.134</v>
      </c>
      <c r="E5514" s="37">
        <v>356.23700000000002</v>
      </c>
      <c r="F5514" s="37">
        <f t="shared" si="994"/>
        <v>60.631005880916355</v>
      </c>
      <c r="G5514" s="28">
        <v>222.363</v>
      </c>
      <c r="H5514" s="114" t="s">
        <v>819</v>
      </c>
      <c r="I5514" s="59"/>
      <c r="J5514" s="59"/>
      <c r="K5514" s="59"/>
    </row>
    <row r="5515" spans="1:11" ht="16.5" thickBot="1">
      <c r="A5515" s="23" t="s">
        <v>17</v>
      </c>
      <c r="B5515" s="37">
        <v>4.4329999999999998</v>
      </c>
      <c r="C5515" s="38">
        <v>5.79</v>
      </c>
      <c r="D5515" s="30">
        <v>6.0149999999999997</v>
      </c>
      <c r="E5515" s="37">
        <v>9.3640000000000008</v>
      </c>
      <c r="F5515" s="37">
        <f t="shared" si="994"/>
        <v>0.58711127723195211</v>
      </c>
      <c r="G5515" s="28">
        <v>0.91400000000000003</v>
      </c>
      <c r="H5515" s="114" t="s">
        <v>807</v>
      </c>
      <c r="I5515" s="59"/>
      <c r="J5515" s="59"/>
      <c r="K5515" s="59"/>
    </row>
    <row r="5516" spans="1:11" ht="16.5" thickBot="1">
      <c r="A5516" s="23" t="s">
        <v>18</v>
      </c>
      <c r="B5516" s="37">
        <v>14.759</v>
      </c>
      <c r="C5516" s="38">
        <v>42.279000000000003</v>
      </c>
      <c r="D5516" s="30">
        <v>13.141</v>
      </c>
      <c r="E5516" s="37">
        <v>35.545000000000002</v>
      </c>
      <c r="F5516" s="37">
        <f t="shared" si="994"/>
        <v>10.699498691799127</v>
      </c>
      <c r="G5516" s="28">
        <v>28.940999999999999</v>
      </c>
      <c r="H5516" s="114" t="s">
        <v>19</v>
      </c>
      <c r="I5516" s="59"/>
      <c r="J5516" s="59"/>
      <c r="K5516" s="59"/>
    </row>
    <row r="5517" spans="1:11" ht="16.5" thickBot="1">
      <c r="A5517" s="23" t="s">
        <v>20</v>
      </c>
      <c r="B5517" s="37">
        <v>303.654</v>
      </c>
      <c r="C5517" s="38">
        <v>1477.4939999999999</v>
      </c>
      <c r="D5517" s="30">
        <v>300.90199999999999</v>
      </c>
      <c r="E5517" s="37">
        <v>1450.9190000000001</v>
      </c>
      <c r="F5517" s="37">
        <f t="shared" si="994"/>
        <v>275.32846465722758</v>
      </c>
      <c r="G5517" s="28">
        <v>1327.606</v>
      </c>
      <c r="H5517" s="114" t="s">
        <v>808</v>
      </c>
      <c r="I5517" s="59"/>
      <c r="J5517" s="59"/>
      <c r="K5517" s="59"/>
    </row>
    <row r="5518" spans="1:11" ht="16.5" thickBot="1">
      <c r="A5518" s="23" t="s">
        <v>21</v>
      </c>
      <c r="B5518" s="37">
        <v>35.797310242593433</v>
      </c>
      <c r="C5518" s="38">
        <v>84.584000000000003</v>
      </c>
      <c r="D5518" s="30">
        <v>49.22203963957589</v>
      </c>
      <c r="E5518" s="37">
        <v>119.069</v>
      </c>
      <c r="F5518" s="37">
        <f t="shared" si="994"/>
        <v>50.250969559730628</v>
      </c>
      <c r="G5518" s="28">
        <v>121.55800000000001</v>
      </c>
      <c r="H5518" s="114" t="s">
        <v>811</v>
      </c>
      <c r="I5518" s="59"/>
      <c r="J5518" s="59"/>
      <c r="K5518" s="59"/>
    </row>
    <row r="5519" spans="1:11" ht="16.5" thickBot="1">
      <c r="A5519" s="23" t="s">
        <v>22</v>
      </c>
      <c r="B5519" s="37">
        <v>35.36</v>
      </c>
      <c r="C5519" s="38">
        <v>69.090999999999994</v>
      </c>
      <c r="D5519" s="30">
        <v>35.612000000000002</v>
      </c>
      <c r="E5519" s="37">
        <v>65.876999999999995</v>
      </c>
      <c r="F5519" s="37">
        <f t="shared" si="994"/>
        <v>27.394594653672758</v>
      </c>
      <c r="G5519" s="28">
        <v>50.676000000000002</v>
      </c>
      <c r="H5519" s="114" t="s">
        <v>840</v>
      </c>
      <c r="I5519" s="59"/>
      <c r="J5519" s="59"/>
      <c r="K5519" s="59"/>
    </row>
    <row r="5520" spans="1:11" ht="16.5" thickBot="1">
      <c r="A5520" s="23" t="s">
        <v>23</v>
      </c>
      <c r="B5520" s="37">
        <v>20.562000000000001</v>
      </c>
      <c r="C5520" s="38">
        <v>45.718000000000004</v>
      </c>
      <c r="D5520" s="30">
        <v>38.722999999999999</v>
      </c>
      <c r="E5520" s="37">
        <v>93.197999999999993</v>
      </c>
      <c r="F5520" s="37">
        <f t="shared" si="994"/>
        <v>27.352652803708231</v>
      </c>
      <c r="G5520" s="28">
        <v>65.831999999999994</v>
      </c>
      <c r="H5520" s="114" t="s">
        <v>805</v>
      </c>
      <c r="I5520" s="59"/>
      <c r="J5520" s="59"/>
      <c r="K5520" s="59"/>
    </row>
    <row r="5521" spans="1:11" ht="16.5" thickBot="1">
      <c r="A5521" s="23" t="s">
        <v>24</v>
      </c>
      <c r="B5521" s="37">
        <v>132.65899999999999</v>
      </c>
      <c r="C5521" s="38">
        <v>339.41</v>
      </c>
      <c r="D5521" s="30">
        <v>149.797</v>
      </c>
      <c r="E5521" s="37">
        <v>401.47399999999999</v>
      </c>
      <c r="F5521" s="37">
        <f t="shared" si="994"/>
        <v>167.7946987102527</v>
      </c>
      <c r="G5521" s="28">
        <v>449.71</v>
      </c>
      <c r="H5521" s="114" t="s">
        <v>25</v>
      </c>
      <c r="I5521" s="59"/>
      <c r="J5521" s="59"/>
      <c r="K5521" s="59"/>
    </row>
    <row r="5522" spans="1:11" ht="16.5" thickBot="1">
      <c r="A5522" s="23" t="s">
        <v>26</v>
      </c>
      <c r="B5522" s="30">
        <v>40.963999999999999</v>
      </c>
      <c r="C5522" s="28">
        <v>99.180999999999997</v>
      </c>
      <c r="D5522" s="30">
        <v>36.479999999999997</v>
      </c>
      <c r="E5522" s="37">
        <v>96.36</v>
      </c>
      <c r="F5522" s="37">
        <f t="shared" si="994"/>
        <v>47.576189290161885</v>
      </c>
      <c r="G5522" s="28">
        <v>125.67</v>
      </c>
      <c r="H5522" s="114" t="s">
        <v>812</v>
      </c>
      <c r="I5522" s="59"/>
      <c r="J5522" s="59"/>
      <c r="K5522" s="59"/>
    </row>
    <row r="5523" spans="1:11" ht="16.5" thickBot="1">
      <c r="A5523" s="23" t="s">
        <v>27</v>
      </c>
      <c r="B5523" s="37">
        <v>13.198679767940206</v>
      </c>
      <c r="C5523" s="38">
        <v>42.78</v>
      </c>
      <c r="D5523" s="30">
        <v>5.9029999999999996</v>
      </c>
      <c r="E5523" s="37">
        <v>19.132999999999999</v>
      </c>
      <c r="F5523" s="37">
        <f t="shared" si="994"/>
        <v>16.136141901426853</v>
      </c>
      <c r="G5523" s="28">
        <v>52.301000000000002</v>
      </c>
      <c r="H5523" s="114" t="s">
        <v>836</v>
      </c>
      <c r="I5523" s="59"/>
      <c r="J5523" s="59"/>
      <c r="K5523" s="59"/>
    </row>
    <row r="5524" spans="1:11" ht="16.5" thickBot="1">
      <c r="A5524" s="23" t="s">
        <v>28</v>
      </c>
      <c r="B5524" s="37">
        <v>38.902000000000001</v>
      </c>
      <c r="C5524" s="38">
        <v>174.184</v>
      </c>
      <c r="D5524" s="30">
        <v>39.451999999999998</v>
      </c>
      <c r="E5524" s="37">
        <v>174.03100000000001</v>
      </c>
      <c r="F5524" s="37">
        <f t="shared" si="994"/>
        <v>39.399406703403415</v>
      </c>
      <c r="G5524" s="28">
        <v>173.79900000000001</v>
      </c>
      <c r="H5524" s="114" t="s">
        <v>813</v>
      </c>
      <c r="I5524" s="59"/>
      <c r="J5524" s="59"/>
      <c r="K5524" s="59"/>
    </row>
    <row r="5525" spans="1:11" ht="16.5" thickBot="1">
      <c r="A5525" s="23" t="s">
        <v>29</v>
      </c>
      <c r="B5525" s="37">
        <v>53.582000000000001</v>
      </c>
      <c r="C5525" s="38">
        <v>284.71100000000001</v>
      </c>
      <c r="D5525" s="30">
        <v>56.959000000000003</v>
      </c>
      <c r="E5525" s="37">
        <v>283.399</v>
      </c>
      <c r="F5525" s="37">
        <f t="shared" si="994"/>
        <v>55.227512644716462</v>
      </c>
      <c r="G5525" s="28">
        <v>274.78399999999999</v>
      </c>
      <c r="H5525" s="114" t="s">
        <v>814</v>
      </c>
      <c r="I5525" s="59"/>
      <c r="J5525" s="59"/>
      <c r="K5525" s="59"/>
    </row>
    <row r="5526" spans="1:11" ht="16.5" thickBot="1">
      <c r="A5526" s="23" t="s">
        <v>30</v>
      </c>
      <c r="B5526" s="37">
        <v>43.997999999999998</v>
      </c>
      <c r="C5526" s="38">
        <v>213.339</v>
      </c>
      <c r="D5526" s="30">
        <v>43.171999999999997</v>
      </c>
      <c r="E5526" s="37">
        <v>197.26599999999999</v>
      </c>
      <c r="F5526" s="37">
        <f t="shared" si="994"/>
        <v>50.468734622286661</v>
      </c>
      <c r="G5526" s="28">
        <v>230.607</v>
      </c>
      <c r="H5526" s="114" t="s">
        <v>815</v>
      </c>
      <c r="I5526" s="59"/>
      <c r="J5526" s="59"/>
      <c r="K5526" s="59"/>
    </row>
    <row r="5527" spans="1:11" ht="16.5" thickBot="1">
      <c r="A5527" s="23" t="s">
        <v>31</v>
      </c>
      <c r="B5527" s="37">
        <v>20.785</v>
      </c>
      <c r="C5527" s="38">
        <v>94.429000000000002</v>
      </c>
      <c r="D5527" s="30">
        <v>19.992999999999999</v>
      </c>
      <c r="E5527" s="37">
        <v>59.396000000000001</v>
      </c>
      <c r="F5527" s="37">
        <f t="shared" si="994"/>
        <v>31.056538352751023</v>
      </c>
      <c r="G5527" s="28">
        <v>92.263999999999996</v>
      </c>
      <c r="H5527" s="114" t="s">
        <v>838</v>
      </c>
      <c r="I5527" s="59"/>
      <c r="J5527" s="59"/>
      <c r="K5527" s="59"/>
    </row>
    <row r="5528" spans="1:11" ht="16.5" thickBot="1">
      <c r="A5528" s="23" t="s">
        <v>32</v>
      </c>
      <c r="B5528" s="37">
        <v>52.204643263478786</v>
      </c>
      <c r="C5528" s="38">
        <v>213.19</v>
      </c>
      <c r="D5528" s="30">
        <v>54.815853005055054</v>
      </c>
      <c r="E5528" s="37">
        <v>218.346</v>
      </c>
      <c r="F5528" s="37">
        <f t="shared" si="994"/>
        <v>61.909031312900517</v>
      </c>
      <c r="G5528" s="28">
        <v>246.6</v>
      </c>
      <c r="H5528" s="114" t="s">
        <v>816</v>
      </c>
      <c r="I5528" s="59"/>
      <c r="J5528" s="59"/>
      <c r="K5528" s="59"/>
    </row>
    <row r="5529" spans="1:11" ht="16.5" thickBot="1">
      <c r="A5529" s="23" t="s">
        <v>33</v>
      </c>
      <c r="B5529" s="37">
        <v>22.283999999999999</v>
      </c>
      <c r="C5529" s="38">
        <v>90.207999999999998</v>
      </c>
      <c r="D5529" s="30">
        <v>25.504000000000001</v>
      </c>
      <c r="E5529" s="37">
        <v>106.81</v>
      </c>
      <c r="F5529" s="37">
        <f t="shared" si="994"/>
        <v>32.447458627469345</v>
      </c>
      <c r="G5529" s="28">
        <v>135.88900000000001</v>
      </c>
      <c r="H5529" s="114" t="s">
        <v>818</v>
      </c>
      <c r="I5529" s="59"/>
      <c r="J5529" s="59"/>
      <c r="K5529" s="59"/>
    </row>
    <row r="5530" spans="1:11" ht="16.5" thickBot="1">
      <c r="A5530" s="23" t="s">
        <v>34</v>
      </c>
      <c r="B5530" s="39">
        <v>6.9109999999999996</v>
      </c>
      <c r="C5530" s="40">
        <v>5.8470000000000004</v>
      </c>
      <c r="D5530" s="30">
        <v>8.7850000000000001</v>
      </c>
      <c r="E5530" s="37">
        <v>7.0259999999999998</v>
      </c>
      <c r="F5530" s="37">
        <f t="shared" si="994"/>
        <v>17.7713072872189</v>
      </c>
      <c r="G5530" s="28">
        <v>14.212999999999999</v>
      </c>
      <c r="H5530" s="114" t="s">
        <v>817</v>
      </c>
      <c r="I5530" s="59"/>
      <c r="J5530" s="59"/>
      <c r="K5530" s="59"/>
    </row>
    <row r="5531" spans="1:11" ht="16.5" thickBot="1">
      <c r="A5531" s="23" t="s">
        <v>35</v>
      </c>
      <c r="B5531" s="39">
        <v>39.110999999999997</v>
      </c>
      <c r="C5531" s="40">
        <v>86.769000000000005</v>
      </c>
      <c r="D5531" s="30">
        <v>39.866</v>
      </c>
      <c r="E5531" s="37">
        <v>93.787000000000006</v>
      </c>
      <c r="F5531" s="37">
        <f t="shared" si="994"/>
        <v>41.244925693326365</v>
      </c>
      <c r="G5531" s="28">
        <v>97.031000000000006</v>
      </c>
      <c r="H5531" s="113" t="s">
        <v>36</v>
      </c>
      <c r="I5531" s="59"/>
      <c r="J5531" s="59"/>
      <c r="K5531" s="59"/>
    </row>
    <row r="5532" spans="1:11" ht="16.5" thickBot="1">
      <c r="A5532" s="95" t="s">
        <v>353</v>
      </c>
      <c r="B5532" s="97">
        <f t="shared" ref="B5532" si="995">SUM(B5510:B5531)</f>
        <v>1276.496633274013</v>
      </c>
      <c r="C5532" s="97">
        <f t="shared" ref="C5532" si="996">SUM(C5510:C5531)</f>
        <v>4962.8279999999986</v>
      </c>
      <c r="D5532" s="97">
        <f t="shared" ref="D5532" si="997">SUM(D5510:D5531)</f>
        <v>1354.6778926446309</v>
      </c>
      <c r="E5532" s="97">
        <f t="shared" ref="E5532:G5532" si="998">SUM(E5510:E5531)</f>
        <v>5128.2830000000004</v>
      </c>
      <c r="F5532" s="97">
        <f>SUM(F5510:F5531)</f>
        <v>1349.3195736172108</v>
      </c>
      <c r="G5532" s="97">
        <f t="shared" si="998"/>
        <v>5061.8450000000003</v>
      </c>
      <c r="H5532" s="112" t="s">
        <v>841</v>
      </c>
      <c r="J5532" s="59"/>
      <c r="K5532" s="59"/>
    </row>
    <row r="5533" spans="1:11" ht="16.5" thickBot="1">
      <c r="A5533" s="95" t="s">
        <v>350</v>
      </c>
      <c r="B5533" s="97">
        <v>15960.846443070242</v>
      </c>
      <c r="C5533" s="97">
        <v>65179.889000000003</v>
      </c>
      <c r="D5533" s="97">
        <v>17376.828753435231</v>
      </c>
      <c r="E5533" s="97">
        <v>69216.491999999998</v>
      </c>
      <c r="F5533" s="140">
        <f t="shared" si="994"/>
        <v>19625.980848427978</v>
      </c>
      <c r="G5533" s="97">
        <v>78175.457999999999</v>
      </c>
      <c r="H5533" s="119" t="s">
        <v>354</v>
      </c>
    </row>
    <row r="5534" spans="1:11">
      <c r="A5534" s="16"/>
      <c r="B5534" s="62"/>
      <c r="C5534" s="62"/>
      <c r="D5534" s="62"/>
      <c r="E5534" s="62"/>
      <c r="F5534" s="62"/>
      <c r="G5534" s="62"/>
      <c r="H5534" s="75"/>
    </row>
    <row r="5535" spans="1:11">
      <c r="A5535" s="16"/>
      <c r="B5535" s="62"/>
      <c r="C5535" s="62"/>
      <c r="D5535" s="62"/>
      <c r="E5535" s="62"/>
      <c r="F5535" s="62"/>
      <c r="G5535" s="62"/>
      <c r="H5535" s="75"/>
    </row>
    <row r="5536" spans="1:11">
      <c r="A5536" s="77" t="s">
        <v>778</v>
      </c>
      <c r="B5536" s="75"/>
      <c r="C5536" s="75"/>
      <c r="D5536" s="75"/>
      <c r="E5536" s="75"/>
      <c r="F5536" s="75"/>
      <c r="G5536" s="75"/>
      <c r="H5536" s="79" t="s">
        <v>780</v>
      </c>
    </row>
    <row r="5537" spans="1:8">
      <c r="A5537" s="77" t="s">
        <v>794</v>
      </c>
      <c r="B5537" s="75"/>
      <c r="C5537" s="75"/>
      <c r="D5537" s="75"/>
      <c r="E5537" s="75"/>
      <c r="F5537" s="75"/>
      <c r="G5537" s="75"/>
      <c r="H5537" s="56" t="s">
        <v>795</v>
      </c>
    </row>
    <row r="5538" spans="1:8" ht="16.5" customHeight="1" thickBot="1">
      <c r="A5538" s="76" t="s">
        <v>39</v>
      </c>
      <c r="B5538" s="75"/>
      <c r="C5538" s="75"/>
      <c r="D5538" s="75"/>
      <c r="E5538" s="2"/>
      <c r="F5538" s="75"/>
      <c r="G5538" s="2" t="s">
        <v>40</v>
      </c>
      <c r="H5538" s="2" t="s">
        <v>2</v>
      </c>
    </row>
    <row r="5539" spans="1:8" ht="16.5" thickBot="1">
      <c r="A5539" s="66" t="s">
        <v>7</v>
      </c>
      <c r="B5539" s="203">
        <v>2016</v>
      </c>
      <c r="C5539" s="204"/>
      <c r="D5539" s="203">
        <v>2017</v>
      </c>
      <c r="E5539" s="204"/>
      <c r="F5539" s="203">
        <v>2018</v>
      </c>
      <c r="G5539" s="204"/>
      <c r="H5539" s="67" t="s">
        <v>3</v>
      </c>
    </row>
    <row r="5540" spans="1:8">
      <c r="A5540" s="68"/>
      <c r="B5540" s="20" t="s">
        <v>43</v>
      </c>
      <c r="C5540" s="111" t="s">
        <v>44</v>
      </c>
      <c r="D5540" s="111" t="s">
        <v>43</v>
      </c>
      <c r="E5540" s="16" t="s">
        <v>44</v>
      </c>
      <c r="F5540" s="20" t="s">
        <v>43</v>
      </c>
      <c r="G5540" s="9" t="s">
        <v>44</v>
      </c>
      <c r="H5540" s="69"/>
    </row>
    <row r="5541" spans="1:8" ht="16.5" thickBot="1">
      <c r="A5541" s="70"/>
      <c r="B5541" s="34" t="s">
        <v>45</v>
      </c>
      <c r="C5541" s="11" t="s">
        <v>46</v>
      </c>
      <c r="D5541" s="114" t="s">
        <v>45</v>
      </c>
      <c r="E5541" s="36" t="s">
        <v>46</v>
      </c>
      <c r="F5541" s="34" t="s">
        <v>45</v>
      </c>
      <c r="G5541" s="34" t="s">
        <v>46</v>
      </c>
      <c r="H5541" s="71"/>
    </row>
    <row r="5542" spans="1:8" ht="17.25" thickTop="1" thickBot="1">
      <c r="A5542" s="23" t="s">
        <v>12</v>
      </c>
      <c r="B5542" s="35">
        <v>3.6074700000000002</v>
      </c>
      <c r="C5542" s="38">
        <v>22.595428335999998</v>
      </c>
      <c r="D5542" s="30">
        <v>3.7157</v>
      </c>
      <c r="E5542" s="37">
        <v>23.28</v>
      </c>
      <c r="F5542" s="28">
        <v>0.11600000000000001</v>
      </c>
      <c r="G5542" s="28">
        <v>0.29399999999999998</v>
      </c>
      <c r="H5542" s="153" t="s">
        <v>809</v>
      </c>
    </row>
    <row r="5543" spans="1:8" ht="16.5" thickBot="1">
      <c r="A5543" s="23" t="s">
        <v>13</v>
      </c>
      <c r="B5543" s="37">
        <v>2.2040000000000002</v>
      </c>
      <c r="C5543" s="38">
        <v>2.0510000000000002</v>
      </c>
      <c r="D5543" s="30">
        <v>6.633</v>
      </c>
      <c r="E5543" s="37">
        <v>13.288</v>
      </c>
      <c r="F5543" s="28">
        <v>1.462</v>
      </c>
      <c r="G5543" s="28">
        <v>3.7130000000000001</v>
      </c>
      <c r="H5543" s="153" t="s">
        <v>810</v>
      </c>
    </row>
    <row r="5544" spans="1:8" ht="16.5" thickBot="1">
      <c r="A5544" s="23" t="s">
        <v>14</v>
      </c>
      <c r="B5544" s="37">
        <v>15.125</v>
      </c>
      <c r="C5544" s="38">
        <v>24.091000000000001</v>
      </c>
      <c r="D5544" s="30">
        <v>11.827</v>
      </c>
      <c r="E5544" s="37">
        <v>22.856000000000002</v>
      </c>
      <c r="F5544" s="28">
        <v>16.091999999999999</v>
      </c>
      <c r="G5544" s="28">
        <v>32.012</v>
      </c>
      <c r="H5544" s="153" t="s">
        <v>806</v>
      </c>
    </row>
    <row r="5545" spans="1:8" ht="16.5" thickBot="1">
      <c r="A5545" s="23" t="s">
        <v>15</v>
      </c>
      <c r="B5545" s="37">
        <v>8.984</v>
      </c>
      <c r="C5545" s="38">
        <v>11.686999999999999</v>
      </c>
      <c r="D5545" s="30">
        <v>8.0190000000000001</v>
      </c>
      <c r="E5545" s="37">
        <v>11.179</v>
      </c>
      <c r="F5545" s="28">
        <v>8.6379999999999999</v>
      </c>
      <c r="G5545" s="28">
        <v>12.446</v>
      </c>
      <c r="H5545" s="153" t="s">
        <v>820</v>
      </c>
    </row>
    <row r="5546" spans="1:8" ht="16.5" thickBot="1">
      <c r="A5546" s="23" t="s">
        <v>16</v>
      </c>
      <c r="B5546" s="37">
        <v>1.8953039999999999</v>
      </c>
      <c r="C5546" s="38">
        <v>3.9656489599999998</v>
      </c>
      <c r="D5546" s="30">
        <v>3.0191759999999999</v>
      </c>
      <c r="E5546" s="37">
        <v>7.2209194358499991</v>
      </c>
      <c r="F5546" s="28">
        <v>9.7349999999999994</v>
      </c>
      <c r="G5546" s="28">
        <v>18.085999999999999</v>
      </c>
      <c r="H5546" s="153" t="s">
        <v>819</v>
      </c>
    </row>
    <row r="5547" spans="1:8" ht="16.5" thickBot="1">
      <c r="A5547" s="23" t="s">
        <v>17</v>
      </c>
      <c r="B5547" s="37">
        <v>0</v>
      </c>
      <c r="C5547" s="38">
        <v>2E-3</v>
      </c>
      <c r="D5547" s="30">
        <v>0</v>
      </c>
      <c r="E5547" s="37">
        <v>0</v>
      </c>
      <c r="F5547" s="28">
        <v>1E-3</v>
      </c>
      <c r="G5547" s="28">
        <v>3.0000000000000001E-3</v>
      </c>
      <c r="H5547" s="153" t="s">
        <v>807</v>
      </c>
    </row>
    <row r="5548" spans="1:8" ht="16.5" thickBot="1">
      <c r="A5548" s="23" t="s">
        <v>18</v>
      </c>
      <c r="B5548" s="37">
        <v>0.26700000000000002</v>
      </c>
      <c r="C5548" s="38">
        <v>0.39600000000000002</v>
      </c>
      <c r="D5548" s="30">
        <v>0.36476500000000001</v>
      </c>
      <c r="E5548" s="37">
        <v>0.54100000000000004</v>
      </c>
      <c r="F5548" s="28">
        <v>1.633</v>
      </c>
      <c r="G5548" s="28">
        <v>3.3660000000000001</v>
      </c>
      <c r="H5548" s="153" t="s">
        <v>19</v>
      </c>
    </row>
    <row r="5549" spans="1:8" ht="16.5" thickBot="1">
      <c r="A5549" s="23" t="s">
        <v>20</v>
      </c>
      <c r="B5549" s="37">
        <v>5.4139999999999997</v>
      </c>
      <c r="C5549" s="38">
        <v>9.3550000000000004</v>
      </c>
      <c r="D5549" s="30">
        <v>5.0819999999999999</v>
      </c>
      <c r="E5549" s="37">
        <v>7.9859999999999998</v>
      </c>
      <c r="F5549" s="28">
        <v>4.1909999999999998</v>
      </c>
      <c r="G5549" s="28">
        <v>5.3019999999999996</v>
      </c>
      <c r="H5549" s="153" t="s">
        <v>808</v>
      </c>
    </row>
    <row r="5550" spans="1:8" ht="16.5" thickBot="1">
      <c r="A5550" s="23" t="s">
        <v>21</v>
      </c>
      <c r="B5550" s="37">
        <v>5.0000000000000002E-5</v>
      </c>
      <c r="C5550" s="38">
        <v>8.7499999999999999E-5</v>
      </c>
      <c r="D5550" s="30">
        <v>5.0999999999999997E-2</v>
      </c>
      <c r="E5550" s="37">
        <v>6.8000000000000005E-2</v>
      </c>
      <c r="F5550" s="28">
        <v>6.3E-2</v>
      </c>
      <c r="G5550" s="28">
        <v>0.10299999999999999</v>
      </c>
      <c r="H5550" s="153" t="s">
        <v>811</v>
      </c>
    </row>
    <row r="5551" spans="1:8" ht="16.5" thickBot="1">
      <c r="A5551" s="23" t="s">
        <v>22</v>
      </c>
      <c r="B5551" s="37">
        <v>0.52300000000000002</v>
      </c>
      <c r="C5551" s="38">
        <v>0.91300000000000003</v>
      </c>
      <c r="D5551" s="30">
        <v>0.135189</v>
      </c>
      <c r="E5551" s="37">
        <v>0.23599999999999999</v>
      </c>
      <c r="F5551" s="28">
        <v>0.26800000000000002</v>
      </c>
      <c r="G5551" s="28">
        <v>0.33100000000000002</v>
      </c>
      <c r="H5551" s="153" t="s">
        <v>840</v>
      </c>
    </row>
    <row r="5552" spans="1:8" ht="16.5" thickBot="1">
      <c r="A5552" s="23" t="s">
        <v>23</v>
      </c>
      <c r="B5552" s="37">
        <v>0</v>
      </c>
      <c r="C5552" s="38">
        <v>0</v>
      </c>
      <c r="D5552" s="30">
        <v>1E-3</v>
      </c>
      <c r="E5552" s="37">
        <v>2E-3</v>
      </c>
      <c r="F5552" s="28">
        <v>0</v>
      </c>
      <c r="G5552" s="28">
        <v>0</v>
      </c>
      <c r="H5552" s="153" t="s">
        <v>805</v>
      </c>
    </row>
    <row r="5553" spans="1:8" ht="16.5" thickBot="1">
      <c r="A5553" s="23" t="s">
        <v>24</v>
      </c>
      <c r="B5553" s="37">
        <v>0.108</v>
      </c>
      <c r="C5553" s="38">
        <v>0.214</v>
      </c>
      <c r="D5553" s="30">
        <v>0.111</v>
      </c>
      <c r="E5553" s="37">
        <v>0.17899999999999999</v>
      </c>
      <c r="F5553" s="28">
        <v>0.216</v>
      </c>
      <c r="G5553" s="28">
        <v>0.29299999999999998</v>
      </c>
      <c r="H5553" s="153" t="s">
        <v>25</v>
      </c>
    </row>
    <row r="5554" spans="1:8" ht="16.5" thickBot="1">
      <c r="A5554" s="23" t="s">
        <v>26</v>
      </c>
      <c r="B5554" s="30">
        <v>0.48133299999999996</v>
      </c>
      <c r="C5554" s="28">
        <v>0.2954484</v>
      </c>
      <c r="D5554" s="30">
        <v>0.38130200000000003</v>
      </c>
      <c r="E5554" s="37">
        <v>0.2783352</v>
      </c>
      <c r="F5554" s="28">
        <v>0.43099999999999999</v>
      </c>
      <c r="G5554" s="28">
        <v>0.29399999999999998</v>
      </c>
      <c r="H5554" s="153" t="s">
        <v>812</v>
      </c>
    </row>
    <row r="5555" spans="1:8" ht="16.5" thickBot="1">
      <c r="A5555" s="23" t="s">
        <v>27</v>
      </c>
      <c r="B5555" s="37">
        <v>7.2119999999999997E-3</v>
      </c>
      <c r="C5555" s="38">
        <v>1.7000000000000001E-2</v>
      </c>
      <c r="D5555" s="30">
        <v>2.5999999999999999E-2</v>
      </c>
      <c r="E5555" s="37">
        <v>2.9000000000000001E-2</v>
      </c>
      <c r="F5555" s="28">
        <v>1.0758620689655172E-2</v>
      </c>
      <c r="G5555" s="28">
        <v>1.2E-2</v>
      </c>
      <c r="H5555" s="153" t="s">
        <v>836</v>
      </c>
    </row>
    <row r="5556" spans="1:8" ht="16.5" thickBot="1">
      <c r="A5556" s="23" t="s">
        <v>28</v>
      </c>
      <c r="B5556" s="37">
        <v>1.5169000000000001</v>
      </c>
      <c r="C5556" s="38">
        <v>1.9703750000000002</v>
      </c>
      <c r="D5556" s="30">
        <v>0.13007500000000002</v>
      </c>
      <c r="E5556" s="37">
        <v>0.21807500000000002</v>
      </c>
      <c r="F5556" s="28">
        <v>0.59099999999999997</v>
      </c>
      <c r="G5556" s="28">
        <v>0.40899999999999997</v>
      </c>
      <c r="H5556" s="153" t="s">
        <v>813</v>
      </c>
    </row>
    <row r="5557" spans="1:8" ht="16.5" thickBot="1">
      <c r="A5557" s="23" t="s">
        <v>29</v>
      </c>
      <c r="B5557" s="37">
        <v>0.13900000000000001</v>
      </c>
      <c r="C5557" s="38">
        <v>0.30199999999999999</v>
      </c>
      <c r="D5557" s="30">
        <v>0.187</v>
      </c>
      <c r="E5557" s="37">
        <v>0.56299999999999994</v>
      </c>
      <c r="F5557" s="28">
        <v>0.20499999999999999</v>
      </c>
      <c r="G5557" s="28">
        <v>0.29599999999999999</v>
      </c>
      <c r="H5557" s="153" t="s">
        <v>814</v>
      </c>
    </row>
    <row r="5558" spans="1:8" ht="16.5" thickBot="1">
      <c r="A5558" s="23" t="s">
        <v>30</v>
      </c>
      <c r="B5558" s="37">
        <v>2.5479999999999996</v>
      </c>
      <c r="C5558" s="38">
        <v>2.0840000000000001</v>
      </c>
      <c r="D5558" s="30">
        <v>0.161</v>
      </c>
      <c r="E5558" s="37">
        <v>0.23499999999999999</v>
      </c>
      <c r="F5558" s="28">
        <v>0.26200000000000001</v>
      </c>
      <c r="G5558" s="28">
        <v>0.38900000000000001</v>
      </c>
      <c r="H5558" s="153" t="s">
        <v>815</v>
      </c>
    </row>
    <row r="5559" spans="1:8" ht="16.5" thickBot="1">
      <c r="A5559" s="23" t="s">
        <v>31</v>
      </c>
      <c r="B5559" s="37">
        <v>0.34399999999999997</v>
      </c>
      <c r="C5559" s="38">
        <v>0.65900000000000003</v>
      </c>
      <c r="D5559" s="30">
        <v>0.17699999999999999</v>
      </c>
      <c r="E5559" s="37">
        <v>0.224</v>
      </c>
      <c r="F5559" s="28">
        <v>5.0999999999999997E-2</v>
      </c>
      <c r="G5559" s="28">
        <v>0.191</v>
      </c>
      <c r="H5559" s="153" t="s">
        <v>838</v>
      </c>
    </row>
    <row r="5560" spans="1:8" ht="16.5" thickBot="1">
      <c r="A5560" s="23" t="s">
        <v>32</v>
      </c>
      <c r="B5560" s="37">
        <v>95.418000000000006</v>
      </c>
      <c r="C5560" s="38">
        <v>168.28146659969863</v>
      </c>
      <c r="D5560" s="30">
        <v>116.93600000000001</v>
      </c>
      <c r="E5560" s="37">
        <v>237.30246028398707</v>
      </c>
      <c r="F5560" s="28">
        <v>172.672</v>
      </c>
      <c r="G5560" s="28">
        <v>293.80900000000003</v>
      </c>
      <c r="H5560" s="153" t="s">
        <v>816</v>
      </c>
    </row>
    <row r="5561" spans="1:8" ht="16.5" thickBot="1">
      <c r="A5561" s="23" t="s">
        <v>33</v>
      </c>
      <c r="B5561" s="37">
        <v>9.8979999999999997</v>
      </c>
      <c r="C5561" s="38">
        <v>15.775</v>
      </c>
      <c r="D5561" s="30">
        <v>9.3580000000000005</v>
      </c>
      <c r="E5561" s="37">
        <v>17.893000000000001</v>
      </c>
      <c r="F5561" s="28">
        <v>8.1739999999999995</v>
      </c>
      <c r="G5561" s="28">
        <v>17.436</v>
      </c>
      <c r="H5561" s="153" t="s">
        <v>818</v>
      </c>
    </row>
    <row r="5562" spans="1:8" ht="16.5" thickBot="1">
      <c r="A5562" s="23" t="s">
        <v>34</v>
      </c>
      <c r="B5562" s="39">
        <v>7.6999999999999999E-2</v>
      </c>
      <c r="C5562" s="40">
        <v>0.04</v>
      </c>
      <c r="D5562" s="30">
        <v>0.106</v>
      </c>
      <c r="E5562" s="37">
        <v>4.2000000000000003E-2</v>
      </c>
      <c r="F5562" s="28">
        <v>4.2000000000000003E-2</v>
      </c>
      <c r="G5562" s="28">
        <v>1.4E-2</v>
      </c>
      <c r="H5562" s="153" t="s">
        <v>817</v>
      </c>
    </row>
    <row r="5563" spans="1:8" ht="16.5" thickBot="1">
      <c r="A5563" s="23" t="s">
        <v>35</v>
      </c>
      <c r="B5563" s="39">
        <v>3.1E-2</v>
      </c>
      <c r="C5563" s="40">
        <v>5.0999999999999997E-2</v>
      </c>
      <c r="D5563" s="30">
        <v>5.5E-2</v>
      </c>
      <c r="E5563" s="37">
        <v>7.5999999999999998E-2</v>
      </c>
      <c r="F5563" s="28">
        <v>0.153</v>
      </c>
      <c r="G5563" s="28">
        <v>0.22800000000000001</v>
      </c>
      <c r="H5563" s="152" t="s">
        <v>36</v>
      </c>
    </row>
    <row r="5564" spans="1:8" ht="16.5" thickBot="1">
      <c r="A5564" s="95" t="s">
        <v>353</v>
      </c>
      <c r="B5564" s="97">
        <f t="shared" ref="B5564" si="999">SUM(B5542:B5563)</f>
        <v>148.58826900000003</v>
      </c>
      <c r="C5564" s="97">
        <f t="shared" ref="C5564" si="1000">SUM(C5542:C5563)</f>
        <v>264.74545479569866</v>
      </c>
      <c r="D5564" s="97">
        <f t="shared" ref="D5564" si="1001">SUM(D5542:D5563)</f>
        <v>166.47620699999999</v>
      </c>
      <c r="E5564" s="97">
        <f t="shared" ref="E5564:G5564" si="1002">SUM(E5542:E5563)</f>
        <v>343.69678991983704</v>
      </c>
      <c r="F5564" s="97">
        <f t="shared" si="1002"/>
        <v>225.00675862068965</v>
      </c>
      <c r="G5564" s="97">
        <f t="shared" si="1002"/>
        <v>389.02700000000004</v>
      </c>
      <c r="H5564" s="123" t="s">
        <v>841</v>
      </c>
    </row>
    <row r="5565" spans="1:8" ht="16.5" thickBot="1">
      <c r="A5565" s="95" t="s">
        <v>350</v>
      </c>
      <c r="B5565" s="97">
        <v>7641.7790000000005</v>
      </c>
      <c r="C5565" s="97">
        <v>11884.35</v>
      </c>
      <c r="D5565" s="97">
        <v>9812.8389999999999</v>
      </c>
      <c r="E5565" s="97">
        <v>15260.74</v>
      </c>
      <c r="F5565" s="97">
        <f>D5565/E5565*G5565</f>
        <v>11150.081484814367</v>
      </c>
      <c r="G5565" s="97">
        <v>17340.394</v>
      </c>
      <c r="H5565" s="119" t="s">
        <v>354</v>
      </c>
    </row>
    <row r="5566" spans="1:8">
      <c r="A5566" s="75"/>
      <c r="B5566" s="75"/>
      <c r="C5566" s="75"/>
      <c r="D5566" s="75"/>
      <c r="E5566" s="75"/>
      <c r="F5566" s="75"/>
      <c r="G5566" s="75"/>
      <c r="H5566" s="75"/>
    </row>
    <row r="5567" spans="1:8">
      <c r="A5567" s="75"/>
      <c r="B5567" s="75"/>
      <c r="C5567" s="75"/>
      <c r="D5567" s="75"/>
      <c r="E5567" s="75"/>
      <c r="F5567" s="75"/>
      <c r="G5567" s="75"/>
      <c r="H5567" s="75"/>
    </row>
    <row r="5568" spans="1:8">
      <c r="A5568" s="75"/>
      <c r="B5568" s="75"/>
      <c r="C5568" s="75"/>
      <c r="D5568" s="75"/>
      <c r="E5568" s="75"/>
      <c r="F5568" s="75"/>
      <c r="G5568" s="75"/>
      <c r="H5568" s="75"/>
    </row>
    <row r="5569" spans="1:8">
      <c r="A5569" s="77" t="s">
        <v>784</v>
      </c>
      <c r="B5569" s="75"/>
      <c r="C5569" s="75"/>
      <c r="D5569" s="75"/>
      <c r="E5569" s="75"/>
      <c r="F5569" s="75"/>
      <c r="G5569" s="75"/>
      <c r="H5569" s="79" t="s">
        <v>782</v>
      </c>
    </row>
    <row r="5570" spans="1:8">
      <c r="A5570" s="77" t="s">
        <v>797</v>
      </c>
      <c r="B5570" s="75"/>
      <c r="C5570" s="75"/>
      <c r="D5570" s="75"/>
      <c r="E5570" s="75"/>
      <c r="F5570" s="75"/>
      <c r="G5570" s="75"/>
      <c r="H5570" s="56" t="s">
        <v>796</v>
      </c>
    </row>
    <row r="5571" spans="1:8" ht="16.5" customHeight="1" thickBot="1">
      <c r="A5571" s="76" t="s">
        <v>39</v>
      </c>
      <c r="B5571" s="75"/>
      <c r="C5571" s="75"/>
      <c r="D5571" s="75"/>
      <c r="E5571" s="2"/>
      <c r="F5571" s="75"/>
      <c r="G5571" s="2" t="s">
        <v>40</v>
      </c>
      <c r="H5571" s="2" t="s">
        <v>2</v>
      </c>
    </row>
    <row r="5572" spans="1:8" ht="16.5" thickBot="1">
      <c r="A5572" s="66" t="s">
        <v>7</v>
      </c>
      <c r="B5572" s="203">
        <v>2016</v>
      </c>
      <c r="C5572" s="204"/>
      <c r="D5572" s="203">
        <v>2017</v>
      </c>
      <c r="E5572" s="204"/>
      <c r="F5572" s="203">
        <v>2018</v>
      </c>
      <c r="G5572" s="204"/>
      <c r="H5572" s="67" t="s">
        <v>3</v>
      </c>
    </row>
    <row r="5573" spans="1:8">
      <c r="A5573" s="68"/>
      <c r="B5573" s="20" t="s">
        <v>43</v>
      </c>
      <c r="C5573" s="111" t="s">
        <v>44</v>
      </c>
      <c r="D5573" s="111" t="s">
        <v>43</v>
      </c>
      <c r="E5573" s="16" t="s">
        <v>44</v>
      </c>
      <c r="F5573" s="20" t="s">
        <v>43</v>
      </c>
      <c r="G5573" s="9" t="s">
        <v>44</v>
      </c>
      <c r="H5573" s="69"/>
    </row>
    <row r="5574" spans="1:8" ht="16.5" thickBot="1">
      <c r="A5574" s="70"/>
      <c r="B5574" s="34" t="s">
        <v>45</v>
      </c>
      <c r="C5574" s="11" t="s">
        <v>46</v>
      </c>
      <c r="D5574" s="114" t="s">
        <v>45</v>
      </c>
      <c r="E5574" s="36" t="s">
        <v>46</v>
      </c>
      <c r="F5574" s="34" t="s">
        <v>45</v>
      </c>
      <c r="G5574" s="34" t="s">
        <v>46</v>
      </c>
      <c r="H5574" s="71"/>
    </row>
    <row r="5575" spans="1:8" ht="17.25" thickTop="1" thickBot="1">
      <c r="A5575" s="23" t="s">
        <v>12</v>
      </c>
      <c r="B5575" s="35">
        <v>1.8825999999999999E-2</v>
      </c>
      <c r="C5575" s="38">
        <v>8.2875928000000001E-2</v>
      </c>
      <c r="D5575" s="30">
        <v>0</v>
      </c>
      <c r="E5575" s="37">
        <v>0</v>
      </c>
      <c r="F5575" s="30">
        <v>0</v>
      </c>
      <c r="G5575" s="30">
        <v>0</v>
      </c>
      <c r="H5575" s="153" t="s">
        <v>809</v>
      </c>
    </row>
    <row r="5576" spans="1:8" ht="16.5" thickBot="1">
      <c r="A5576" s="23" t="s">
        <v>13</v>
      </c>
      <c r="B5576" s="37">
        <v>2.4630000000000001</v>
      </c>
      <c r="C5576" s="38">
        <v>1.891</v>
      </c>
      <c r="D5576" s="30">
        <v>7.72</v>
      </c>
      <c r="E5576" s="37">
        <v>13.316000000000001</v>
      </c>
      <c r="F5576" s="30">
        <v>0.877</v>
      </c>
      <c r="G5576" s="30">
        <v>2.3029999999999999</v>
      </c>
      <c r="H5576" s="153" t="s">
        <v>810</v>
      </c>
    </row>
    <row r="5577" spans="1:8" ht="16.5" thickBot="1">
      <c r="A5577" s="23" t="s">
        <v>14</v>
      </c>
      <c r="B5577" s="37">
        <v>15.16</v>
      </c>
      <c r="C5577" s="38">
        <v>24.123000000000001</v>
      </c>
      <c r="D5577" s="30">
        <v>11.851000000000001</v>
      </c>
      <c r="E5577" s="37">
        <v>22.87</v>
      </c>
      <c r="F5577" s="30">
        <v>16.082000000000001</v>
      </c>
      <c r="G5577" s="30">
        <v>31.93</v>
      </c>
      <c r="H5577" s="153" t="s">
        <v>806</v>
      </c>
    </row>
    <row r="5578" spans="1:8" ht="16.5" thickBot="1">
      <c r="A5578" s="23" t="s">
        <v>15</v>
      </c>
      <c r="B5578" s="37">
        <v>5.5468440000000001</v>
      </c>
      <c r="C5578" s="38">
        <v>8.0212651499999996</v>
      </c>
      <c r="D5578" s="30">
        <v>4.8929999999999998</v>
      </c>
      <c r="E5578" s="37">
        <v>8.5579999999999998</v>
      </c>
      <c r="F5578" s="30">
        <v>5.0410000000000004</v>
      </c>
      <c r="G5578" s="30">
        <v>9.4369999999999994</v>
      </c>
      <c r="H5578" s="153" t="s">
        <v>820</v>
      </c>
    </row>
    <row r="5579" spans="1:8" ht="16.5" thickBot="1">
      <c r="A5579" s="23" t="s">
        <v>16</v>
      </c>
      <c r="B5579" s="37">
        <v>1.699668</v>
      </c>
      <c r="C5579" s="38">
        <v>3.1092682799999998</v>
      </c>
      <c r="D5579" s="30">
        <v>2.2534369999999999</v>
      </c>
      <c r="E5579" s="37">
        <v>4.4577885762499987</v>
      </c>
      <c r="F5579" s="30">
        <v>9.0939999999999994</v>
      </c>
      <c r="G5579" s="30">
        <v>16.725999999999999</v>
      </c>
      <c r="H5579" s="153" t="s">
        <v>819</v>
      </c>
    </row>
    <row r="5580" spans="1:8" ht="16.5" thickBot="1">
      <c r="A5580" s="23" t="s">
        <v>17</v>
      </c>
      <c r="B5580" s="37">
        <v>1.256891763047714E-3</v>
      </c>
      <c r="C5580" s="38">
        <v>2E-3</v>
      </c>
      <c r="D5580" s="30">
        <v>0</v>
      </c>
      <c r="E5580" s="37">
        <v>0</v>
      </c>
      <c r="F5580" s="30">
        <v>1E-3</v>
      </c>
      <c r="G5580" s="30">
        <v>3.0000000000000001E-3</v>
      </c>
      <c r="H5580" s="153" t="s">
        <v>807</v>
      </c>
    </row>
    <row r="5581" spans="1:8" ht="16.5" thickBot="1">
      <c r="A5581" s="23" t="s">
        <v>18</v>
      </c>
      <c r="B5581" s="37">
        <v>0.26700000000000002</v>
      </c>
      <c r="C5581" s="38">
        <v>0.39700000000000002</v>
      </c>
      <c r="D5581" s="30">
        <v>0.36250125944584383</v>
      </c>
      <c r="E5581" s="37">
        <v>0.53900000000000003</v>
      </c>
      <c r="F5581" s="30">
        <v>1.625</v>
      </c>
      <c r="G5581" s="30">
        <v>3.359</v>
      </c>
      <c r="H5581" s="153" t="s">
        <v>19</v>
      </c>
    </row>
    <row r="5582" spans="1:8" ht="16.5" thickBot="1">
      <c r="A5582" s="23" t="s">
        <v>20</v>
      </c>
      <c r="B5582" s="37">
        <v>2.0720000000000001</v>
      </c>
      <c r="C5582" s="38">
        <v>4.2080000000000002</v>
      </c>
      <c r="D5582" s="30">
        <v>2.395</v>
      </c>
      <c r="E5582" s="37">
        <v>3.6680000000000001</v>
      </c>
      <c r="F5582" s="30">
        <v>0.41499999999999998</v>
      </c>
      <c r="G5582" s="30">
        <v>0.79900000000000004</v>
      </c>
      <c r="H5582" s="153" t="s">
        <v>808</v>
      </c>
    </row>
    <row r="5583" spans="1:8" ht="16.5" thickBot="1">
      <c r="A5583" s="23" t="s">
        <v>21</v>
      </c>
      <c r="B5583" s="37">
        <v>5.0000000000000002E-5</v>
      </c>
      <c r="C5583" s="38">
        <v>8.7499999999999999E-5</v>
      </c>
      <c r="D5583" s="30">
        <v>2.5999999999999999E-2</v>
      </c>
      <c r="E5583" s="37">
        <v>4.4999999999999998E-2</v>
      </c>
      <c r="F5583" s="30">
        <v>0</v>
      </c>
      <c r="G5583" s="30">
        <v>0</v>
      </c>
      <c r="H5583" s="153" t="s">
        <v>811</v>
      </c>
    </row>
    <row r="5584" spans="1:8" ht="16.5" thickBot="1">
      <c r="A5584" s="23" t="s">
        <v>22</v>
      </c>
      <c r="B5584" s="37">
        <v>0.28799999999999998</v>
      </c>
      <c r="C5584" s="38">
        <v>0.48899999999999999</v>
      </c>
      <c r="D5584" s="30">
        <v>7.5999999999999998E-2</v>
      </c>
      <c r="E5584" s="37">
        <v>0.221</v>
      </c>
      <c r="F5584" s="30">
        <v>1.6E-2</v>
      </c>
      <c r="G5584" s="30">
        <v>2.9000000000000001E-2</v>
      </c>
      <c r="H5584" s="153" t="s">
        <v>840</v>
      </c>
    </row>
    <row r="5585" spans="1:8" ht="16.5" thickBot="1">
      <c r="A5585" s="23" t="s">
        <v>23</v>
      </c>
      <c r="B5585" s="30">
        <v>0</v>
      </c>
      <c r="C5585" s="30">
        <v>0</v>
      </c>
      <c r="D5585" s="30">
        <v>0</v>
      </c>
      <c r="E5585" s="30">
        <v>0</v>
      </c>
      <c r="F5585" s="30">
        <v>0</v>
      </c>
      <c r="G5585" s="30">
        <v>0</v>
      </c>
      <c r="H5585" s="153" t="s">
        <v>805</v>
      </c>
    </row>
    <row r="5586" spans="1:8" ht="16.5" thickBot="1">
      <c r="A5586" s="23" t="s">
        <v>24</v>
      </c>
      <c r="B5586" s="37">
        <v>0.108</v>
      </c>
      <c r="C5586" s="38">
        <v>0.214</v>
      </c>
      <c r="D5586" s="30">
        <v>0.111</v>
      </c>
      <c r="E5586" s="37">
        <v>0.17899999999999999</v>
      </c>
      <c r="F5586" s="30">
        <v>2.5999999999999999E-2</v>
      </c>
      <c r="G5586" s="30">
        <v>0.04</v>
      </c>
      <c r="H5586" s="153" t="s">
        <v>25</v>
      </c>
    </row>
    <row r="5587" spans="1:8" ht="16.5" thickBot="1">
      <c r="A5587" s="23" t="s">
        <v>26</v>
      </c>
      <c r="B5587" s="30">
        <v>4.3917000000000005E-2</v>
      </c>
      <c r="C5587" s="28">
        <v>5.19376E-2</v>
      </c>
      <c r="D5587" s="30">
        <v>2.9847000000000002E-2</v>
      </c>
      <c r="E5587" s="37">
        <v>3.3124000000000001E-2</v>
      </c>
      <c r="F5587" s="30">
        <v>8.9999999999999993E-3</v>
      </c>
      <c r="G5587" s="30">
        <v>2.1000000000000001E-2</v>
      </c>
      <c r="H5587" s="153" t="s">
        <v>812</v>
      </c>
    </row>
    <row r="5588" spans="1:8" ht="16.5" thickBot="1">
      <c r="A5588" s="23" t="s">
        <v>27</v>
      </c>
      <c r="B5588" s="37">
        <v>1E-3</v>
      </c>
      <c r="C5588" s="38">
        <v>2E-3</v>
      </c>
      <c r="D5588" s="30">
        <v>0</v>
      </c>
      <c r="E5588" s="37">
        <v>0</v>
      </c>
      <c r="F5588" s="37">
        <v>0</v>
      </c>
      <c r="G5588" s="37">
        <v>0</v>
      </c>
      <c r="H5588" s="153" t="s">
        <v>836</v>
      </c>
    </row>
    <row r="5589" spans="1:8" ht="16.5" thickBot="1">
      <c r="A5589" s="23" t="s">
        <v>28</v>
      </c>
      <c r="B5589" s="37">
        <v>0</v>
      </c>
      <c r="C5589" s="38">
        <v>0</v>
      </c>
      <c r="D5589" s="30">
        <v>0</v>
      </c>
      <c r="E5589" s="37">
        <v>0</v>
      </c>
      <c r="F5589" s="30">
        <v>0.26700000000000002</v>
      </c>
      <c r="G5589" s="30">
        <v>0.124</v>
      </c>
      <c r="H5589" s="153" t="s">
        <v>813</v>
      </c>
    </row>
    <row r="5590" spans="1:8" ht="16.5" thickBot="1">
      <c r="A5590" s="23" t="s">
        <v>29</v>
      </c>
      <c r="B5590" s="37">
        <v>0.32200000000000001</v>
      </c>
      <c r="C5590" s="38">
        <v>0.55000000000000004</v>
      </c>
      <c r="D5590" s="30">
        <v>0.46700000000000003</v>
      </c>
      <c r="E5590" s="37">
        <v>0.74299999999999999</v>
      </c>
      <c r="F5590" s="30">
        <v>5.8000000000000003E-2</v>
      </c>
      <c r="G5590" s="30">
        <v>6.4000000000000001E-2</v>
      </c>
      <c r="H5590" s="153" t="s">
        <v>814</v>
      </c>
    </row>
    <row r="5591" spans="1:8" ht="16.5" thickBot="1">
      <c r="A5591" s="23" t="s">
        <v>30</v>
      </c>
      <c r="B5591" s="37">
        <v>0.93500000000000005</v>
      </c>
      <c r="C5591" s="38">
        <v>0.82099999999999995</v>
      </c>
      <c r="D5591" s="30">
        <v>0.16400000000000001</v>
      </c>
      <c r="E5591" s="37">
        <v>0.24099999999999999</v>
      </c>
      <c r="F5591" s="30">
        <v>1.4E-2</v>
      </c>
      <c r="G5591" s="30">
        <v>2.1000000000000001E-2</v>
      </c>
      <c r="H5591" s="153" t="s">
        <v>815</v>
      </c>
    </row>
    <row r="5592" spans="1:8" ht="16.5" thickBot="1">
      <c r="A5592" s="23" t="s">
        <v>31</v>
      </c>
      <c r="B5592" s="37">
        <v>1E-3</v>
      </c>
      <c r="C5592" s="38">
        <v>3.0000000000000001E-3</v>
      </c>
      <c r="D5592" s="30">
        <v>2.5999999999999999E-2</v>
      </c>
      <c r="E5592" s="37">
        <v>3.5000000000000003E-2</v>
      </c>
      <c r="F5592" s="30">
        <v>1.2999999999999999E-2</v>
      </c>
      <c r="G5592" s="30">
        <v>7.1999999999999995E-2</v>
      </c>
      <c r="H5592" s="153" t="s">
        <v>838</v>
      </c>
    </row>
    <row r="5593" spans="1:8" ht="16.5" thickBot="1">
      <c r="A5593" s="23" t="s">
        <v>32</v>
      </c>
      <c r="B5593" s="37">
        <v>95.418000000000006</v>
      </c>
      <c r="C5593" s="38">
        <v>168.28146659969863</v>
      </c>
      <c r="D5593" s="30">
        <v>116.93600000000001</v>
      </c>
      <c r="E5593" s="37">
        <v>237.30246028398707</v>
      </c>
      <c r="F5593" s="30">
        <f>D5593/E5593*G5593</f>
        <v>126.4073431522874</v>
      </c>
      <c r="G5593" s="30">
        <v>256.52300000000002</v>
      </c>
      <c r="H5593" s="153" t="s">
        <v>816</v>
      </c>
    </row>
    <row r="5594" spans="1:8" ht="16.5" thickBot="1">
      <c r="A5594" s="23" t="s">
        <v>33</v>
      </c>
      <c r="B5594" s="37">
        <v>9.8789999999999996</v>
      </c>
      <c r="C5594" s="38">
        <v>15.731999999999999</v>
      </c>
      <c r="D5594" s="30">
        <v>9.3949999999999996</v>
      </c>
      <c r="E5594" s="37">
        <v>17.928000000000001</v>
      </c>
      <c r="F5594" s="30">
        <v>8.0489999999999995</v>
      </c>
      <c r="G5594" s="30">
        <v>17.233000000000001</v>
      </c>
      <c r="H5594" s="153" t="s">
        <v>818</v>
      </c>
    </row>
    <row r="5595" spans="1:8" ht="16.5" thickBot="1">
      <c r="A5595" s="23" t="s">
        <v>34</v>
      </c>
      <c r="B5595" s="39">
        <v>0</v>
      </c>
      <c r="C5595" s="40">
        <v>0</v>
      </c>
      <c r="D5595" s="30">
        <v>6.0999999999999999E-2</v>
      </c>
      <c r="E5595" s="37">
        <v>2.9000000000000001E-2</v>
      </c>
      <c r="F5595" s="30">
        <v>2.1000000000000001E-2</v>
      </c>
      <c r="G5595" s="30">
        <v>7.0000000000000001E-3</v>
      </c>
      <c r="H5595" s="153" t="s">
        <v>817</v>
      </c>
    </row>
    <row r="5596" spans="1:8" ht="16.5" thickBot="1">
      <c r="A5596" s="23" t="s">
        <v>35</v>
      </c>
      <c r="B5596" s="39">
        <v>3.1E-2</v>
      </c>
      <c r="C5596" s="40">
        <v>5.0999999999999997E-2</v>
      </c>
      <c r="D5596" s="30">
        <v>0</v>
      </c>
      <c r="E5596" s="37">
        <v>0</v>
      </c>
      <c r="F5596" s="30">
        <v>4.0000000000000001E-3</v>
      </c>
      <c r="G5596" s="30">
        <v>1.0999999999999999E-2</v>
      </c>
      <c r="H5596" s="152" t="s">
        <v>36</v>
      </c>
    </row>
    <row r="5597" spans="1:8" ht="16.5" thickBot="1">
      <c r="A5597" s="95" t="s">
        <v>353</v>
      </c>
      <c r="B5597" s="97">
        <f t="shared" ref="B5597" si="1003">SUM(B5575:B5596)</f>
        <v>134.25556189176305</v>
      </c>
      <c r="C5597" s="97">
        <f t="shared" ref="C5597" si="1004">SUM(C5575:C5596)</f>
        <v>228.02990105769862</v>
      </c>
      <c r="D5597" s="97">
        <f t="shared" ref="D5597" si="1005">SUM(D5575:D5596)</f>
        <v>156.76678525944587</v>
      </c>
      <c r="E5597" s="97">
        <f t="shared" ref="E5597:G5597" si="1006">SUM(E5575:E5596)</f>
        <v>310.16537286023708</v>
      </c>
      <c r="F5597" s="97">
        <f t="shared" si="1006"/>
        <v>168.01934315228738</v>
      </c>
      <c r="G5597" s="97">
        <f t="shared" si="1006"/>
        <v>338.70200000000006</v>
      </c>
      <c r="H5597" s="123" t="s">
        <v>841</v>
      </c>
    </row>
    <row r="5598" spans="1:8" ht="16.5" thickBot="1">
      <c r="A5598" s="95" t="s">
        <v>350</v>
      </c>
      <c r="B5598" s="97">
        <v>7145.5209999999997</v>
      </c>
      <c r="C5598" s="97">
        <v>11456.879000000001</v>
      </c>
      <c r="D5598" s="97">
        <v>9412.5367892855465</v>
      </c>
      <c r="E5598" s="97">
        <v>15091.733</v>
      </c>
      <c r="F5598" s="142">
        <f>D5598/E5598*G5598</f>
        <v>9942.0238034785907</v>
      </c>
      <c r="G5598" s="142">
        <v>15940.694</v>
      </c>
      <c r="H5598" s="119" t="s">
        <v>354</v>
      </c>
    </row>
    <row r="5599" spans="1:8">
      <c r="A5599" s="75"/>
      <c r="B5599" s="75"/>
      <c r="C5599" s="75"/>
      <c r="D5599" s="75"/>
      <c r="E5599" s="75"/>
      <c r="F5599" s="75"/>
      <c r="G5599" s="75"/>
      <c r="H5599" s="75"/>
    </row>
    <row r="5600" spans="1:8">
      <c r="A5600" s="75"/>
      <c r="B5600" s="75"/>
      <c r="C5600" s="75"/>
      <c r="D5600" s="75"/>
      <c r="E5600" s="75"/>
      <c r="F5600" s="75"/>
      <c r="G5600" s="75"/>
      <c r="H5600" s="75"/>
    </row>
    <row r="5601" spans="1:8">
      <c r="A5601" s="75"/>
      <c r="B5601" s="75"/>
      <c r="C5601" s="75"/>
      <c r="D5601" s="75"/>
      <c r="E5601" s="75"/>
      <c r="F5601" s="75"/>
      <c r="G5601" s="75"/>
      <c r="H5601" s="75"/>
    </row>
    <row r="5602" spans="1:8">
      <c r="A5602" s="75"/>
      <c r="B5602" s="75"/>
      <c r="C5602" s="75"/>
      <c r="D5602" s="75"/>
      <c r="E5602" s="75"/>
      <c r="F5602" s="75"/>
      <c r="G5602" s="75"/>
      <c r="H5602" s="75"/>
    </row>
    <row r="5603" spans="1:8">
      <c r="A5603" s="75"/>
      <c r="B5603" s="75"/>
      <c r="C5603" s="75"/>
      <c r="D5603" s="75"/>
      <c r="E5603" s="75"/>
      <c r="F5603" s="75"/>
      <c r="G5603" s="75"/>
      <c r="H5603" s="13"/>
    </row>
    <row r="5604" spans="1:8">
      <c r="A5604" s="77" t="s">
        <v>372</v>
      </c>
      <c r="B5604" s="75"/>
      <c r="C5604" s="75"/>
      <c r="D5604" s="75"/>
      <c r="E5604" s="75"/>
      <c r="F5604" s="75"/>
      <c r="G5604" s="75"/>
      <c r="H5604" s="79" t="s">
        <v>373</v>
      </c>
    </row>
    <row r="5605" spans="1:8">
      <c r="A5605" s="77" t="s">
        <v>798</v>
      </c>
      <c r="B5605" s="75"/>
      <c r="C5605" s="75"/>
      <c r="D5605" s="75"/>
      <c r="E5605" s="75"/>
      <c r="F5605" s="75"/>
      <c r="G5605" s="75"/>
      <c r="H5605" s="56" t="s">
        <v>799</v>
      </c>
    </row>
    <row r="5606" spans="1:8" ht="16.5" customHeight="1" thickBot="1">
      <c r="A5606" s="76" t="s">
        <v>39</v>
      </c>
      <c r="B5606" s="75"/>
      <c r="C5606" s="75"/>
      <c r="D5606" s="75"/>
      <c r="E5606" s="2"/>
      <c r="F5606" s="75"/>
      <c r="G5606" s="2" t="s">
        <v>40</v>
      </c>
      <c r="H5606" s="2" t="s">
        <v>2</v>
      </c>
    </row>
    <row r="5607" spans="1:8" ht="16.5" thickBot="1">
      <c r="A5607" s="66" t="s">
        <v>7</v>
      </c>
      <c r="B5607" s="203">
        <v>2016</v>
      </c>
      <c r="C5607" s="204"/>
      <c r="D5607" s="203">
        <v>2017</v>
      </c>
      <c r="E5607" s="204"/>
      <c r="F5607" s="203">
        <v>2018</v>
      </c>
      <c r="G5607" s="204"/>
      <c r="H5607" s="67" t="s">
        <v>3</v>
      </c>
    </row>
    <row r="5608" spans="1:8">
      <c r="A5608" s="68"/>
      <c r="B5608" s="20" t="s">
        <v>43</v>
      </c>
      <c r="C5608" s="111" t="s">
        <v>44</v>
      </c>
      <c r="D5608" s="111" t="s">
        <v>43</v>
      </c>
      <c r="E5608" s="16" t="s">
        <v>44</v>
      </c>
      <c r="F5608" s="20" t="s">
        <v>43</v>
      </c>
      <c r="G5608" s="9" t="s">
        <v>44</v>
      </c>
      <c r="H5608" s="69"/>
    </row>
    <row r="5609" spans="1:8" ht="16.5" thickBot="1">
      <c r="A5609" s="70"/>
      <c r="B5609" s="34" t="s">
        <v>45</v>
      </c>
      <c r="C5609" s="11" t="s">
        <v>46</v>
      </c>
      <c r="D5609" s="114" t="s">
        <v>45</v>
      </c>
      <c r="E5609" s="36" t="s">
        <v>46</v>
      </c>
      <c r="F5609" s="34" t="s">
        <v>45</v>
      </c>
      <c r="G5609" s="34" t="s">
        <v>46</v>
      </c>
      <c r="H5609" s="71"/>
    </row>
    <row r="5610" spans="1:8" ht="17.25" thickTop="1" thickBot="1">
      <c r="A5610" s="23" t="s">
        <v>12</v>
      </c>
      <c r="B5610" s="35">
        <v>508.61</v>
      </c>
      <c r="C5610" s="38">
        <v>205.041</v>
      </c>
      <c r="D5610" s="30">
        <v>587.41399999999999</v>
      </c>
      <c r="E5610" s="37">
        <v>215.16499999999999</v>
      </c>
      <c r="F5610" s="37">
        <f>D5610/E5610*G5610</f>
        <v>547.73799478539729</v>
      </c>
      <c r="G5610" s="37">
        <v>200.63200000000001</v>
      </c>
      <c r="H5610" s="114" t="s">
        <v>809</v>
      </c>
    </row>
    <row r="5611" spans="1:8" ht="16.5" thickBot="1">
      <c r="A5611" s="23" t="s">
        <v>13</v>
      </c>
      <c r="B5611" s="37">
        <v>326.72899999999998</v>
      </c>
      <c r="C5611" s="38">
        <v>208.286</v>
      </c>
      <c r="D5611" s="30">
        <v>439.21</v>
      </c>
      <c r="E5611" s="37">
        <v>251.864</v>
      </c>
      <c r="F5611" s="37">
        <f t="shared" ref="F5611:F5633" si="1007">D5611/E5611*G5611</f>
        <v>455.01265945113227</v>
      </c>
      <c r="G5611" s="37">
        <v>260.92599999999999</v>
      </c>
      <c r="H5611" s="114" t="s">
        <v>810</v>
      </c>
    </row>
    <row r="5612" spans="1:8" ht="16.5" thickBot="1">
      <c r="A5612" s="23" t="s">
        <v>14</v>
      </c>
      <c r="B5612" s="37">
        <v>18.908000000000001</v>
      </c>
      <c r="C5612" s="38">
        <v>11.8</v>
      </c>
      <c r="D5612" s="30">
        <v>16.341000000000001</v>
      </c>
      <c r="E5612" s="37">
        <v>10.827999999999999</v>
      </c>
      <c r="F5612" s="37">
        <f t="shared" si="1007"/>
        <v>25.931603527890658</v>
      </c>
      <c r="G5612" s="37">
        <v>17.183</v>
      </c>
      <c r="H5612" s="114" t="s">
        <v>806</v>
      </c>
    </row>
    <row r="5613" spans="1:8" ht="16.5" thickBot="1">
      <c r="A5613" s="23" t="s">
        <v>15</v>
      </c>
      <c r="B5613" s="37">
        <v>344.38099999999997</v>
      </c>
      <c r="C5613" s="38">
        <v>135.03800000000001</v>
      </c>
      <c r="D5613" s="30">
        <v>250.09</v>
      </c>
      <c r="E5613" s="37">
        <v>101.407</v>
      </c>
      <c r="F5613" s="37">
        <f t="shared" si="1007"/>
        <v>224.14063772717864</v>
      </c>
      <c r="G5613" s="37">
        <v>90.885000000000005</v>
      </c>
      <c r="H5613" s="114" t="s">
        <v>820</v>
      </c>
    </row>
    <row r="5614" spans="1:8" ht="16.5" thickBot="1">
      <c r="A5614" s="23" t="s">
        <v>16</v>
      </c>
      <c r="B5614" s="37">
        <v>1397.3904090000001</v>
      </c>
      <c r="C5614" s="38">
        <v>618.14308186999983</v>
      </c>
      <c r="D5614" s="30">
        <v>1212.1117839999999</v>
      </c>
      <c r="E5614" s="37">
        <v>482.12998538376007</v>
      </c>
      <c r="F5614" s="37">
        <f t="shared" si="1007"/>
        <v>1601.9319903392491</v>
      </c>
      <c r="G5614" s="37">
        <v>637.18499999999995</v>
      </c>
      <c r="H5614" s="114" t="s">
        <v>819</v>
      </c>
    </row>
    <row r="5615" spans="1:8" ht="16.5" thickBot="1">
      <c r="A5615" s="23" t="s">
        <v>17</v>
      </c>
      <c r="B5615" s="37">
        <v>1.633</v>
      </c>
      <c r="C5615" s="38">
        <v>3.6949999999999998</v>
      </c>
      <c r="D5615" s="30">
        <v>2.323</v>
      </c>
      <c r="E5615" s="37">
        <v>1.0289999999999999</v>
      </c>
      <c r="F5615" s="37">
        <f t="shared" si="1007"/>
        <v>2.4855422740524782</v>
      </c>
      <c r="G5615" s="37">
        <v>1.101</v>
      </c>
      <c r="H5615" s="114" t="s">
        <v>807</v>
      </c>
    </row>
    <row r="5616" spans="1:8" ht="16.5" thickBot="1">
      <c r="A5616" s="23" t="s">
        <v>18</v>
      </c>
      <c r="B5616" s="37">
        <v>0.223</v>
      </c>
      <c r="C5616" s="38">
        <v>0.13500000000000001</v>
      </c>
      <c r="D5616" s="30">
        <v>0.13900000000000001</v>
      </c>
      <c r="E5616" s="37">
        <v>0.157</v>
      </c>
      <c r="F5616" s="37">
        <f t="shared" si="1007"/>
        <v>8.2337579617834403E-2</v>
      </c>
      <c r="G5616" s="37">
        <v>9.2999999999999999E-2</v>
      </c>
      <c r="H5616" s="114" t="s">
        <v>19</v>
      </c>
    </row>
    <row r="5617" spans="1:8" ht="16.5" thickBot="1">
      <c r="A5617" s="23" t="s">
        <v>20</v>
      </c>
      <c r="B5617" s="37">
        <v>910.47299999999996</v>
      </c>
      <c r="C5617" s="38">
        <v>384.94200000000001</v>
      </c>
      <c r="D5617" s="30">
        <v>1278.7339999999999</v>
      </c>
      <c r="E5617" s="37">
        <v>517.34900000000005</v>
      </c>
      <c r="F5617" s="37">
        <f t="shared" si="1007"/>
        <v>1842.0503512522494</v>
      </c>
      <c r="G5617" s="37">
        <v>745.255</v>
      </c>
      <c r="H5617" s="114" t="s">
        <v>808</v>
      </c>
    </row>
    <row r="5618" spans="1:8" ht="16.5" thickBot="1">
      <c r="A5618" s="23" t="s">
        <v>21</v>
      </c>
      <c r="B5618" s="37">
        <v>78.748639999999995</v>
      </c>
      <c r="C5618" s="38">
        <v>20.874226000000004</v>
      </c>
      <c r="D5618" s="30">
        <v>29.47</v>
      </c>
      <c r="E5618" s="37">
        <v>38.984000000000002</v>
      </c>
      <c r="F5618" s="37">
        <f t="shared" si="1007"/>
        <v>25.845970141596545</v>
      </c>
      <c r="G5618" s="37">
        <v>34.19</v>
      </c>
      <c r="H5618" s="114" t="s">
        <v>811</v>
      </c>
    </row>
    <row r="5619" spans="1:8" ht="16.5" thickBot="1">
      <c r="A5619" s="23" t="s">
        <v>22</v>
      </c>
      <c r="B5619" s="37">
        <v>177.04300000000001</v>
      </c>
      <c r="C5619" s="38">
        <v>51.975000000000001</v>
      </c>
      <c r="D5619" s="30">
        <v>230.17</v>
      </c>
      <c r="E5619" s="37">
        <v>66.897999999999996</v>
      </c>
      <c r="F5619" s="37">
        <f t="shared" si="1007"/>
        <v>330.83195835450988</v>
      </c>
      <c r="G5619" s="37">
        <v>96.155000000000001</v>
      </c>
      <c r="H5619" s="114" t="s">
        <v>840</v>
      </c>
    </row>
    <row r="5620" spans="1:8" ht="16.5" thickBot="1">
      <c r="A5620" s="23" t="s">
        <v>23</v>
      </c>
      <c r="B5620" s="37">
        <v>2.58</v>
      </c>
      <c r="C5620" s="38">
        <v>0.94199999999999995</v>
      </c>
      <c r="D5620" s="30">
        <v>4.7939999999999996</v>
      </c>
      <c r="E5620" s="37">
        <v>1.966</v>
      </c>
      <c r="F5620" s="37">
        <f t="shared" si="1007"/>
        <v>7.0568850457782304</v>
      </c>
      <c r="G5620" s="37">
        <v>2.8940000000000001</v>
      </c>
      <c r="H5620" s="114" t="s">
        <v>805</v>
      </c>
    </row>
    <row r="5621" spans="1:8" ht="16.5" thickBot="1">
      <c r="A5621" s="23" t="s">
        <v>24</v>
      </c>
      <c r="B5621" s="37">
        <v>410.65699999999998</v>
      </c>
      <c r="C5621" s="38">
        <v>180.69</v>
      </c>
      <c r="D5621" s="30">
        <v>543.01900000000001</v>
      </c>
      <c r="E5621" s="37">
        <v>188.48599999999999</v>
      </c>
      <c r="F5621" s="37">
        <f t="shared" si="1007"/>
        <v>808.5822163715078</v>
      </c>
      <c r="G5621" s="37">
        <v>280.66500000000002</v>
      </c>
      <c r="H5621" s="114" t="s">
        <v>25</v>
      </c>
    </row>
    <row r="5622" spans="1:8" ht="16.5" thickBot="1">
      <c r="A5622" s="23" t="s">
        <v>26</v>
      </c>
      <c r="B5622" s="30">
        <v>305.90382299999999</v>
      </c>
      <c r="C5622" s="28">
        <v>99.067654399999995</v>
      </c>
      <c r="D5622" s="30">
        <v>333.76714400000003</v>
      </c>
      <c r="E5622" s="37">
        <v>112.59958580000001</v>
      </c>
      <c r="F5622" s="37">
        <f t="shared" si="1007"/>
        <v>335.61210114121042</v>
      </c>
      <c r="G5622" s="37">
        <v>113.22199999999999</v>
      </c>
      <c r="H5622" s="114" t="s">
        <v>812</v>
      </c>
    </row>
    <row r="5623" spans="1:8" ht="16.5" thickBot="1">
      <c r="A5623" s="23" t="s">
        <v>27</v>
      </c>
      <c r="B5623" s="37">
        <v>140.06588868974623</v>
      </c>
      <c r="C5623" s="38">
        <v>171.703</v>
      </c>
      <c r="D5623" s="30">
        <v>0.151</v>
      </c>
      <c r="E5623" s="37">
        <v>6.0999999999999999E-2</v>
      </c>
      <c r="F5623" s="37">
        <f t="shared" si="1007"/>
        <v>645.88145901639336</v>
      </c>
      <c r="G5623" s="37">
        <v>260.91899999999998</v>
      </c>
      <c r="H5623" s="114" t="s">
        <v>836</v>
      </c>
    </row>
    <row r="5624" spans="1:8" ht="16.5" thickBot="1">
      <c r="A5624" s="23" t="s">
        <v>28</v>
      </c>
      <c r="B5624" s="37">
        <v>19.833550000000002</v>
      </c>
      <c r="C5624" s="38">
        <v>34.327700000000007</v>
      </c>
      <c r="D5624" s="30">
        <v>13.83745</v>
      </c>
      <c r="E5624" s="37">
        <v>29.577625000000005</v>
      </c>
      <c r="F5624" s="37">
        <f t="shared" si="1007"/>
        <v>62.933640258472401</v>
      </c>
      <c r="G5624" s="37">
        <v>134.52099999999999</v>
      </c>
      <c r="H5624" s="114" t="s">
        <v>813</v>
      </c>
    </row>
    <row r="5625" spans="1:8" ht="16.5" thickBot="1">
      <c r="A5625" s="23" t="s">
        <v>29</v>
      </c>
      <c r="B5625" s="37">
        <v>134.74700000000001</v>
      </c>
      <c r="C5625" s="38">
        <v>74.945999999999998</v>
      </c>
      <c r="D5625" s="30">
        <v>123.77</v>
      </c>
      <c r="E5625" s="37">
        <v>67.817999999999998</v>
      </c>
      <c r="F5625" s="37">
        <f t="shared" si="1007"/>
        <v>142.93283287622754</v>
      </c>
      <c r="G5625" s="37">
        <v>78.317999999999998</v>
      </c>
      <c r="H5625" s="114" t="s">
        <v>814</v>
      </c>
    </row>
    <row r="5626" spans="1:8" ht="16.5" thickBot="1">
      <c r="A5626" s="23" t="s">
        <v>30</v>
      </c>
      <c r="B5626" s="37">
        <v>23.26</v>
      </c>
      <c r="C5626" s="38">
        <v>4.423</v>
      </c>
      <c r="D5626" s="30">
        <v>42.966000000000001</v>
      </c>
      <c r="E5626" s="37">
        <v>8.4540000000000006</v>
      </c>
      <c r="F5626" s="37">
        <f t="shared" si="1007"/>
        <v>654.8477842441448</v>
      </c>
      <c r="G5626" s="37">
        <v>128.84800000000001</v>
      </c>
      <c r="H5626" s="114" t="s">
        <v>815</v>
      </c>
    </row>
    <row r="5627" spans="1:8" ht="16.5" thickBot="1">
      <c r="A5627" s="23" t="s">
        <v>31</v>
      </c>
      <c r="B5627" s="37">
        <v>233.91399999999999</v>
      </c>
      <c r="C5627" s="38">
        <v>90.021000000000001</v>
      </c>
      <c r="D5627" s="30">
        <v>139.77799999999999</v>
      </c>
      <c r="E5627" s="37">
        <v>59.173999999999999</v>
      </c>
      <c r="F5627" s="37">
        <f t="shared" si="1007"/>
        <v>383.43637154831509</v>
      </c>
      <c r="G5627" s="37">
        <v>162.32499999999999</v>
      </c>
      <c r="H5627" s="114" t="s">
        <v>838</v>
      </c>
    </row>
    <row r="5628" spans="1:8" ht="16.5" thickBot="1">
      <c r="A5628" s="23" t="s">
        <v>32</v>
      </c>
      <c r="B5628" s="37">
        <v>2141.0360000000001</v>
      </c>
      <c r="C5628" s="38">
        <v>1203.6112506278253</v>
      </c>
      <c r="D5628" s="30">
        <v>1799.9939999999999</v>
      </c>
      <c r="E5628" s="37">
        <v>814.15340925066778</v>
      </c>
      <c r="F5628" s="37">
        <v>865.02300000000002</v>
      </c>
      <c r="G5628" s="37">
        <v>523.99400000000003</v>
      </c>
      <c r="H5628" s="114" t="s">
        <v>816</v>
      </c>
    </row>
    <row r="5629" spans="1:8" ht="16.5" thickBot="1">
      <c r="A5629" s="23" t="s">
        <v>33</v>
      </c>
      <c r="B5629" s="37">
        <v>2071.7440000000001</v>
      </c>
      <c r="C5629" s="38">
        <v>522.58799999999997</v>
      </c>
      <c r="D5629" s="30">
        <v>1993.6579999999999</v>
      </c>
      <c r="E5629" s="37">
        <v>506.892</v>
      </c>
      <c r="F5629" s="37">
        <f t="shared" si="1007"/>
        <v>2293.0182016879335</v>
      </c>
      <c r="G5629" s="37">
        <v>583.005</v>
      </c>
      <c r="H5629" s="114" t="s">
        <v>818</v>
      </c>
    </row>
    <row r="5630" spans="1:8" ht="16.5" thickBot="1">
      <c r="A5630" s="23" t="s">
        <v>34</v>
      </c>
      <c r="B5630" s="39">
        <v>23.26</v>
      </c>
      <c r="C5630" s="40">
        <v>4.423</v>
      </c>
      <c r="D5630" s="30">
        <v>42.966000000000001</v>
      </c>
      <c r="E5630" s="37">
        <v>8.4540000000000006</v>
      </c>
      <c r="F5630" s="37">
        <f t="shared" si="1007"/>
        <v>81.327410929737397</v>
      </c>
      <c r="G5630" s="37">
        <v>16.001999999999999</v>
      </c>
      <c r="H5630" s="114" t="s">
        <v>817</v>
      </c>
    </row>
    <row r="5631" spans="1:8" ht="16.5" thickBot="1">
      <c r="A5631" s="23" t="s">
        <v>35</v>
      </c>
      <c r="B5631" s="117">
        <v>282.58300000000003</v>
      </c>
      <c r="C5631" s="42">
        <v>108.19199999999999</v>
      </c>
      <c r="D5631" s="116">
        <v>255.773</v>
      </c>
      <c r="E5631" s="117">
        <v>94.522000000000006</v>
      </c>
      <c r="F5631" s="37">
        <f t="shared" si="1007"/>
        <v>365.62425905080295</v>
      </c>
      <c r="G5631" s="37">
        <v>135.11799999999999</v>
      </c>
      <c r="H5631" s="113" t="s">
        <v>36</v>
      </c>
    </row>
    <row r="5632" spans="1:8" ht="16.5" thickBot="1">
      <c r="A5632" s="95" t="s">
        <v>353</v>
      </c>
      <c r="B5632" s="97">
        <f t="shared" ref="B5632" si="1008">SUM(B5610:B5631)</f>
        <v>9553.7233106897474</v>
      </c>
      <c r="C5632" s="97">
        <f t="shared" ref="C5632" si="1009">SUM(C5610:C5631)</f>
        <v>4134.8639128978239</v>
      </c>
      <c r="D5632" s="97">
        <f t="shared" ref="D5632" si="1010">SUM(D5610:D5631)</f>
        <v>9340.4763779999994</v>
      </c>
      <c r="E5632" s="118">
        <f t="shared" ref="E5632:G5632" si="1011">SUM(E5610:E5631)</f>
        <v>3577.9686054344274</v>
      </c>
      <c r="F5632" s="118">
        <f t="shared" si="1011"/>
        <v>11702.327207603397</v>
      </c>
      <c r="G5632" s="118">
        <f t="shared" si="1011"/>
        <v>4503.4360000000015</v>
      </c>
      <c r="H5632" s="112" t="s">
        <v>841</v>
      </c>
    </row>
    <row r="5633" spans="1:10" ht="16.5" thickBot="1">
      <c r="A5633" s="95" t="s">
        <v>350</v>
      </c>
      <c r="B5633" s="97">
        <v>145704.16352486331</v>
      </c>
      <c r="C5633" s="97">
        <v>70377.118000000002</v>
      </c>
      <c r="D5633" s="97">
        <v>152075.44973198706</v>
      </c>
      <c r="E5633" s="97">
        <v>73454.536999999997</v>
      </c>
      <c r="F5633" s="140">
        <f t="shared" si="1007"/>
        <v>171831.78071401292</v>
      </c>
      <c r="G5633" s="140">
        <v>82997.116999999998</v>
      </c>
      <c r="H5633" s="119" t="s">
        <v>354</v>
      </c>
    </row>
    <row r="5634" spans="1:10">
      <c r="A5634" s="75"/>
      <c r="B5634" s="75"/>
      <c r="C5634" s="75"/>
      <c r="D5634" s="75"/>
      <c r="E5634" s="75"/>
      <c r="F5634" s="75"/>
      <c r="G5634" s="75"/>
      <c r="H5634" s="75"/>
    </row>
    <row r="5635" spans="1:10">
      <c r="A5635" s="77" t="s">
        <v>374</v>
      </c>
      <c r="B5635" s="75"/>
      <c r="C5635" s="75"/>
      <c r="D5635" s="75"/>
      <c r="E5635" s="75"/>
      <c r="F5635" s="75"/>
      <c r="G5635" s="75"/>
      <c r="H5635" s="79" t="s">
        <v>375</v>
      </c>
    </row>
    <row r="5636" spans="1:10" ht="18.75" customHeight="1">
      <c r="A5636" s="74" t="s">
        <v>801</v>
      </c>
      <c r="B5636" s="75"/>
      <c r="C5636" s="75"/>
      <c r="D5636" s="57"/>
      <c r="E5636" s="57"/>
      <c r="F5636" s="57"/>
      <c r="G5636" s="57"/>
      <c r="H5636" s="57" t="s">
        <v>800</v>
      </c>
    </row>
    <row r="5637" spans="1:10" ht="16.5" customHeight="1" thickBot="1">
      <c r="A5637" s="76" t="s">
        <v>39</v>
      </c>
      <c r="B5637" s="75"/>
      <c r="C5637" s="75"/>
      <c r="D5637" s="75"/>
      <c r="E5637" s="2"/>
      <c r="F5637" s="75"/>
      <c r="G5637" s="2" t="s">
        <v>40</v>
      </c>
      <c r="H5637" s="2" t="s">
        <v>2</v>
      </c>
    </row>
    <row r="5638" spans="1:10" ht="16.5" thickBot="1">
      <c r="A5638" s="66" t="s">
        <v>7</v>
      </c>
      <c r="B5638" s="203">
        <v>2016</v>
      </c>
      <c r="C5638" s="204"/>
      <c r="D5638" s="203">
        <v>2017</v>
      </c>
      <c r="E5638" s="204"/>
      <c r="F5638" s="203">
        <v>2018</v>
      </c>
      <c r="G5638" s="204"/>
      <c r="H5638" s="67" t="s">
        <v>3</v>
      </c>
    </row>
    <row r="5639" spans="1:10">
      <c r="A5639" s="68"/>
      <c r="B5639" s="20" t="s">
        <v>43</v>
      </c>
      <c r="C5639" s="111" t="s">
        <v>44</v>
      </c>
      <c r="D5639" s="111" t="s">
        <v>43</v>
      </c>
      <c r="E5639" s="16" t="s">
        <v>44</v>
      </c>
      <c r="F5639" s="20" t="s">
        <v>43</v>
      </c>
      <c r="G5639" s="9" t="s">
        <v>44</v>
      </c>
      <c r="H5639" s="69"/>
    </row>
    <row r="5640" spans="1:10" ht="16.5" thickBot="1">
      <c r="A5640" s="70"/>
      <c r="B5640" s="34" t="s">
        <v>45</v>
      </c>
      <c r="C5640" s="11" t="s">
        <v>46</v>
      </c>
      <c r="D5640" s="114" t="s">
        <v>45</v>
      </c>
      <c r="E5640" s="36" t="s">
        <v>46</v>
      </c>
      <c r="F5640" s="34" t="s">
        <v>45</v>
      </c>
      <c r="G5640" s="34" t="s">
        <v>46</v>
      </c>
      <c r="H5640" s="71"/>
    </row>
    <row r="5641" spans="1:10" ht="17.25" thickTop="1" thickBot="1">
      <c r="A5641" s="23" t="s">
        <v>12</v>
      </c>
      <c r="B5641" s="35">
        <v>0.94</v>
      </c>
      <c r="C5641" s="38">
        <v>1.153</v>
      </c>
      <c r="D5641" s="30">
        <v>0.61799999999999999</v>
      </c>
      <c r="E5641" s="37">
        <v>0.7</v>
      </c>
      <c r="F5641" s="30">
        <v>0.1</v>
      </c>
      <c r="G5641" s="30">
        <v>0.13</v>
      </c>
      <c r="H5641" s="153" t="s">
        <v>809</v>
      </c>
    </row>
    <row r="5642" spans="1:10" ht="16.5" thickBot="1">
      <c r="A5642" s="23" t="s">
        <v>13</v>
      </c>
      <c r="B5642" s="37">
        <v>0.216</v>
      </c>
      <c r="C5642" s="38">
        <v>0.124</v>
      </c>
      <c r="D5642" s="30">
        <v>3.0000000000000001E-3</v>
      </c>
      <c r="E5642" s="37">
        <v>1.2E-2</v>
      </c>
      <c r="F5642" s="30">
        <v>1.5289999999999999</v>
      </c>
      <c r="G5642" s="30">
        <v>1.232</v>
      </c>
      <c r="H5642" s="153" t="s">
        <v>810</v>
      </c>
    </row>
    <row r="5643" spans="1:10" ht="16.5" thickBot="1">
      <c r="A5643" s="23" t="s">
        <v>14</v>
      </c>
      <c r="B5643" s="37">
        <v>0</v>
      </c>
      <c r="C5643" s="38">
        <v>0</v>
      </c>
      <c r="D5643" s="30">
        <v>5.0000000000000001E-3</v>
      </c>
      <c r="E5643" s="37">
        <v>2.5000000000000001E-2</v>
      </c>
      <c r="F5643" s="30">
        <v>1.4999999999999999E-2</v>
      </c>
      <c r="G5643" s="30">
        <v>0.05</v>
      </c>
      <c r="H5643" s="153" t="s">
        <v>806</v>
      </c>
    </row>
    <row r="5644" spans="1:10" ht="16.5" thickBot="1">
      <c r="A5644" s="23" t="s">
        <v>15</v>
      </c>
      <c r="B5644" s="37">
        <v>3.274</v>
      </c>
      <c r="C5644" s="38">
        <v>4.4820000000000002</v>
      </c>
      <c r="D5644" s="30">
        <v>2.4279999999999999</v>
      </c>
      <c r="E5644" s="37">
        <v>3.2410000000000001</v>
      </c>
      <c r="F5644" s="30">
        <v>1.7829999999999999</v>
      </c>
      <c r="G5644" s="30">
        <v>2.7530000000000001</v>
      </c>
      <c r="H5644" s="153" t="s">
        <v>820</v>
      </c>
    </row>
    <row r="5645" spans="1:10" ht="16.5" thickBot="1">
      <c r="A5645" s="23" t="s">
        <v>16</v>
      </c>
      <c r="B5645" s="30">
        <v>0</v>
      </c>
      <c r="C5645" s="30">
        <v>0</v>
      </c>
      <c r="D5645" s="30">
        <v>0</v>
      </c>
      <c r="E5645" s="30">
        <v>0</v>
      </c>
      <c r="F5645" s="30">
        <v>0</v>
      </c>
      <c r="G5645" s="30">
        <v>0</v>
      </c>
      <c r="H5645" s="153" t="s">
        <v>819</v>
      </c>
    </row>
    <row r="5646" spans="1:10" ht="16.5" thickBot="1">
      <c r="A5646" s="23" t="s">
        <v>17</v>
      </c>
      <c r="B5646" s="30">
        <v>0</v>
      </c>
      <c r="C5646" s="30">
        <v>0</v>
      </c>
      <c r="D5646" s="30">
        <v>0</v>
      </c>
      <c r="E5646" s="30">
        <v>0</v>
      </c>
      <c r="F5646" s="30">
        <v>0</v>
      </c>
      <c r="G5646" s="30">
        <v>0</v>
      </c>
      <c r="H5646" s="153" t="s">
        <v>807</v>
      </c>
      <c r="J5646" s="43" t="s">
        <v>861</v>
      </c>
    </row>
    <row r="5647" spans="1:10" ht="16.5" thickBot="1">
      <c r="A5647" s="23" t="s">
        <v>18</v>
      </c>
      <c r="B5647" s="30">
        <v>0</v>
      </c>
      <c r="C5647" s="30">
        <v>0</v>
      </c>
      <c r="D5647" s="30">
        <v>0</v>
      </c>
      <c r="E5647" s="30">
        <v>0</v>
      </c>
      <c r="F5647" s="30">
        <v>0</v>
      </c>
      <c r="G5647" s="30">
        <v>0</v>
      </c>
      <c r="H5647" s="153" t="s">
        <v>19</v>
      </c>
    </row>
    <row r="5648" spans="1:10" ht="16.5" thickBot="1">
      <c r="A5648" s="23" t="s">
        <v>20</v>
      </c>
      <c r="B5648" s="37">
        <v>15.558999999999999</v>
      </c>
      <c r="C5648" s="38">
        <v>24.382000000000001</v>
      </c>
      <c r="D5648" s="30">
        <v>16.399999999999999</v>
      </c>
      <c r="E5648" s="37">
        <v>22.581</v>
      </c>
      <c r="F5648" s="30">
        <v>14.554</v>
      </c>
      <c r="G5648" s="30">
        <v>20.855</v>
      </c>
      <c r="H5648" s="153" t="s">
        <v>808</v>
      </c>
    </row>
    <row r="5649" spans="1:8" ht="16.5" thickBot="1">
      <c r="A5649" s="23" t="s">
        <v>21</v>
      </c>
      <c r="B5649" s="37">
        <v>0</v>
      </c>
      <c r="C5649" s="38">
        <v>0</v>
      </c>
      <c r="D5649" s="30">
        <v>0</v>
      </c>
      <c r="E5649" s="37">
        <v>0</v>
      </c>
      <c r="F5649" s="30">
        <v>0</v>
      </c>
      <c r="G5649" s="30">
        <v>0</v>
      </c>
      <c r="H5649" s="153" t="s">
        <v>811</v>
      </c>
    </row>
    <row r="5650" spans="1:8" ht="16.5" thickBot="1">
      <c r="A5650" s="23" t="s">
        <v>22</v>
      </c>
      <c r="B5650" s="37">
        <v>7.4999999999999997E-2</v>
      </c>
      <c r="C5650" s="38">
        <v>3.5999999999999997E-2</v>
      </c>
      <c r="D5650" s="30">
        <v>1.63</v>
      </c>
      <c r="E5650" s="37">
        <v>0.62</v>
      </c>
      <c r="F5650" s="30">
        <v>1.196</v>
      </c>
      <c r="G5650" s="30">
        <v>0.504</v>
      </c>
      <c r="H5650" s="153" t="s">
        <v>840</v>
      </c>
    </row>
    <row r="5651" spans="1:8" ht="16.5" thickBot="1">
      <c r="A5651" s="23" t="s">
        <v>23</v>
      </c>
      <c r="B5651" s="37">
        <v>2.8000000000000001E-2</v>
      </c>
      <c r="C5651" s="38">
        <v>0.122</v>
      </c>
      <c r="D5651" s="30">
        <v>0</v>
      </c>
      <c r="E5651" s="37">
        <v>0</v>
      </c>
      <c r="F5651" s="30">
        <v>0</v>
      </c>
      <c r="G5651" s="30">
        <v>0</v>
      </c>
      <c r="H5651" s="153" t="s">
        <v>805</v>
      </c>
    </row>
    <row r="5652" spans="1:8" ht="16.5" thickBot="1">
      <c r="A5652" s="23" t="s">
        <v>24</v>
      </c>
      <c r="B5652" s="37">
        <v>0.26500000000000001</v>
      </c>
      <c r="C5652" s="38">
        <v>0.189</v>
      </c>
      <c r="D5652" s="30">
        <v>0.61799999999999999</v>
      </c>
      <c r="E5652" s="37">
        <v>0.26200000000000001</v>
      </c>
      <c r="F5652" s="30">
        <v>0.49099999999999999</v>
      </c>
      <c r="G5652" s="30">
        <v>8.2000000000000003E-2</v>
      </c>
      <c r="H5652" s="153" t="s">
        <v>25</v>
      </c>
    </row>
    <row r="5653" spans="1:8" ht="16.5" thickBot="1">
      <c r="A5653" s="23" t="s">
        <v>26</v>
      </c>
      <c r="B5653" s="30">
        <v>2.5852605799999999</v>
      </c>
      <c r="C5653" s="28">
        <v>0.93661250799999995</v>
      </c>
      <c r="D5653" s="30">
        <v>2.9379018399999999</v>
      </c>
      <c r="E5653" s="37">
        <v>1.0734672519999999</v>
      </c>
      <c r="F5653" s="30">
        <v>0</v>
      </c>
      <c r="G5653" s="30">
        <v>0</v>
      </c>
      <c r="H5653" s="153" t="s">
        <v>812</v>
      </c>
    </row>
    <row r="5654" spans="1:8" ht="16.5" thickBot="1">
      <c r="A5654" s="23" t="s">
        <v>27</v>
      </c>
      <c r="B5654" s="30">
        <v>0</v>
      </c>
      <c r="C5654" s="30">
        <v>0</v>
      </c>
      <c r="D5654" s="30">
        <v>0</v>
      </c>
      <c r="E5654" s="30">
        <v>0</v>
      </c>
      <c r="F5654" s="30">
        <v>0</v>
      </c>
      <c r="G5654" s="30">
        <v>0</v>
      </c>
      <c r="H5654" s="153" t="s">
        <v>836</v>
      </c>
    </row>
    <row r="5655" spans="1:8" ht="16.5" thickBot="1">
      <c r="A5655" s="23" t="s">
        <v>28</v>
      </c>
      <c r="B5655" s="37">
        <v>0</v>
      </c>
      <c r="C5655" s="38">
        <v>0</v>
      </c>
      <c r="D5655" s="30">
        <v>0.35</v>
      </c>
      <c r="E5655" s="37">
        <v>0.35</v>
      </c>
      <c r="F5655" s="30">
        <v>0.35</v>
      </c>
      <c r="G5655" s="30">
        <v>0.35</v>
      </c>
      <c r="H5655" s="153" t="s">
        <v>813</v>
      </c>
    </row>
    <row r="5656" spans="1:8" ht="16.5" thickBot="1">
      <c r="A5656" s="23" t="s">
        <v>29</v>
      </c>
      <c r="B5656" s="37">
        <v>1.4999999999999999E-2</v>
      </c>
      <c r="C5656" s="38">
        <v>2.3E-2</v>
      </c>
      <c r="D5656" s="30">
        <v>6.0000000000000001E-3</v>
      </c>
      <c r="E5656" s="37">
        <v>3.5999999999999997E-2</v>
      </c>
      <c r="F5656" s="30">
        <v>2.5999999999999999E-2</v>
      </c>
      <c r="G5656" s="30">
        <v>4.1000000000000002E-2</v>
      </c>
      <c r="H5656" s="153" t="s">
        <v>814</v>
      </c>
    </row>
    <row r="5657" spans="1:8" ht="16.5" thickBot="1">
      <c r="A5657" s="23" t="s">
        <v>30</v>
      </c>
      <c r="B5657" s="37">
        <v>0.90700000000000003</v>
      </c>
      <c r="C5657" s="38">
        <v>1.5820000000000001</v>
      </c>
      <c r="D5657" s="30">
        <v>0.64</v>
      </c>
      <c r="E5657" s="37">
        <v>1.044</v>
      </c>
      <c r="F5657" s="30">
        <v>0.26200000000000001</v>
      </c>
      <c r="G5657" s="30">
        <v>0.497</v>
      </c>
      <c r="H5657" s="153" t="s">
        <v>815</v>
      </c>
    </row>
    <row r="5658" spans="1:8" ht="16.5" thickBot="1">
      <c r="A5658" s="23" t="s">
        <v>31</v>
      </c>
      <c r="B5658" s="37">
        <v>0</v>
      </c>
      <c r="C5658" s="38">
        <v>0</v>
      </c>
      <c r="D5658" s="30">
        <v>0</v>
      </c>
      <c r="E5658" s="37">
        <v>0</v>
      </c>
      <c r="F5658" s="30">
        <v>0</v>
      </c>
      <c r="G5658" s="30">
        <v>0</v>
      </c>
      <c r="H5658" s="153" t="s">
        <v>838</v>
      </c>
    </row>
    <row r="5659" spans="1:8" ht="16.5" thickBot="1">
      <c r="A5659" s="23" t="s">
        <v>32</v>
      </c>
      <c r="B5659" s="37">
        <v>6.2770000000000001</v>
      </c>
      <c r="C5659" s="38">
        <v>9.4339999999999993</v>
      </c>
      <c r="D5659" s="30">
        <v>2.6560000000000001</v>
      </c>
      <c r="E5659" s="37">
        <v>3.8170000000000002</v>
      </c>
      <c r="F5659" s="30">
        <v>5.4880000000000004</v>
      </c>
      <c r="G5659" s="30">
        <v>6.7309999999999999</v>
      </c>
      <c r="H5659" s="153" t="s">
        <v>816</v>
      </c>
    </row>
    <row r="5660" spans="1:8" ht="16.5" thickBot="1">
      <c r="A5660" s="23" t="s">
        <v>33</v>
      </c>
      <c r="B5660" s="37">
        <v>0.307</v>
      </c>
      <c r="C5660" s="38">
        <v>0.439</v>
      </c>
      <c r="D5660" s="30">
        <v>0.02</v>
      </c>
      <c r="E5660" s="37">
        <v>5.5E-2</v>
      </c>
      <c r="F5660" s="30">
        <v>0.16900000000000001</v>
      </c>
      <c r="G5660" s="30">
        <v>0.20799999999999999</v>
      </c>
      <c r="H5660" s="153" t="s">
        <v>818</v>
      </c>
    </row>
    <row r="5661" spans="1:8" ht="16.5" thickBot="1">
      <c r="A5661" s="23" t="s">
        <v>34</v>
      </c>
      <c r="B5661" s="39">
        <v>0</v>
      </c>
      <c r="C5661" s="40">
        <v>0</v>
      </c>
      <c r="D5661" s="30">
        <v>0</v>
      </c>
      <c r="E5661" s="37">
        <v>0</v>
      </c>
      <c r="F5661" s="30">
        <v>0</v>
      </c>
      <c r="G5661" s="30">
        <v>0</v>
      </c>
      <c r="H5661" s="153" t="s">
        <v>817</v>
      </c>
    </row>
    <row r="5662" spans="1:8" ht="16.5" thickBot="1">
      <c r="A5662" s="23" t="s">
        <v>35</v>
      </c>
      <c r="B5662" s="39">
        <v>0</v>
      </c>
      <c r="C5662" s="40">
        <v>0</v>
      </c>
      <c r="D5662" s="30">
        <v>0</v>
      </c>
      <c r="E5662" s="37">
        <v>0</v>
      </c>
      <c r="F5662" s="30">
        <v>0</v>
      </c>
      <c r="G5662" s="30">
        <v>0</v>
      </c>
      <c r="H5662" s="152" t="s">
        <v>36</v>
      </c>
    </row>
    <row r="5663" spans="1:8" ht="16.5" thickBot="1">
      <c r="A5663" s="95" t="s">
        <v>353</v>
      </c>
      <c r="B5663" s="97">
        <f t="shared" ref="B5663" si="1012">SUM(B5641:B5662)</f>
        <v>30.448260579999996</v>
      </c>
      <c r="C5663" s="97">
        <f t="shared" ref="C5663" si="1013">SUM(C5641:C5662)</f>
        <v>42.902612507999997</v>
      </c>
      <c r="D5663" s="97">
        <f t="shared" ref="D5663" si="1014">SUM(D5641:D5662)</f>
        <v>28.311901839999994</v>
      </c>
      <c r="E5663" s="97">
        <f t="shared" ref="E5663:G5663" si="1015">SUM(E5641:E5662)</f>
        <v>33.816467252000002</v>
      </c>
      <c r="F5663" s="97">
        <f t="shared" si="1015"/>
        <v>25.963000000000005</v>
      </c>
      <c r="G5663" s="97">
        <f t="shared" si="1015"/>
        <v>33.433</v>
      </c>
      <c r="H5663" s="123" t="s">
        <v>841</v>
      </c>
    </row>
    <row r="5664" spans="1:8" ht="16.5" thickBot="1">
      <c r="A5664" s="95" t="s">
        <v>350</v>
      </c>
      <c r="B5664" s="97">
        <v>6432.6170000000002</v>
      </c>
      <c r="C5664" s="97">
        <v>6157.1490000000003</v>
      </c>
      <c r="D5664" s="97">
        <v>6902.2169999999996</v>
      </c>
      <c r="E5664" s="97">
        <v>6800.04</v>
      </c>
      <c r="F5664" s="142">
        <v>7578.2650000000003</v>
      </c>
      <c r="G5664" s="142">
        <v>7601.3190000000004</v>
      </c>
      <c r="H5664" s="119" t="s">
        <v>354</v>
      </c>
    </row>
  </sheetData>
  <mergeCells count="541">
    <mergeCell ref="B1193:C1193"/>
    <mergeCell ref="D1193:E1193"/>
    <mergeCell ref="F1193:G1193"/>
    <mergeCell ref="D5445:E5445"/>
    <mergeCell ref="B3604:C3604"/>
    <mergeCell ref="B3906:C3906"/>
    <mergeCell ref="B4186:C4186"/>
    <mergeCell ref="B3968:C3968"/>
    <mergeCell ref="F3906:G3906"/>
    <mergeCell ref="D3937:E3937"/>
    <mergeCell ref="F3937:G3937"/>
    <mergeCell ref="D4473:E4473"/>
    <mergeCell ref="F4473:G4473"/>
    <mergeCell ref="D4123:E4123"/>
    <mergeCell ref="F4123:G4123"/>
    <mergeCell ref="F4345:G4345"/>
    <mergeCell ref="B4376:C4376"/>
    <mergeCell ref="F4376:G4376"/>
    <mergeCell ref="F4313:G4313"/>
    <mergeCell ref="B5040:C5040"/>
    <mergeCell ref="D4759:E4759"/>
    <mergeCell ref="F4759:G4759"/>
    <mergeCell ref="B5102:C5102"/>
    <mergeCell ref="D5102:E5102"/>
    <mergeCell ref="F5102:G5102"/>
    <mergeCell ref="F4728:G4728"/>
    <mergeCell ref="B4946:C4946"/>
    <mergeCell ref="D5009:E5009"/>
    <mergeCell ref="D5040:E5040"/>
    <mergeCell ref="D5352:E5352"/>
    <mergeCell ref="F5352:G5352"/>
    <mergeCell ref="D5133:E5133"/>
    <mergeCell ref="D2106:E2106"/>
    <mergeCell ref="F2106:G2106"/>
    <mergeCell ref="F5040:G5040"/>
    <mergeCell ref="D4471:H4471"/>
    <mergeCell ref="F4536:G4536"/>
    <mergeCell ref="D4504:E4504"/>
    <mergeCell ref="D5071:E5071"/>
    <mergeCell ref="F5009:G5009"/>
    <mergeCell ref="F5197:G5197"/>
    <mergeCell ref="D4440:E4440"/>
    <mergeCell ref="F4440:G4440"/>
    <mergeCell ref="F2829:G2829"/>
    <mergeCell ref="D5197:E5197"/>
    <mergeCell ref="F5259:G5259"/>
    <mergeCell ref="D3842:E3842"/>
    <mergeCell ref="F3842:G3842"/>
    <mergeCell ref="F2893:G2893"/>
    <mergeCell ref="F3808:G3808"/>
    <mergeCell ref="D4790:E4790"/>
    <mergeCell ref="D4884:E4884"/>
    <mergeCell ref="F4884:G4884"/>
    <mergeCell ref="B4915:C4915"/>
    <mergeCell ref="D4915:E4915"/>
    <mergeCell ref="F4915:G4915"/>
    <mergeCell ref="F4946:G4946"/>
    <mergeCell ref="B4821:C4821"/>
    <mergeCell ref="D4821:E4821"/>
    <mergeCell ref="F4821:G4821"/>
    <mergeCell ref="B4853:C4853"/>
    <mergeCell ref="D4853:E4853"/>
    <mergeCell ref="F4853:G4853"/>
    <mergeCell ref="D4946:E4946"/>
    <mergeCell ref="B4790:C4790"/>
    <mergeCell ref="B4633:C4633"/>
    <mergeCell ref="D4633:E4633"/>
    <mergeCell ref="F4633:G4633"/>
    <mergeCell ref="B4666:C4666"/>
    <mergeCell ref="D4666:E4666"/>
    <mergeCell ref="F4666:G4666"/>
    <mergeCell ref="B4567:C4567"/>
    <mergeCell ref="F5539:G5539"/>
    <mergeCell ref="D1695:E1695"/>
    <mergeCell ref="F1695:G1695"/>
    <mergeCell ref="B1727:C1727"/>
    <mergeCell ref="B1883:C1883"/>
    <mergeCell ref="D2232:E2232"/>
    <mergeCell ref="B1789:C1789"/>
    <mergeCell ref="D1789:E1789"/>
    <mergeCell ref="F1789:G1789"/>
    <mergeCell ref="B2263:C2263"/>
    <mergeCell ref="D2356:E2356"/>
    <mergeCell ref="F2356:G2356"/>
    <mergeCell ref="B2387:C2387"/>
    <mergeCell ref="D2387:E2387"/>
    <mergeCell ref="F2387:G2387"/>
    <mergeCell ref="F1883:G1883"/>
    <mergeCell ref="F2075:G2075"/>
    <mergeCell ref="F5071:G5071"/>
    <mergeCell ref="B4504:C4504"/>
    <mergeCell ref="B4697:C4697"/>
    <mergeCell ref="D4697:E4697"/>
    <mergeCell ref="F4697:G4697"/>
    <mergeCell ref="B4884:C4884"/>
    <mergeCell ref="D4728:E4728"/>
    <mergeCell ref="D4567:E4567"/>
    <mergeCell ref="F4567:G4567"/>
    <mergeCell ref="B4599:C4599"/>
    <mergeCell ref="D4599:E4599"/>
    <mergeCell ref="F4599:G4599"/>
    <mergeCell ref="B4759:C4759"/>
    <mergeCell ref="B4728:C4728"/>
    <mergeCell ref="F4790:G4790"/>
    <mergeCell ref="D4536:E4536"/>
    <mergeCell ref="F4504:G4504"/>
    <mergeCell ref="B4536:C4536"/>
    <mergeCell ref="D2798:E2798"/>
    <mergeCell ref="B4123:C4123"/>
    <mergeCell ref="D4186:E4186"/>
    <mergeCell ref="D4092:E4092"/>
    <mergeCell ref="F4092:G4092"/>
    <mergeCell ref="B3311:C3311"/>
    <mergeCell ref="B3409:C3409"/>
    <mergeCell ref="D3311:E3311"/>
    <mergeCell ref="D4217:E4217"/>
    <mergeCell ref="F4217:G4217"/>
    <mergeCell ref="B4154:C4154"/>
    <mergeCell ref="D3808:E3808"/>
    <mergeCell ref="F3968:G3968"/>
    <mergeCell ref="D3999:E3999"/>
    <mergeCell ref="F3999:G3999"/>
    <mergeCell ref="B3737:C3737"/>
    <mergeCell ref="D3737:E3737"/>
    <mergeCell ref="F3737:G3737"/>
    <mergeCell ref="B3808:C3808"/>
    <mergeCell ref="B4030:C4030"/>
    <mergeCell ref="B3937:C3937"/>
    <mergeCell ref="F3472:G3472"/>
    <mergeCell ref="B3472:C3472"/>
    <mergeCell ref="D3472:E3472"/>
    <mergeCell ref="B2959:C2959"/>
    <mergeCell ref="D2959:E2959"/>
    <mergeCell ref="D4030:E4030"/>
    <mergeCell ref="F4030:G4030"/>
    <mergeCell ref="D3873:E3873"/>
    <mergeCell ref="F3873:G3873"/>
    <mergeCell ref="D3906:E3906"/>
    <mergeCell ref="D3968:E3968"/>
    <mergeCell ref="B3669:C3669"/>
    <mergeCell ref="D3669:E3669"/>
    <mergeCell ref="F3536:G3536"/>
    <mergeCell ref="B3999:C3999"/>
    <mergeCell ref="B3842:C3842"/>
    <mergeCell ref="B3873:C3873"/>
    <mergeCell ref="F3570:G3570"/>
    <mergeCell ref="B3214:C3214"/>
    <mergeCell ref="B3440:C3440"/>
    <mergeCell ref="F3311:G3311"/>
    <mergeCell ref="B3247:C3247"/>
    <mergeCell ref="D3247:E3247"/>
    <mergeCell ref="D3214:E3214"/>
    <mergeCell ref="F3214:G3214"/>
    <mergeCell ref="B2926:C2926"/>
    <mergeCell ref="D2926:E2926"/>
    <mergeCell ref="F2926:G2926"/>
    <mergeCell ref="B1695:C1695"/>
    <mergeCell ref="D3088:E3088"/>
    <mergeCell ref="F3088:G3088"/>
    <mergeCell ref="B2829:C2829"/>
    <mergeCell ref="F2734:G2734"/>
    <mergeCell ref="F2640:G2640"/>
    <mergeCell ref="F2608:G2608"/>
    <mergeCell ref="B2640:C2640"/>
    <mergeCell ref="D2640:E2640"/>
    <mergeCell ref="B2991:C2991"/>
    <mergeCell ref="D2991:E2991"/>
    <mergeCell ref="D2734:E2734"/>
    <mergeCell ref="B2703:C2703"/>
    <mergeCell ref="F2991:G2991"/>
    <mergeCell ref="B3025:C3025"/>
    <mergeCell ref="D3025:E3025"/>
    <mergeCell ref="F3025:G3025"/>
    <mergeCell ref="F2576:G2576"/>
    <mergeCell ref="B3088:C3088"/>
    <mergeCell ref="B2576:C2576"/>
    <mergeCell ref="D2576:E2576"/>
    <mergeCell ref="B3182:C3182"/>
    <mergeCell ref="F3377:G3377"/>
    <mergeCell ref="B3279:C3279"/>
    <mergeCell ref="D3279:E3279"/>
    <mergeCell ref="F3345:G3345"/>
    <mergeCell ref="B3377:C3377"/>
    <mergeCell ref="D3345:E3345"/>
    <mergeCell ref="D3409:E3409"/>
    <mergeCell ref="F3409:G3409"/>
    <mergeCell ref="D3440:E3440"/>
    <mergeCell ref="F3440:G3440"/>
    <mergeCell ref="F5572:G5572"/>
    <mergeCell ref="B5259:C5259"/>
    <mergeCell ref="D5259:E5259"/>
    <mergeCell ref="B5009:C5009"/>
    <mergeCell ref="F5445:G5445"/>
    <mergeCell ref="B5352:C5352"/>
    <mergeCell ref="B4408:C4408"/>
    <mergeCell ref="D4408:E4408"/>
    <mergeCell ref="F4408:G4408"/>
    <mergeCell ref="B4281:C4281"/>
    <mergeCell ref="D4281:E4281"/>
    <mergeCell ref="F4186:G4186"/>
    <mergeCell ref="B4249:C4249"/>
    <mergeCell ref="D4249:E4249"/>
    <mergeCell ref="F4249:G4249"/>
    <mergeCell ref="B4313:C4313"/>
    <mergeCell ref="D4313:E4313"/>
    <mergeCell ref="D4345:E4345"/>
    <mergeCell ref="F5414:G5414"/>
    <mergeCell ref="B5133:C5133"/>
    <mergeCell ref="D5414:E5414"/>
    <mergeCell ref="B5321:C5321"/>
    <mergeCell ref="B3119:C3119"/>
    <mergeCell ref="D3119:E3119"/>
    <mergeCell ref="F3119:G3119"/>
    <mergeCell ref="B3151:C3151"/>
    <mergeCell ref="D3151:E3151"/>
    <mergeCell ref="F3151:G3151"/>
    <mergeCell ref="F5133:G5133"/>
    <mergeCell ref="B4978:C4978"/>
    <mergeCell ref="D4978:E4978"/>
    <mergeCell ref="F4978:G4978"/>
    <mergeCell ref="B5071:C5071"/>
    <mergeCell ref="D3377:E3377"/>
    <mergeCell ref="D3536:E3536"/>
    <mergeCell ref="B3345:C3345"/>
    <mergeCell ref="B3705:C3705"/>
    <mergeCell ref="F3182:G3182"/>
    <mergeCell ref="F3279:G3279"/>
    <mergeCell ref="B4440:C4440"/>
    <mergeCell ref="B4345:C4345"/>
    <mergeCell ref="D4154:E4154"/>
    <mergeCell ref="F4154:G4154"/>
    <mergeCell ref="F4281:G4281"/>
    <mergeCell ref="D4376:E4376"/>
    <mergeCell ref="B4217:C4217"/>
    <mergeCell ref="B105:C105"/>
    <mergeCell ref="D105:E105"/>
    <mergeCell ref="F105:G105"/>
    <mergeCell ref="B3056:C3056"/>
    <mergeCell ref="F3247:G3247"/>
    <mergeCell ref="F3056:G3056"/>
    <mergeCell ref="D3182:E3182"/>
    <mergeCell ref="D2544:E2544"/>
    <mergeCell ref="D2861:E2861"/>
    <mergeCell ref="F2861:G2861"/>
    <mergeCell ref="B2893:C2893"/>
    <mergeCell ref="D332:E332"/>
    <mergeCell ref="F2043:G2043"/>
    <mergeCell ref="B1852:C1852"/>
    <mergeCell ref="D1852:E1852"/>
    <mergeCell ref="F1852:G1852"/>
    <mergeCell ref="F1820:G1820"/>
    <mergeCell ref="D2703:E2703"/>
    <mergeCell ref="F2703:G2703"/>
    <mergeCell ref="F2672:G2672"/>
    <mergeCell ref="B2798:C2798"/>
    <mergeCell ref="B265:C265"/>
    <mergeCell ref="F2798:G2798"/>
    <mergeCell ref="D265:E265"/>
    <mergeCell ref="F265:G265"/>
    <mergeCell ref="D1979:E1979"/>
    <mergeCell ref="F1979:G1979"/>
    <mergeCell ref="B2010:C2010"/>
    <mergeCell ref="D2010:E2010"/>
    <mergeCell ref="F2010:G2010"/>
    <mergeCell ref="B1948:C1948"/>
    <mergeCell ref="D1948:E1948"/>
    <mergeCell ref="F1948:G1948"/>
    <mergeCell ref="F1130:G1130"/>
    <mergeCell ref="B1224:C1224"/>
    <mergeCell ref="B1540:C1540"/>
    <mergeCell ref="B1383:C1383"/>
    <mergeCell ref="D1383:E1383"/>
    <mergeCell ref="D1478:E1478"/>
    <mergeCell ref="D1416:E1416"/>
    <mergeCell ref="D1602:E1602"/>
    <mergeCell ref="F1602:G1602"/>
    <mergeCell ref="D935:E935"/>
    <mergeCell ref="D1097:E1097"/>
    <mergeCell ref="D1224:E1224"/>
    <mergeCell ref="F1224:G1224"/>
    <mergeCell ref="F1031:G1031"/>
    <mergeCell ref="B1916:C1916"/>
    <mergeCell ref="D5321:E5321"/>
    <mergeCell ref="F5321:G5321"/>
    <mergeCell ref="B5228:C5228"/>
    <mergeCell ref="D5228:E5228"/>
    <mergeCell ref="F5228:G5228"/>
    <mergeCell ref="B5290:C5290"/>
    <mergeCell ref="D5290:E5290"/>
    <mergeCell ref="F5290:G5290"/>
    <mergeCell ref="B5414:C5414"/>
    <mergeCell ref="B4092:C4092"/>
    <mergeCell ref="B4061:C4061"/>
    <mergeCell ref="D4061:E4061"/>
    <mergeCell ref="F4061:G4061"/>
    <mergeCell ref="B4473:C4473"/>
    <mergeCell ref="F5638:G5638"/>
    <mergeCell ref="F5607:G5607"/>
    <mergeCell ref="F5476:G5476"/>
    <mergeCell ref="F5507:G5507"/>
    <mergeCell ref="D5383:E5383"/>
    <mergeCell ref="F5383:G5383"/>
    <mergeCell ref="B5165:C5165"/>
    <mergeCell ref="D5165:E5165"/>
    <mergeCell ref="F5165:G5165"/>
    <mergeCell ref="B5197:C5197"/>
    <mergeCell ref="B5607:C5607"/>
    <mergeCell ref="D5607:E5607"/>
    <mergeCell ref="B5638:C5638"/>
    <mergeCell ref="D5638:E5638"/>
    <mergeCell ref="B5476:C5476"/>
    <mergeCell ref="D5476:E5476"/>
    <mergeCell ref="B5507:C5507"/>
    <mergeCell ref="D5507:E5507"/>
    <mergeCell ref="B5539:C5539"/>
    <mergeCell ref="D5539:E5539"/>
    <mergeCell ref="B5572:C5572"/>
    <mergeCell ref="D5572:E5572"/>
    <mergeCell ref="B5383:C5383"/>
    <mergeCell ref="B5445:C5445"/>
    <mergeCell ref="D74:E74"/>
    <mergeCell ref="F74:G74"/>
    <mergeCell ref="B332:C332"/>
    <mergeCell ref="B200:C200"/>
    <mergeCell ref="D200:E200"/>
    <mergeCell ref="B231:C231"/>
    <mergeCell ref="D1758:E1758"/>
    <mergeCell ref="F2201:G2201"/>
    <mergeCell ref="B2418:C2418"/>
    <mergeCell ref="D2418:E2418"/>
    <mergeCell ref="F2418:G2418"/>
    <mergeCell ref="B2356:C2356"/>
    <mergeCell ref="B1820:C1820"/>
    <mergeCell ref="D1820:E1820"/>
    <mergeCell ref="F2294:G2294"/>
    <mergeCell ref="D2294:E2294"/>
    <mergeCell ref="F2325:G2325"/>
    <mergeCell ref="B2294:C2294"/>
    <mergeCell ref="B1979:C1979"/>
    <mergeCell ref="B2075:C2075"/>
    <mergeCell ref="D2043:E2043"/>
    <mergeCell ref="D1916:E1916"/>
    <mergeCell ref="B2043:C2043"/>
    <mergeCell ref="F2481:G2481"/>
    <mergeCell ref="A2:F2"/>
    <mergeCell ref="A3:F3"/>
    <mergeCell ref="A4:F4"/>
    <mergeCell ref="B5:D5"/>
    <mergeCell ref="E5:G5"/>
    <mergeCell ref="D522:E522"/>
    <mergeCell ref="F522:G522"/>
    <mergeCell ref="B426:C426"/>
    <mergeCell ref="D426:E426"/>
    <mergeCell ref="F426:G426"/>
    <mergeCell ref="B459:C459"/>
    <mergeCell ref="D459:E459"/>
    <mergeCell ref="F459:G459"/>
    <mergeCell ref="B491:C491"/>
    <mergeCell ref="D491:E491"/>
    <mergeCell ref="F491:G491"/>
    <mergeCell ref="B522:C522"/>
    <mergeCell ref="B297:C297"/>
    <mergeCell ref="D297:E297"/>
    <mergeCell ref="F297:G297"/>
    <mergeCell ref="B395:C395"/>
    <mergeCell ref="D395:E395"/>
    <mergeCell ref="F395:G395"/>
    <mergeCell ref="B2481:C2481"/>
    <mergeCell ref="D3056:E3056"/>
    <mergeCell ref="B2544:C2544"/>
    <mergeCell ref="F2263:G2263"/>
    <mergeCell ref="B2672:C2672"/>
    <mergeCell ref="D2672:E2672"/>
    <mergeCell ref="B2766:C2766"/>
    <mergeCell ref="D2766:E2766"/>
    <mergeCell ref="F2766:G2766"/>
    <mergeCell ref="B2512:C2512"/>
    <mergeCell ref="D2829:E2829"/>
    <mergeCell ref="D2608:E2608"/>
    <mergeCell ref="D2512:E2512"/>
    <mergeCell ref="F2512:G2512"/>
    <mergeCell ref="B2325:C2325"/>
    <mergeCell ref="D2325:E2325"/>
    <mergeCell ref="B2734:C2734"/>
    <mergeCell ref="F2959:G2959"/>
    <mergeCell ref="B2861:C2861"/>
    <mergeCell ref="D2893:E2893"/>
    <mergeCell ref="B2608:C2608"/>
    <mergeCell ref="F2544:G2544"/>
    <mergeCell ref="D2481:E2481"/>
    <mergeCell ref="D998:E998"/>
    <mergeCell ref="D1727:E1727"/>
    <mergeCell ref="B1758:C1758"/>
    <mergeCell ref="F1758:G1758"/>
    <mergeCell ref="F1727:G1727"/>
    <mergeCell ref="B1286:C1286"/>
    <mergeCell ref="D1286:E1286"/>
    <mergeCell ref="B1317:C1317"/>
    <mergeCell ref="B2449:C2449"/>
    <mergeCell ref="D2449:E2449"/>
    <mergeCell ref="F2449:G2449"/>
    <mergeCell ref="B2201:C2201"/>
    <mergeCell ref="D2201:E2201"/>
    <mergeCell ref="D2263:E2263"/>
    <mergeCell ref="F2232:G2232"/>
    <mergeCell ref="B2232:C2232"/>
    <mergeCell ref="B2169:C2169"/>
    <mergeCell ref="D2169:E2169"/>
    <mergeCell ref="F2169:G2169"/>
    <mergeCell ref="D2137:E2137"/>
    <mergeCell ref="F2137:G2137"/>
    <mergeCell ref="B2137:C2137"/>
    <mergeCell ref="D1883:E1883"/>
    <mergeCell ref="B966:C966"/>
    <mergeCell ref="D966:E966"/>
    <mergeCell ref="B1162:C1162"/>
    <mergeCell ref="B1633:C1633"/>
    <mergeCell ref="D1633:E1633"/>
    <mergeCell ref="F1633:G1633"/>
    <mergeCell ref="B1031:C1031"/>
    <mergeCell ref="D1031:E1031"/>
    <mergeCell ref="D1162:E1162"/>
    <mergeCell ref="B1664:C1664"/>
    <mergeCell ref="D1664:E1664"/>
    <mergeCell ref="F1664:G1664"/>
    <mergeCell ref="B1602:C1602"/>
    <mergeCell ref="F966:G966"/>
    <mergeCell ref="B1571:C1571"/>
    <mergeCell ref="D1571:E1571"/>
    <mergeCell ref="D1317:E1317"/>
    <mergeCell ref="B1350:C1350"/>
    <mergeCell ref="F1916:G1916"/>
    <mergeCell ref="D2075:E2075"/>
    <mergeCell ref="B2106:C2106"/>
    <mergeCell ref="F998:G998"/>
    <mergeCell ref="B553:C553"/>
    <mergeCell ref="D553:E553"/>
    <mergeCell ref="F553:G553"/>
    <mergeCell ref="B584:C584"/>
    <mergeCell ref="D584:E584"/>
    <mergeCell ref="D808:E808"/>
    <mergeCell ref="F808:G808"/>
    <mergeCell ref="F647:G647"/>
    <mergeCell ref="F740:G740"/>
    <mergeCell ref="B647:C647"/>
    <mergeCell ref="B615:C615"/>
    <mergeCell ref="F584:G584"/>
    <mergeCell ref="D615:E615"/>
    <mergeCell ref="F615:G615"/>
    <mergeCell ref="D647:E647"/>
    <mergeCell ref="B740:C740"/>
    <mergeCell ref="D740:E740"/>
    <mergeCell ref="B773:C773"/>
    <mergeCell ref="D773:E773"/>
    <mergeCell ref="F773:G773"/>
    <mergeCell ref="B678:C678"/>
    <mergeCell ref="B808:C808"/>
    <mergeCell ref="K5:K8"/>
    <mergeCell ref="B1416:C1416"/>
    <mergeCell ref="B1509:C1509"/>
    <mergeCell ref="F200:G200"/>
    <mergeCell ref="F332:G332"/>
    <mergeCell ref="F169:G169"/>
    <mergeCell ref="F231:G231"/>
    <mergeCell ref="F1416:G1416"/>
    <mergeCell ref="H5:J5"/>
    <mergeCell ref="B136:C136"/>
    <mergeCell ref="D136:E136"/>
    <mergeCell ref="F136:G136"/>
    <mergeCell ref="H38:H40"/>
    <mergeCell ref="B364:C364"/>
    <mergeCell ref="D364:E364"/>
    <mergeCell ref="F364:G364"/>
    <mergeCell ref="B38:C38"/>
    <mergeCell ref="D38:E38"/>
    <mergeCell ref="F38:G38"/>
    <mergeCell ref="B169:C169"/>
    <mergeCell ref="D169:E169"/>
    <mergeCell ref="D231:E231"/>
    <mergeCell ref="B74:C74"/>
    <mergeCell ref="F1478:G1478"/>
    <mergeCell ref="F839:G839"/>
    <mergeCell ref="D678:E678"/>
    <mergeCell ref="F678:G678"/>
    <mergeCell ref="B709:C709"/>
    <mergeCell ref="D709:E709"/>
    <mergeCell ref="B935:C935"/>
    <mergeCell ref="D1350:E1350"/>
    <mergeCell ref="F709:G709"/>
    <mergeCell ref="F1571:G1571"/>
    <mergeCell ref="D1509:E1509"/>
    <mergeCell ref="F1509:G1509"/>
    <mergeCell ref="B1255:C1255"/>
    <mergeCell ref="F935:G935"/>
    <mergeCell ref="B1097:C1097"/>
    <mergeCell ref="F1162:G1162"/>
    <mergeCell ref="D1255:E1255"/>
    <mergeCell ref="D872:E872"/>
    <mergeCell ref="F872:G872"/>
    <mergeCell ref="F1097:G1097"/>
    <mergeCell ref="B998:C998"/>
    <mergeCell ref="B1130:C1130"/>
    <mergeCell ref="D1130:E1130"/>
    <mergeCell ref="D904:E904"/>
    <mergeCell ref="B872:C872"/>
    <mergeCell ref="F3504:G3504"/>
    <mergeCell ref="B3536:C3536"/>
    <mergeCell ref="D3604:E3604"/>
    <mergeCell ref="B3636:C3636"/>
    <mergeCell ref="D3636:E3636"/>
    <mergeCell ref="F3636:G3636"/>
    <mergeCell ref="D3705:E3705"/>
    <mergeCell ref="F3705:G3705"/>
    <mergeCell ref="F3604:G3604"/>
    <mergeCell ref="D3504:E3504"/>
    <mergeCell ref="B3570:C3570"/>
    <mergeCell ref="D3570:E3570"/>
    <mergeCell ref="D3773:E3773"/>
    <mergeCell ref="F3773:G3773"/>
    <mergeCell ref="B3773:C3773"/>
    <mergeCell ref="F3669:G3669"/>
    <mergeCell ref="A38:A40"/>
    <mergeCell ref="B1064:C1064"/>
    <mergeCell ref="D1064:E1064"/>
    <mergeCell ref="F1064:G1064"/>
    <mergeCell ref="F1286:G1286"/>
    <mergeCell ref="D1540:E1540"/>
    <mergeCell ref="F1540:G1540"/>
    <mergeCell ref="B1447:C1447"/>
    <mergeCell ref="D1447:E1447"/>
    <mergeCell ref="F1447:G1447"/>
    <mergeCell ref="B1478:C1478"/>
    <mergeCell ref="F904:G904"/>
    <mergeCell ref="F1383:G1383"/>
    <mergeCell ref="F1317:G1317"/>
    <mergeCell ref="F1350:G1350"/>
    <mergeCell ref="F1255:G1255"/>
    <mergeCell ref="B904:C904"/>
    <mergeCell ref="B839:C839"/>
    <mergeCell ref="D839:E839"/>
    <mergeCell ref="B3504:C3504"/>
  </mergeCells>
  <pageMargins left="0.7" right="0.7" top="0.75" bottom="0.75" header="0.3" footer="0.3"/>
  <pageSetup orientation="portrait" horizontalDpi="1200" verticalDpi="1200" r:id="rId1"/>
  <ignoredErrors>
    <ignoredError sqref="F55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القسم السادس الواردات(ج 195-372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Reema.A</cp:lastModifiedBy>
  <dcterms:created xsi:type="dcterms:W3CDTF">2018-09-02T07:03:20Z</dcterms:created>
  <dcterms:modified xsi:type="dcterms:W3CDTF">2021-10-11T11:18:50Z</dcterms:modified>
</cp:coreProperties>
</file>