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766A5065-08C4-406D-98E1-5242ED46CCD5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مستلزمات الانتاج  (ج 161- 18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3" i="1" l="1"/>
  <c r="F761" i="1"/>
  <c r="F762" i="1"/>
  <c r="F760" i="1"/>
  <c r="F763" i="1" s="1"/>
  <c r="E118" i="1"/>
  <c r="E133" i="1"/>
  <c r="E148" i="1" s="1"/>
  <c r="H630" i="1"/>
  <c r="I630" i="1"/>
  <c r="H600" i="1"/>
  <c r="I600" i="1"/>
  <c r="F565" i="1"/>
  <c r="F553" i="1"/>
  <c r="H571" i="1"/>
  <c r="I571" i="1"/>
  <c r="H541" i="1"/>
  <c r="I541" i="1"/>
  <c r="G509" i="1"/>
  <c r="I509" i="1"/>
  <c r="H509" i="1"/>
  <c r="H477" i="1"/>
  <c r="I477" i="1"/>
  <c r="H445" i="1"/>
  <c r="I445" i="1"/>
  <c r="H416" i="1"/>
  <c r="I416" i="1"/>
  <c r="I387" i="1"/>
  <c r="H387" i="1"/>
  <c r="E358" i="1"/>
  <c r="H330" i="1"/>
  <c r="I330" i="1"/>
  <c r="G296" i="1"/>
  <c r="H300" i="1"/>
  <c r="I300" i="1"/>
  <c r="H268" i="1"/>
  <c r="I268" i="1"/>
  <c r="E236" i="1"/>
  <c r="E208" i="1"/>
  <c r="E177" i="1"/>
  <c r="E87" i="1"/>
  <c r="D58" i="1"/>
  <c r="E58" i="1"/>
  <c r="D27" i="1"/>
  <c r="E27" i="1" s="1"/>
  <c r="F703" i="1" l="1"/>
  <c r="F571" i="1"/>
  <c r="G571" i="1"/>
  <c r="F541" i="1"/>
  <c r="G541" i="1"/>
  <c r="F509" i="1"/>
  <c r="F477" i="1"/>
  <c r="G477" i="1"/>
  <c r="F445" i="1"/>
  <c r="G445" i="1"/>
  <c r="F416" i="1"/>
  <c r="G416" i="1"/>
  <c r="F387" i="1"/>
  <c r="G387" i="1"/>
  <c r="D358" i="1"/>
  <c r="F330" i="1"/>
  <c r="G330" i="1"/>
  <c r="F300" i="1"/>
  <c r="G300" i="1"/>
  <c r="F268" i="1"/>
  <c r="G268" i="1"/>
  <c r="D236" i="1"/>
  <c r="D208" i="1"/>
  <c r="C177" i="1"/>
  <c r="D177" i="1"/>
  <c r="D148" i="1" l="1"/>
  <c r="D118" i="1"/>
  <c r="D87" i="1"/>
  <c r="G630" i="1"/>
  <c r="F630" i="1"/>
  <c r="D10" i="1" l="1"/>
  <c r="G600" i="1"/>
  <c r="D7" i="1" l="1"/>
  <c r="E7" i="1" s="1"/>
  <c r="D8" i="1"/>
  <c r="E8" i="1" s="1"/>
  <c r="D11" i="1"/>
  <c r="E11" i="1" s="1"/>
  <c r="D12" i="1"/>
  <c r="E12" i="1" s="1"/>
  <c r="D13" i="1"/>
  <c r="E13" i="1" s="1"/>
  <c r="D16" i="1"/>
  <c r="E16" i="1" s="1"/>
  <c r="D19" i="1"/>
  <c r="E19" i="1" s="1"/>
  <c r="D21" i="1"/>
  <c r="E21" i="1" s="1"/>
  <c r="D22" i="1"/>
  <c r="D23" i="1"/>
  <c r="E23" i="1" s="1"/>
  <c r="D25" i="1"/>
  <c r="D26" i="1"/>
  <c r="E26" i="1" s="1"/>
  <c r="C28" i="1"/>
  <c r="B903" i="1"/>
  <c r="C903" i="1"/>
  <c r="D903" i="1"/>
  <c r="E903" i="1"/>
  <c r="F903" i="1"/>
  <c r="G903" i="1"/>
  <c r="J903" i="1"/>
  <c r="K903" i="1"/>
  <c r="C863" i="1"/>
  <c r="D863" i="1"/>
  <c r="C864" i="1"/>
  <c r="D864" i="1"/>
  <c r="C865" i="1"/>
  <c r="D865" i="1"/>
  <c r="C862" i="1"/>
  <c r="D862" i="1"/>
  <c r="C761" i="1"/>
  <c r="D761" i="1"/>
  <c r="C762" i="1"/>
  <c r="D762" i="1"/>
  <c r="C763" i="1"/>
  <c r="D763" i="1"/>
  <c r="C760" i="1"/>
  <c r="D760" i="1"/>
  <c r="E28" i="1" l="1"/>
  <c r="D28" i="1"/>
  <c r="G662" i="1"/>
  <c r="F662" i="1"/>
  <c r="E662" i="1"/>
  <c r="D662" i="1"/>
  <c r="C662" i="1"/>
  <c r="B662" i="1"/>
  <c r="E630" i="1"/>
  <c r="D630" i="1"/>
  <c r="C630" i="1"/>
  <c r="B630" i="1"/>
  <c r="E600" i="1"/>
  <c r="D600" i="1"/>
  <c r="C600" i="1"/>
  <c r="B600" i="1"/>
  <c r="E571" i="1"/>
  <c r="D571" i="1"/>
  <c r="C571" i="1"/>
  <c r="B571" i="1"/>
  <c r="E541" i="1"/>
  <c r="D541" i="1"/>
  <c r="C541" i="1"/>
  <c r="B541" i="1"/>
  <c r="E509" i="1"/>
  <c r="D509" i="1"/>
  <c r="C509" i="1"/>
  <c r="B509" i="1"/>
  <c r="E477" i="1"/>
  <c r="D477" i="1"/>
  <c r="C477" i="1"/>
  <c r="B477" i="1"/>
  <c r="E445" i="1"/>
  <c r="D445" i="1"/>
  <c r="C445" i="1"/>
  <c r="B445" i="1"/>
  <c r="E387" i="1"/>
  <c r="D387" i="1"/>
  <c r="C387" i="1"/>
  <c r="B387" i="1"/>
  <c r="C358" i="1"/>
  <c r="B358" i="1"/>
  <c r="E330" i="1"/>
  <c r="D330" i="1"/>
  <c r="C330" i="1"/>
  <c r="B330" i="1"/>
  <c r="E300" i="1"/>
  <c r="D300" i="1"/>
  <c r="C300" i="1"/>
  <c r="B300" i="1"/>
  <c r="B268" i="1"/>
  <c r="C268" i="1"/>
  <c r="D268" i="1"/>
  <c r="E268" i="1"/>
  <c r="C236" i="1"/>
  <c r="B236" i="1"/>
  <c r="C208" i="1"/>
  <c r="B208" i="1"/>
  <c r="B177" i="1"/>
  <c r="C148" i="1"/>
  <c r="B148" i="1"/>
  <c r="C118" i="1"/>
  <c r="B118" i="1"/>
  <c r="C87" i="1"/>
  <c r="B87" i="1"/>
  <c r="C58" i="1"/>
  <c r="B58" i="1"/>
  <c r="C416" i="1"/>
  <c r="D416" i="1"/>
  <c r="E416" i="1"/>
  <c r="B416" i="1"/>
  <c r="B28" i="1"/>
</calcChain>
</file>

<file path=xl/sharedStrings.xml><?xml version="1.0" encoding="utf-8"?>
<sst xmlns="http://schemas.openxmlformats.org/spreadsheetml/2006/main" count="2320" uniqueCount="232">
  <si>
    <t>جدول (185)</t>
  </si>
  <si>
    <t>Table (185)</t>
  </si>
  <si>
    <t>عدد الجرارات الزراعية</t>
  </si>
  <si>
    <t>NUMBER OF AGRICULTURAL TRACTORS</t>
  </si>
  <si>
    <t>(العدد بالوحدة)</t>
  </si>
  <si>
    <t>(NUMBER IN UNIT)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</si>
  <si>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</si>
  <si>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</si>
  <si>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</si>
  <si>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</si>
  <si>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</si>
  <si>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</si>
  <si>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</si>
  <si>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</si>
  <si>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</si>
  <si>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</si>
  <si>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</si>
  <si>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</si>
  <si>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</si>
  <si>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</si>
  <si>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</si>
  <si>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</si>
  <si>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</si>
  <si>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</si>
  <si>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</si>
  <si>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</si>
  <si>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</si>
  <si>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</si>
  <si>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</si>
  <si>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</si>
  <si>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</si>
  <si>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</si>
  <si>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</si>
  <si>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</si>
  <si>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</si>
  <si>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</si>
  <si>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</si>
  <si>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</si>
  <si>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</si>
  <si>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</si>
  <si>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</si>
  <si>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</si>
  <si>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</si>
  <si>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</si>
  <si>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</si>
  <si>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</si>
  <si>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</si>
  <si>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</si>
  <si>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</si>
  <si>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</si>
  <si>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</si>
  <si>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</si>
  <si>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</si>
  <si>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NUMBER OF AGRICULTURAL Combine Harvesters-Threshers</t>
  </si>
  <si>
    <t>فلسطين</t>
  </si>
  <si>
    <t>عدد المكائن (تقطيع الاعلاف وفرم وطحن المخلفات الزراعية)</t>
  </si>
  <si>
    <t xml:space="preserve"> Number of Fodder Cutting and Agricultural Waste Grinding Machines </t>
  </si>
  <si>
    <t>الملحقات (مقطورة وباذرات)</t>
  </si>
  <si>
    <t>طلمبات مياه</t>
  </si>
  <si>
    <t>رشاشات مبيدات</t>
  </si>
  <si>
    <t>Production and Consumption of Nitrogen Fertilizers</t>
  </si>
  <si>
    <t>(ألف طن نتروجين صافي)</t>
  </si>
  <si>
    <t>(1000 M.T)</t>
  </si>
  <si>
    <t>الإنتاج</t>
  </si>
  <si>
    <t>الاستهلاك</t>
  </si>
  <si>
    <t>(ألف طن فوسفور صافي)</t>
  </si>
  <si>
    <t>(1000 M.T. NET P2 05)</t>
  </si>
  <si>
    <t>إنتاج الأسمدة البوتاسية</t>
  </si>
  <si>
    <t>إنتاج الأسمدة الثلاثية المركبة</t>
  </si>
  <si>
    <t>Production of Triple Compound Fertilizers</t>
  </si>
  <si>
    <t>إنتاج الأسمدة العضوية</t>
  </si>
  <si>
    <t>Production of Organic  Fertilizers</t>
  </si>
  <si>
    <t>(ألف طن )</t>
  </si>
  <si>
    <t>جملة المبيدات</t>
  </si>
  <si>
    <t>Total Pesticides</t>
  </si>
  <si>
    <t>-</t>
  </si>
  <si>
    <t>مبيدات حشائش</t>
  </si>
  <si>
    <t>مبيدات حشرية</t>
  </si>
  <si>
    <t>لقاحات</t>
  </si>
  <si>
    <t>مستحضرات علاجية</t>
  </si>
  <si>
    <t>مكملات غذائية</t>
  </si>
  <si>
    <t>مستحضرات كيماوية ومطهرات</t>
  </si>
  <si>
    <t>قيمة الاقراض الزراعي وفقا للنوع (1)</t>
  </si>
  <si>
    <t>(Mill. US$.)</t>
  </si>
  <si>
    <t>نقدي</t>
  </si>
  <si>
    <t>عيني</t>
  </si>
  <si>
    <t>جملة</t>
  </si>
  <si>
    <t>Cash</t>
  </si>
  <si>
    <t>Kind</t>
  </si>
  <si>
    <t>* تشمل قروض غير محددة</t>
  </si>
  <si>
    <t>(1) الجملة لاتعبر عن جملة القروض لان هناك بعض انواع القروض غير متاحة فى بيانات بعض الدول.</t>
  </si>
  <si>
    <t>(1)  IN SOME COUNTRIES TOTAL CREDITS DO NOT REFLECT GENUINE TOTAL CREDITS.</t>
  </si>
  <si>
    <t>قيمة الاقراض الزراعي وفقا للأجل (1)</t>
  </si>
  <si>
    <t>أجل القرض</t>
  </si>
  <si>
    <t>CREDIT TERM</t>
  </si>
  <si>
    <t>COUNTRY</t>
  </si>
  <si>
    <t xml:space="preserve">الاردن </t>
  </si>
  <si>
    <t>قصير</t>
  </si>
  <si>
    <t>SHORT</t>
  </si>
  <si>
    <t>JORDAN</t>
  </si>
  <si>
    <t>متوسط</t>
  </si>
  <si>
    <t>MEDIUM</t>
  </si>
  <si>
    <t>طويل</t>
  </si>
  <si>
    <t>LONG</t>
  </si>
  <si>
    <t xml:space="preserve">الجملة* </t>
  </si>
  <si>
    <t>TOTAL</t>
  </si>
  <si>
    <t>TUNISIA</t>
  </si>
  <si>
    <t>ALGERIA</t>
  </si>
  <si>
    <t>SAUDI A.</t>
  </si>
  <si>
    <t>SUDAN</t>
  </si>
  <si>
    <t>SYRIA</t>
  </si>
  <si>
    <t>IRAQ</t>
  </si>
  <si>
    <t>OMAN</t>
  </si>
  <si>
    <t>QATAR</t>
  </si>
  <si>
    <t>LEBANON</t>
  </si>
  <si>
    <t>EGYPT</t>
  </si>
  <si>
    <t>MOROCCO</t>
  </si>
  <si>
    <t>MAURITANIA</t>
  </si>
  <si>
    <t>YEMEN</t>
  </si>
  <si>
    <t>الوطن العربي</t>
  </si>
  <si>
    <t>ARAB S.</t>
  </si>
  <si>
    <t>(1) الجملة لاتعبر عن جملة القروض لان هناك بعض انواع القروض</t>
  </si>
  <si>
    <t>(1)  IN SOME COUNTRIES TOTAL CREDITS DO NOT REFLECT</t>
  </si>
  <si>
    <t xml:space="preserve">     غير متاحة فى بيانات بعض الدول.</t>
  </si>
  <si>
    <t xml:space="preserve">      GENUINE TOTAL CREDITS.</t>
  </si>
  <si>
    <t>قيمة الاقراض الزراعي وفقا للمصدر (1)</t>
  </si>
  <si>
    <t>بنوك زراعية</t>
  </si>
  <si>
    <t>AGRIC. BANKS</t>
  </si>
  <si>
    <t>بنوك تجارية</t>
  </si>
  <si>
    <t>COMMERCIAL BANKS</t>
  </si>
  <si>
    <t>تعاونيات</t>
  </si>
  <si>
    <t>COOPERATIVES</t>
  </si>
  <si>
    <t>الجملة (المبادرة الزراعية)</t>
  </si>
  <si>
    <t>قيمة الاقراض الزراعي وفقا للغرض (1)</t>
  </si>
  <si>
    <t>غير محدد</t>
  </si>
  <si>
    <t>الجمله</t>
  </si>
  <si>
    <t>Plant Prod.</t>
  </si>
  <si>
    <t>Animal Prod.</t>
  </si>
  <si>
    <t>Not Identified</t>
  </si>
  <si>
    <t>(1)  In some countries total credits do not reflect genuine total credits.</t>
  </si>
  <si>
    <t>حراثات وسطارات وعزقات وشتالات</t>
  </si>
  <si>
    <t>(1000 M.T. )</t>
  </si>
  <si>
    <t>Table (183)</t>
  </si>
  <si>
    <t>جدول (184)</t>
  </si>
  <si>
    <t>جدول (183)</t>
  </si>
  <si>
    <t>Table (184)</t>
  </si>
  <si>
    <t>Other Machines</t>
  </si>
  <si>
    <t>إنتاج واستهلك الأسمدة الازوتية</t>
  </si>
  <si>
    <t xml:space="preserve">VETERINARY MEDICINE </t>
  </si>
  <si>
    <t>Chemicals and Antiseptics</t>
  </si>
  <si>
    <t>Type and Value of Agricultural loans (1)</t>
  </si>
  <si>
    <t>Term and Value of Agricultural loans  (1)</t>
  </si>
  <si>
    <t>Source and Value of Agricultural loans  (1)</t>
  </si>
  <si>
    <t>Agricultural loans Distribution According To Purpose (1)</t>
  </si>
  <si>
    <t>أخري (مكائن تفريخ ودفايات غازية وفراز عسل ومناضج عسل وتركتورات رش ووحدات اعداد وتجهيز وتعبئة وتغليف التمور......)</t>
  </si>
  <si>
    <t>الكمية: طن  القيمة: ألف دولار</t>
  </si>
  <si>
    <t>Q.( M.T. )</t>
  </si>
  <si>
    <t>V. US 1000 $</t>
  </si>
  <si>
    <t>الكمية (Q)</t>
  </si>
  <si>
    <t>القيمة (V)</t>
  </si>
  <si>
    <t>عدد الجرعات(N)</t>
  </si>
  <si>
    <t>جدول (178)</t>
  </si>
  <si>
    <t>Table (178)</t>
  </si>
  <si>
    <t>جدول (179)</t>
  </si>
  <si>
    <t>Table (179)</t>
  </si>
  <si>
    <t>جدول (180)</t>
  </si>
  <si>
    <t>Table (180)</t>
  </si>
  <si>
    <t>جدول (181)</t>
  </si>
  <si>
    <t>Table (181)</t>
  </si>
  <si>
    <t>جدول (182)</t>
  </si>
  <si>
    <t>Table (182)</t>
  </si>
  <si>
    <t>93.090 </t>
  </si>
  <si>
    <t> 260.690 </t>
  </si>
  <si>
    <t> 47686</t>
  </si>
  <si>
    <t>479.413 </t>
  </si>
  <si>
    <t>101.19 </t>
  </si>
  <si>
    <t>5238 </t>
  </si>
  <si>
    <t> 278.399</t>
  </si>
  <si>
    <t>235.945 </t>
  </si>
  <si>
    <t>59669890.5 </t>
  </si>
  <si>
    <t> 7567</t>
  </si>
  <si>
    <t xml:space="preserve"> مبيدات فطرية</t>
  </si>
  <si>
    <t xml:space="preserve"> Fungicides</t>
  </si>
  <si>
    <t xml:space="preserve"> Herbicides</t>
  </si>
  <si>
    <t xml:space="preserve"> Pesticides</t>
  </si>
  <si>
    <t xml:space="preserve"> Vaccines</t>
  </si>
  <si>
    <t xml:space="preserve"> Food Supplements</t>
  </si>
  <si>
    <t>جدول (161)</t>
  </si>
  <si>
    <t>Table (161)</t>
  </si>
  <si>
    <t>جدول (162)</t>
  </si>
  <si>
    <t>Table (162)</t>
  </si>
  <si>
    <t>Table (163)</t>
  </si>
  <si>
    <t>جدول (163)</t>
  </si>
  <si>
    <t>Table (164)</t>
  </si>
  <si>
    <t>جدول (164)</t>
  </si>
  <si>
    <t>Table (165)</t>
  </si>
  <si>
    <t>جدول (165)</t>
  </si>
  <si>
    <t>Table (166)</t>
  </si>
  <si>
    <t>جدول (166)</t>
  </si>
  <si>
    <t>Table (167)</t>
  </si>
  <si>
    <t>جدول (167)</t>
  </si>
  <si>
    <t>Table (168)</t>
  </si>
  <si>
    <t>جدول (168)</t>
  </si>
  <si>
    <t>جدول (169)</t>
  </si>
  <si>
    <t>Table (169)</t>
  </si>
  <si>
    <t>Table (170)</t>
  </si>
  <si>
    <t>جدول (170)</t>
  </si>
  <si>
    <t>Table (171)</t>
  </si>
  <si>
    <t>جدول (171)</t>
  </si>
  <si>
    <t>Table (172)</t>
  </si>
  <si>
    <t>جدول (172)</t>
  </si>
  <si>
    <t>جدول (173)</t>
  </si>
  <si>
    <t>Table (173)</t>
  </si>
  <si>
    <t>Table (174)</t>
  </si>
  <si>
    <t>جدول (174)</t>
  </si>
  <si>
    <t>جدول (175)</t>
  </si>
  <si>
    <t>Table (175)</t>
  </si>
  <si>
    <t>Table (176)</t>
  </si>
  <si>
    <t>جدول (176)</t>
  </si>
  <si>
    <t>Table (177)</t>
  </si>
  <si>
    <t>جدول (177)</t>
  </si>
  <si>
    <t>Number of Plowing Machines</t>
  </si>
  <si>
    <t>Number of Accessories (Trailers and Seeders) and Seeders)</t>
  </si>
  <si>
    <t>Number of Water Pumps</t>
  </si>
  <si>
    <t xml:space="preserve"> Number of Sprayers </t>
  </si>
  <si>
    <t>Production and Consumption of phosphate fertilizers</t>
  </si>
  <si>
    <t>Production and Consumption of Potassium Fertilizers</t>
  </si>
  <si>
    <t>إنتاج نباتي</t>
  </si>
  <si>
    <t>إنتاج حيواني</t>
  </si>
  <si>
    <t>إنتاج الأسمدة ألفوسفاتية</t>
  </si>
  <si>
    <t>عدد الحاصدات والدرأسات الزراعية</t>
  </si>
  <si>
    <t>(مليون دولار أمريكي)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</si>
</sst>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2"/>
      <name val="Simplified Arabic"/>
      <family val="1"/>
    </font>
    <font>
      <sz val="12"/>
      <name val="Sultan Medium"/>
      <charset val="178"/>
    </font>
    <font>
      <b/>
      <sz val="12"/>
      <name val="Arial"/>
      <family val="2"/>
    </font>
    <font>
      <sz val="12"/>
      <name val="Arial Unicode MS"/>
      <family val="2"/>
    </font>
    <font>
      <b/>
      <sz val="12"/>
      <name val="Calibri"/>
      <family val="2"/>
      <scheme val="minor"/>
    </font>
    <font>
      <sz val="14"/>
      <name val="Arial"/>
      <family val="2"/>
    </font>
    <font>
      <sz val="14"/>
      <name val="Times New Roman"/>
      <family val="1"/>
    </font>
    <font>
      <sz val="14"/>
      <name val="Calibri"/>
      <family val="2"/>
      <charset val="178"/>
      <scheme val="minor"/>
    </font>
    <font>
      <sz val="14"/>
      <name val="Simplified Arabic"/>
      <family val="1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Sultan Medium"/>
      <charset val="178"/>
    </font>
    <font>
      <b/>
      <sz val="14"/>
      <name val="Arial"/>
      <family val="2"/>
    </font>
    <font>
      <b/>
      <sz val="14"/>
      <name val="Sultan Medium"/>
      <charset val="178"/>
    </font>
    <font>
      <sz val="14"/>
      <name val="Cambria"/>
      <family val="1"/>
      <scheme val="maj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4">
      <alignment horizontal="right" vertical="center" indent="1"/>
    </xf>
    <xf numFmtId="0" fontId="18" fillId="31" borderId="0" applyNumberFormat="0" applyBorder="0" applyAlignment="0" applyProtection="0"/>
  </cellStyleXfs>
  <cellXfs count="174">
    <xf numFmtId="0" fontId="0" fillId="0" borderId="0" xfId="0"/>
    <xf numFmtId="0" fontId="19" fillId="0" borderId="0" xfId="0" applyFont="1" applyFill="1" applyAlignment="1">
      <alignment vertical="top" wrapText="1" readingOrder="2"/>
    </xf>
    <xf numFmtId="0" fontId="23" fillId="0" borderId="0" xfId="0" applyFont="1" applyFill="1"/>
    <xf numFmtId="0" fontId="19" fillId="0" borderId="0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readingOrder="1"/>
    </xf>
    <xf numFmtId="0" fontId="19" fillId="0" borderId="16" xfId="0" applyFont="1" applyFill="1" applyBorder="1" applyAlignment="1">
      <alignment readingOrder="1"/>
    </xf>
    <xf numFmtId="0" fontId="19" fillId="0" borderId="0" xfId="0" applyFont="1" applyFill="1" applyBorder="1" applyAlignment="1">
      <alignment horizontal="center" readingOrder="2"/>
    </xf>
    <xf numFmtId="2" fontId="24" fillId="0" borderId="1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readingOrder="2"/>
    </xf>
    <xf numFmtId="0" fontId="19" fillId="0" borderId="0" xfId="0" applyFont="1" applyFill="1" applyBorder="1" applyAlignment="1">
      <alignment horizontal="left" readingOrder="1"/>
    </xf>
    <xf numFmtId="2" fontId="24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 readingOrder="1"/>
    </xf>
    <xf numFmtId="0" fontId="19" fillId="0" borderId="11" xfId="0" applyFont="1" applyFill="1" applyBorder="1" applyAlignment="1">
      <alignment vertical="top" wrapText="1" readingOrder="1"/>
    </xf>
    <xf numFmtId="0" fontId="19" fillId="0" borderId="0" xfId="0" applyFont="1" applyFill="1" applyAlignment="1">
      <alignment horizontal="right" vertical="top" wrapText="1" readingOrder="1"/>
    </xf>
    <xf numFmtId="0" fontId="19" fillId="0" borderId="0" xfId="0" applyFont="1" applyFill="1" applyAlignment="1">
      <alignment horizontal="right" vertical="top" wrapText="1"/>
    </xf>
    <xf numFmtId="0" fontId="19" fillId="0" borderId="0" xfId="0" applyFont="1" applyFill="1" applyAlignment="1">
      <alignment vertical="top" wrapText="1" readingOrder="1"/>
    </xf>
    <xf numFmtId="0" fontId="19" fillId="0" borderId="0" xfId="0" applyFont="1" applyFill="1" applyAlignment="1">
      <alignment horizontal="left" vertical="top" wrapText="1" readingOrder="2"/>
    </xf>
    <xf numFmtId="0" fontId="19" fillId="0" borderId="0" xfId="0" applyFont="1" applyFill="1" applyAlignment="1">
      <alignment horizontal="left" vertical="top" wrapText="1" readingOrder="1"/>
    </xf>
    <xf numFmtId="0" fontId="19" fillId="0" borderId="0" xfId="0" applyFont="1" applyFill="1" applyAlignment="1">
      <alignment horizontal="right" vertical="top" wrapText="1" readingOrder="2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left" readingOrder="1"/>
    </xf>
    <xf numFmtId="0" fontId="19" fillId="0" borderId="0" xfId="0" applyFont="1" applyFill="1"/>
    <xf numFmtId="0" fontId="19" fillId="33" borderId="12" xfId="0" applyFont="1" applyFill="1" applyBorder="1" applyAlignment="1">
      <alignment horizontal="center" readingOrder="2"/>
    </xf>
    <xf numFmtId="0" fontId="19" fillId="33" borderId="19" xfId="0" applyFont="1" applyFill="1" applyBorder="1" applyAlignment="1">
      <alignment horizontal="center" readingOrder="2"/>
    </xf>
    <xf numFmtId="0" fontId="19" fillId="34" borderId="12" xfId="0" applyFont="1" applyFill="1" applyBorder="1" applyAlignment="1">
      <alignment horizontal="center" readingOrder="1"/>
    </xf>
    <xf numFmtId="0" fontId="19" fillId="34" borderId="22" xfId="0" applyFont="1" applyFill="1" applyBorder="1" applyAlignment="1">
      <alignment horizontal="center" readingOrder="2"/>
    </xf>
    <xf numFmtId="164" fontId="28" fillId="34" borderId="12" xfId="0" applyNumberFormat="1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2"/>
    </xf>
    <xf numFmtId="0" fontId="26" fillId="33" borderId="15" xfId="0" applyFont="1" applyFill="1" applyBorder="1" applyAlignment="1">
      <alignment horizontal="center" readingOrder="2"/>
    </xf>
    <xf numFmtId="0" fontId="26" fillId="33" borderId="14" xfId="0" applyFont="1" applyFill="1" applyBorder="1" applyAlignment="1">
      <alignment horizontal="center" readingOrder="2"/>
    </xf>
    <xf numFmtId="0" fontId="22" fillId="33" borderId="13" xfId="0" applyFont="1" applyFill="1" applyBorder="1" applyAlignment="1">
      <alignment horizontal="center" readingOrder="1"/>
    </xf>
    <xf numFmtId="0" fontId="22" fillId="33" borderId="12" xfId="0" applyFont="1" applyFill="1" applyBorder="1" applyAlignment="1">
      <alignment horizontal="center" readingOrder="1"/>
    </xf>
    <xf numFmtId="2" fontId="28" fillId="33" borderId="18" xfId="0" applyNumberFormat="1" applyFont="1" applyFill="1" applyBorder="1" applyAlignment="1">
      <alignment horizontal="center" readingOrder="2"/>
    </xf>
    <xf numFmtId="0" fontId="24" fillId="33" borderId="14" xfId="0" applyFont="1" applyFill="1" applyBorder="1" applyAlignment="1">
      <alignment horizontal="center" vertical="center" readingOrder="1"/>
    </xf>
    <xf numFmtId="0" fontId="30" fillId="33" borderId="14" xfId="0" applyFont="1" applyFill="1" applyBorder="1" applyAlignment="1">
      <alignment horizontal="center" vertical="center"/>
    </xf>
    <xf numFmtId="0" fontId="30" fillId="33" borderId="19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 readingOrder="1"/>
    </xf>
    <xf numFmtId="0" fontId="19" fillId="33" borderId="17" xfId="0" applyFont="1" applyFill="1" applyBorder="1" applyAlignment="1">
      <alignment horizontal="left" readingOrder="1"/>
    </xf>
    <xf numFmtId="0" fontId="19" fillId="33" borderId="18" xfId="0" applyFont="1" applyFill="1" applyBorder="1" applyAlignment="1">
      <alignment horizontal="left" readingOrder="1"/>
    </xf>
    <xf numFmtId="0" fontId="19" fillId="33" borderId="13" xfId="0" applyFont="1" applyFill="1" applyBorder="1" applyAlignment="1">
      <alignment horizontal="left" readingOrder="1"/>
    </xf>
    <xf numFmtId="0" fontId="19" fillId="33" borderId="19" xfId="0" applyFont="1" applyFill="1" applyBorder="1" applyAlignment="1">
      <alignment horizontal="left" readingOrder="1"/>
    </xf>
    <xf numFmtId="0" fontId="28" fillId="33" borderId="18" xfId="0" applyFont="1" applyFill="1" applyBorder="1" applyAlignment="1">
      <alignment horizontal="left" readingOrder="1"/>
    </xf>
    <xf numFmtId="0" fontId="28" fillId="33" borderId="13" xfId="0" applyFont="1" applyFill="1" applyBorder="1" applyAlignment="1">
      <alignment horizontal="left" readingOrder="1"/>
    </xf>
    <xf numFmtId="0" fontId="28" fillId="33" borderId="19" xfId="0" applyFont="1" applyFill="1" applyBorder="1" applyAlignment="1">
      <alignment horizontal="left" readingOrder="1"/>
    </xf>
    <xf numFmtId="0" fontId="28" fillId="33" borderId="15" xfId="0" applyFont="1" applyFill="1" applyBorder="1" applyAlignment="1">
      <alignment horizontal="left" readingOrder="1"/>
    </xf>
    <xf numFmtId="2" fontId="30" fillId="33" borderId="19" xfId="0" applyNumberFormat="1" applyFont="1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readingOrder="2"/>
    </xf>
    <xf numFmtId="0" fontId="27" fillId="33" borderId="10" xfId="0" applyFont="1" applyFill="1" applyBorder="1" applyAlignment="1">
      <alignment horizontal="center" readingOrder="2"/>
    </xf>
    <xf numFmtId="0" fontId="27" fillId="33" borderId="14" xfId="0" applyFont="1" applyFill="1" applyBorder="1" applyAlignment="1">
      <alignment horizontal="center" readingOrder="2"/>
    </xf>
    <xf numFmtId="0" fontId="22" fillId="33" borderId="17" xfId="0" applyFont="1" applyFill="1" applyBorder="1" applyAlignment="1">
      <alignment horizontal="center" readingOrder="1"/>
    </xf>
    <xf numFmtId="0" fontId="22" fillId="33" borderId="10" xfId="0" applyFont="1" applyFill="1" applyBorder="1" applyAlignment="1">
      <alignment horizontal="center" readingOrder="1"/>
    </xf>
    <xf numFmtId="0" fontId="28" fillId="33" borderId="19" xfId="0" applyFont="1" applyFill="1" applyBorder="1" applyAlignment="1">
      <alignment horizontal="center" readingOrder="2"/>
    </xf>
    <xf numFmtId="0" fontId="31" fillId="0" borderId="0" xfId="0" applyFont="1" applyFill="1" applyAlignment="1">
      <alignment horizontal="right" vertical="top" wrapText="1" readingOrder="2"/>
    </xf>
    <xf numFmtId="0" fontId="31" fillId="33" borderId="19" xfId="0" applyFont="1" applyFill="1" applyBorder="1" applyAlignment="1">
      <alignment horizontal="center" readingOrder="2"/>
    </xf>
    <xf numFmtId="0" fontId="31" fillId="33" borderId="13" xfId="0" applyFont="1" applyFill="1" applyBorder="1" applyAlignment="1">
      <alignment horizontal="center" readingOrder="2"/>
    </xf>
    <xf numFmtId="0" fontId="32" fillId="0" borderId="0" xfId="0" applyFont="1" applyFill="1" applyAlignment="1">
      <alignment horizontal="right" readingOrder="2"/>
    </xf>
    <xf numFmtId="0" fontId="31" fillId="0" borderId="0" xfId="0" applyFont="1" applyFill="1" applyAlignment="1">
      <alignment vertical="top" wrapText="1" readingOrder="2"/>
    </xf>
    <xf numFmtId="0" fontId="31" fillId="34" borderId="13" xfId="0" applyFont="1" applyFill="1" applyBorder="1" applyAlignment="1">
      <alignment horizontal="center" readingOrder="2"/>
    </xf>
    <xf numFmtId="0" fontId="31" fillId="0" borderId="0" xfId="0" applyFont="1" applyFill="1" applyBorder="1" applyAlignment="1">
      <alignment horizontal="center" readingOrder="1"/>
    </xf>
    <xf numFmtId="0" fontId="33" fillId="0" borderId="0" xfId="0" applyFont="1" applyFill="1"/>
    <xf numFmtId="0" fontId="31" fillId="0" borderId="0" xfId="0" applyFont="1" applyFill="1" applyBorder="1" applyAlignment="1">
      <alignment horizontal="center" readingOrder="2"/>
    </xf>
    <xf numFmtId="0" fontId="33" fillId="0" borderId="0" xfId="0" applyFont="1" applyFill="1" applyAlignment="1">
      <alignment readingOrder="1"/>
    </xf>
    <xf numFmtId="0" fontId="34" fillId="0" borderId="0" xfId="0" applyFont="1" applyFill="1" applyAlignment="1">
      <alignment horizontal="right" readingOrder="2"/>
    </xf>
    <xf numFmtId="0" fontId="35" fillId="33" borderId="14" xfId="0" applyFont="1" applyFill="1" applyBorder="1" applyAlignment="1">
      <alignment horizontal="center" vertical="center" readingOrder="1"/>
    </xf>
    <xf numFmtId="0" fontId="31" fillId="0" borderId="16" xfId="0" applyFont="1" applyFill="1" applyBorder="1" applyAlignment="1">
      <alignment horizontal="right" readingOrder="2"/>
    </xf>
    <xf numFmtId="0" fontId="31" fillId="0" borderId="0" xfId="0" applyFont="1" applyFill="1" applyAlignment="1">
      <alignment horizontal="right" readingOrder="2"/>
    </xf>
    <xf numFmtId="0" fontId="35" fillId="33" borderId="19" xfId="0" applyFont="1" applyFill="1" applyBorder="1" applyAlignment="1">
      <alignment horizontal="center" vertical="center" readingOrder="1"/>
    </xf>
    <xf numFmtId="0" fontId="38" fillId="33" borderId="18" xfId="0" applyFont="1" applyFill="1" applyBorder="1" applyAlignment="1">
      <alignment horizontal="center" readingOrder="2"/>
    </xf>
    <xf numFmtId="0" fontId="33" fillId="0" borderId="0" xfId="0" applyFont="1" applyFill="1" applyAlignment="1">
      <alignment horizontal="right" readingOrder="2"/>
    </xf>
    <xf numFmtId="0" fontId="31" fillId="33" borderId="23" xfId="0" applyFont="1" applyFill="1" applyBorder="1" applyAlignment="1">
      <alignment horizontal="center" readingOrder="2"/>
    </xf>
    <xf numFmtId="0" fontId="31" fillId="0" borderId="22" xfId="0" applyFont="1" applyFill="1" applyBorder="1" applyAlignment="1">
      <alignment horizontal="center" readingOrder="2"/>
    </xf>
    <xf numFmtId="1" fontId="38" fillId="33" borderId="12" xfId="0" applyNumberFormat="1" applyFont="1" applyFill="1" applyBorder="1" applyAlignment="1">
      <alignment horizontal="center" readingOrder="1"/>
    </xf>
    <xf numFmtId="0" fontId="31" fillId="34" borderId="12" xfId="0" applyFont="1" applyFill="1" applyBorder="1" applyAlignment="1">
      <alignment horizontal="center" readingOrder="1"/>
    </xf>
    <xf numFmtId="2" fontId="31" fillId="0" borderId="22" xfId="0" applyNumberFormat="1" applyFont="1" applyFill="1" applyBorder="1" applyAlignment="1">
      <alignment horizontal="center" readingOrder="2"/>
    </xf>
    <xf numFmtId="2" fontId="31" fillId="0" borderId="12" xfId="0" applyNumberFormat="1" applyFont="1" applyFill="1" applyBorder="1" applyAlignment="1">
      <alignment horizontal="center" readingOrder="1"/>
    </xf>
    <xf numFmtId="164" fontId="38" fillId="34" borderId="12" xfId="0" applyNumberFormat="1" applyFont="1" applyFill="1" applyBorder="1" applyAlignment="1">
      <alignment horizontal="center" readingOrder="1"/>
    </xf>
    <xf numFmtId="0" fontId="34" fillId="33" borderId="15" xfId="0" applyFont="1" applyFill="1" applyBorder="1" applyAlignment="1">
      <alignment horizontal="center" readingOrder="2"/>
    </xf>
    <xf numFmtId="0" fontId="32" fillId="33" borderId="13" xfId="0" applyFont="1" applyFill="1" applyBorder="1" applyAlignment="1">
      <alignment horizontal="center" readingOrder="1"/>
    </xf>
    <xf numFmtId="2" fontId="38" fillId="33" borderId="18" xfId="0" applyNumberFormat="1" applyFont="1" applyFill="1" applyBorder="1" applyAlignment="1">
      <alignment horizontal="center" readingOrder="2"/>
    </xf>
    <xf numFmtId="0" fontId="35" fillId="33" borderId="14" xfId="0" applyFont="1" applyFill="1" applyBorder="1" applyAlignment="1">
      <alignment horizontal="center" vertical="center"/>
    </xf>
    <xf numFmtId="0" fontId="36" fillId="33" borderId="14" xfId="0" applyFont="1" applyFill="1" applyBorder="1" applyAlignment="1">
      <alignment horizontal="center" vertical="center"/>
    </xf>
    <xf numFmtId="0" fontId="36" fillId="33" borderId="19" xfId="0" applyFont="1" applyFill="1" applyBorder="1" applyAlignment="1">
      <alignment horizontal="center" vertical="center"/>
    </xf>
    <xf numFmtId="0" fontId="32" fillId="0" borderId="0" xfId="0" applyFont="1" applyFill="1"/>
    <xf numFmtId="0" fontId="37" fillId="33" borderId="10" xfId="0" applyFont="1" applyFill="1" applyBorder="1" applyAlignment="1">
      <alignment horizontal="right" readingOrder="2"/>
    </xf>
    <xf numFmtId="0" fontId="37" fillId="33" borderId="19" xfId="0" applyFont="1" applyFill="1" applyBorder="1" applyAlignment="1">
      <alignment horizontal="right" readingOrder="2"/>
    </xf>
    <xf numFmtId="0" fontId="37" fillId="33" borderId="12" xfId="0" applyFont="1" applyFill="1" applyBorder="1" applyAlignment="1">
      <alignment horizontal="right" readingOrder="2"/>
    </xf>
    <xf numFmtId="0" fontId="39" fillId="33" borderId="14" xfId="0" applyFont="1" applyFill="1" applyBorder="1" applyAlignment="1">
      <alignment horizontal="right" readingOrder="2"/>
    </xf>
    <xf numFmtId="0" fontId="39" fillId="33" borderId="19" xfId="0" applyFont="1" applyFill="1" applyBorder="1" applyAlignment="1">
      <alignment horizontal="right" readingOrder="2"/>
    </xf>
    <xf numFmtId="0" fontId="39" fillId="33" borderId="12" xfId="0" applyFont="1" applyFill="1" applyBorder="1" applyAlignment="1">
      <alignment horizontal="right" readingOrder="2"/>
    </xf>
    <xf numFmtId="0" fontId="37" fillId="33" borderId="17" xfId="0" applyFont="1" applyFill="1" applyBorder="1" applyAlignment="1">
      <alignment horizontal="center" readingOrder="2"/>
    </xf>
    <xf numFmtId="0" fontId="32" fillId="33" borderId="17" xfId="0" applyFont="1" applyFill="1" applyBorder="1" applyAlignment="1">
      <alignment horizontal="center" readingOrder="1"/>
    </xf>
    <xf numFmtId="2" fontId="35" fillId="0" borderId="14" xfId="0" applyNumberFormat="1" applyFont="1" applyFill="1" applyBorder="1" applyAlignment="1">
      <alignment horizontal="center" vertical="center"/>
    </xf>
    <xf numFmtId="2" fontId="35" fillId="0" borderId="19" xfId="0" applyNumberFormat="1" applyFont="1" applyFill="1" applyBorder="1" applyAlignment="1">
      <alignment horizontal="center" vertical="center"/>
    </xf>
    <xf numFmtId="2" fontId="36" fillId="33" borderId="19" xfId="0" applyNumberFormat="1" applyFont="1" applyFill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readingOrder="1"/>
    </xf>
    <xf numFmtId="0" fontId="31" fillId="34" borderId="22" xfId="0" applyFont="1" applyFill="1" applyBorder="1" applyAlignment="1">
      <alignment horizontal="center" readingOrder="2"/>
    </xf>
    <xf numFmtId="0" fontId="34" fillId="33" borderId="14" xfId="0" applyFont="1" applyFill="1" applyBorder="1" applyAlignment="1">
      <alignment horizontal="center" readingOrder="2"/>
    </xf>
    <xf numFmtId="0" fontId="32" fillId="33" borderId="12" xfId="0" applyFont="1" applyFill="1" applyBorder="1" applyAlignment="1">
      <alignment horizontal="center" readingOrder="1"/>
    </xf>
    <xf numFmtId="2" fontId="36" fillId="33" borderId="14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readingOrder="1"/>
    </xf>
    <xf numFmtId="2" fontId="35" fillId="0" borderId="10" xfId="0" applyNumberFormat="1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readingOrder="2"/>
    </xf>
    <xf numFmtId="0" fontId="32" fillId="33" borderId="10" xfId="0" applyFont="1" applyFill="1" applyBorder="1" applyAlignment="1">
      <alignment horizontal="center" readingOrder="1"/>
    </xf>
    <xf numFmtId="0" fontId="31" fillId="0" borderId="0" xfId="0" applyFont="1" applyFill="1" applyAlignment="1">
      <alignment horizontal="left" vertical="top" wrapText="1" readingOrder="1"/>
    </xf>
    <xf numFmtId="0" fontId="31" fillId="33" borderId="19" xfId="0" applyFont="1" applyFill="1" applyBorder="1" applyAlignment="1">
      <alignment horizontal="center" readingOrder="1"/>
    </xf>
    <xf numFmtId="0" fontId="31" fillId="33" borderId="12" xfId="0" applyFont="1" applyFill="1" applyBorder="1" applyAlignment="1">
      <alignment horizontal="center" readingOrder="2"/>
    </xf>
    <xf numFmtId="0" fontId="31" fillId="0" borderId="0" xfId="0" applyFont="1" applyFill="1" applyAlignment="1">
      <alignment horizontal="left" vertical="top" wrapText="1" readingOrder="2"/>
    </xf>
    <xf numFmtId="0" fontId="40" fillId="0" borderId="0" xfId="0" applyFont="1" applyFill="1" applyAlignment="1">
      <alignment vertical="center" readingOrder="1"/>
    </xf>
    <xf numFmtId="0" fontId="31" fillId="0" borderId="11" xfId="0" applyFont="1" applyFill="1" applyBorder="1" applyAlignment="1">
      <alignment vertical="top" wrapText="1" readingOrder="1"/>
    </xf>
    <xf numFmtId="0" fontId="37" fillId="33" borderId="14" xfId="0" applyFont="1" applyFill="1" applyBorder="1" applyAlignment="1">
      <alignment horizontal="center" readingOrder="2"/>
    </xf>
    <xf numFmtId="0" fontId="23" fillId="0" borderId="26" xfId="0" applyFont="1" applyFill="1" applyBorder="1"/>
    <xf numFmtId="2" fontId="31" fillId="0" borderId="27" xfId="0" applyNumberFormat="1" applyFont="1" applyFill="1" applyBorder="1" applyAlignment="1">
      <alignment horizontal="center" readingOrder="2"/>
    </xf>
    <xf numFmtId="0" fontId="19" fillId="0" borderId="28" xfId="0" applyFont="1" applyFill="1" applyBorder="1" applyAlignment="1">
      <alignment vertical="center" wrapText="1" readingOrder="1"/>
    </xf>
    <xf numFmtId="0" fontId="23" fillId="0" borderId="29" xfId="0" applyFont="1" applyFill="1" applyBorder="1"/>
    <xf numFmtId="0" fontId="19" fillId="0" borderId="0" xfId="0" applyFont="1" applyFill="1" applyAlignment="1">
      <alignment horizontal="right" vertical="top" wrapText="1" readingOrder="2"/>
    </xf>
    <xf numFmtId="0" fontId="19" fillId="34" borderId="12" xfId="0" applyFont="1" applyFill="1" applyBorder="1" applyAlignment="1">
      <alignment horizontal="center" readingOrder="1"/>
    </xf>
    <xf numFmtId="0" fontId="24" fillId="33" borderId="14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vertical="top" wrapText="1" readingOrder="1"/>
    </xf>
    <xf numFmtId="0" fontId="30" fillId="33" borderId="14" xfId="0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/>
    </xf>
    <xf numFmtId="0" fontId="30" fillId="33" borderId="12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 readingOrder="1"/>
    </xf>
    <xf numFmtId="0" fontId="19" fillId="0" borderId="0" xfId="0" applyFont="1" applyFill="1" applyBorder="1" applyAlignment="1">
      <alignment horizontal="left" vertical="top" wrapText="1" readingOrder="1"/>
    </xf>
    <xf numFmtId="0" fontId="19" fillId="0" borderId="0" xfId="0" applyFont="1" applyFill="1" applyBorder="1" applyAlignment="1">
      <alignment readingOrder="1"/>
    </xf>
    <xf numFmtId="0" fontId="23" fillId="35" borderId="0" xfId="0" applyFont="1" applyFill="1"/>
    <xf numFmtId="1" fontId="31" fillId="0" borderId="22" xfId="0" applyNumberFormat="1" applyFont="1" applyFill="1" applyBorder="1" applyAlignment="1">
      <alignment horizontal="center" readingOrder="2"/>
    </xf>
    <xf numFmtId="0" fontId="37" fillId="33" borderId="14" xfId="0" applyFont="1" applyFill="1" applyBorder="1" applyAlignment="1">
      <alignment horizontal="center" readingOrder="2"/>
    </xf>
    <xf numFmtId="0" fontId="41" fillId="0" borderId="0" xfId="0" applyFont="1" applyFill="1"/>
    <xf numFmtId="2" fontId="23" fillId="0" borderId="0" xfId="0" applyNumberFormat="1" applyFont="1" applyFill="1"/>
    <xf numFmtId="0" fontId="31" fillId="36" borderId="22" xfId="0" applyFont="1" applyFill="1" applyBorder="1" applyAlignment="1">
      <alignment horizontal="center" readingOrder="2"/>
    </xf>
    <xf numFmtId="2" fontId="24" fillId="36" borderId="14" xfId="0" applyNumberFormat="1" applyFont="1" applyFill="1" applyBorder="1" applyAlignment="1">
      <alignment horizontal="center" vertical="center"/>
    </xf>
    <xf numFmtId="0" fontId="19" fillId="34" borderId="23" xfId="0" applyFont="1" applyFill="1" applyBorder="1" applyAlignment="1">
      <alignment horizontal="center" readingOrder="2"/>
    </xf>
    <xf numFmtId="0" fontId="19" fillId="34" borderId="25" xfId="0" applyFont="1" applyFill="1" applyBorder="1" applyAlignment="1">
      <alignment horizontal="center" readingOrder="2"/>
    </xf>
    <xf numFmtId="0" fontId="37" fillId="33" borderId="14" xfId="0" applyFont="1" applyFill="1" applyBorder="1" applyAlignment="1">
      <alignment horizontal="center" readingOrder="2"/>
    </xf>
    <xf numFmtId="0" fontId="37" fillId="33" borderId="10" xfId="0" applyFont="1" applyFill="1" applyBorder="1" applyAlignment="1">
      <alignment horizontal="center" readingOrder="2"/>
    </xf>
    <xf numFmtId="0" fontId="37" fillId="33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right" vertical="top" wrapText="1" readingOrder="2"/>
    </xf>
    <xf numFmtId="0" fontId="19" fillId="34" borderId="14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horizontal="center" readingOrder="1"/>
    </xf>
    <xf numFmtId="0" fontId="31" fillId="34" borderId="14" xfId="0" applyFont="1" applyFill="1" applyBorder="1" applyAlignment="1">
      <alignment horizontal="center" readingOrder="2"/>
    </xf>
    <xf numFmtId="0" fontId="31" fillId="34" borderId="12" xfId="0" applyFont="1" applyFill="1" applyBorder="1" applyAlignment="1">
      <alignment horizontal="center" readingOrder="2"/>
    </xf>
    <xf numFmtId="0" fontId="35" fillId="33" borderId="14" xfId="0" applyFont="1" applyFill="1" applyBorder="1" applyAlignment="1">
      <alignment horizontal="center" vertical="center"/>
    </xf>
    <xf numFmtId="0" fontId="35" fillId="33" borderId="10" xfId="0" applyFont="1" applyFill="1" applyBorder="1" applyAlignment="1">
      <alignment horizontal="center" vertical="center"/>
    </xf>
    <xf numFmtId="0" fontId="35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readingOrder="1"/>
    </xf>
    <xf numFmtId="0" fontId="19" fillId="33" borderId="10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22" fillId="33" borderId="18" xfId="0" applyFont="1" applyFill="1" applyBorder="1" applyAlignment="1">
      <alignment horizontal="center" readingOrder="1"/>
    </xf>
    <xf numFmtId="0" fontId="22" fillId="33" borderId="21" xfId="0" applyFont="1" applyFill="1" applyBorder="1" applyAlignment="1">
      <alignment horizontal="center" readingOrder="1"/>
    </xf>
    <xf numFmtId="0" fontId="22" fillId="33" borderId="20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1"/>
    </xf>
    <xf numFmtId="0" fontId="19" fillId="33" borderId="21" xfId="0" applyFont="1" applyFill="1" applyBorder="1" applyAlignment="1">
      <alignment horizontal="center" readingOrder="1"/>
    </xf>
    <xf numFmtId="0" fontId="19" fillId="33" borderId="20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left" vertical="top" wrapText="1" readingOrder="1"/>
    </xf>
    <xf numFmtId="0" fontId="19" fillId="0" borderId="11" xfId="0" applyFont="1" applyFill="1" applyBorder="1" applyAlignment="1">
      <alignment horizontal="left" vertical="top" wrapText="1" readingOrder="1"/>
    </xf>
    <xf numFmtId="0" fontId="31" fillId="33" borderId="14" xfId="0" applyFont="1" applyFill="1" applyBorder="1" applyAlignment="1">
      <alignment horizontal="center" readingOrder="2"/>
    </xf>
    <xf numFmtId="0" fontId="31" fillId="33" borderId="10" xfId="0" applyFont="1" applyFill="1" applyBorder="1" applyAlignment="1">
      <alignment horizontal="center" readingOrder="2"/>
    </xf>
    <xf numFmtId="0" fontId="31" fillId="33" borderId="12" xfId="0" applyFont="1" applyFill="1" applyBorder="1" applyAlignment="1">
      <alignment horizontal="center" readingOrder="2"/>
    </xf>
    <xf numFmtId="0" fontId="19" fillId="0" borderId="0" xfId="0" applyFont="1" applyFill="1" applyAlignment="1">
      <alignment horizontal="center" vertical="top" wrapText="1" readingOrder="2"/>
    </xf>
    <xf numFmtId="0" fontId="36" fillId="33" borderId="14" xfId="0" applyFont="1" applyFill="1" applyBorder="1" applyAlignment="1">
      <alignment horizontal="center" vertical="center"/>
    </xf>
    <xf numFmtId="0" fontId="36" fillId="33" borderId="10" xfId="0" applyFont="1" applyFill="1" applyBorder="1" applyAlignment="1">
      <alignment horizontal="center" vertical="center"/>
    </xf>
    <xf numFmtId="0" fontId="36" fillId="33" borderId="1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 readingOrder="1"/>
    </xf>
    <xf numFmtId="0" fontId="19" fillId="0" borderId="0" xfId="0" applyFont="1" applyFill="1" applyAlignment="1">
      <alignment horizontal="left" vertical="top" wrapText="1" readingOrder="2"/>
    </xf>
    <xf numFmtId="0" fontId="19" fillId="0" borderId="11" xfId="0" applyFont="1" applyFill="1" applyBorder="1" applyAlignment="1">
      <alignment horizontal="right" vertical="top" wrapText="1" readingOrder="2"/>
    </xf>
    <xf numFmtId="0" fontId="19" fillId="0" borderId="11" xfId="0" applyFont="1" applyFill="1" applyBorder="1" applyAlignment="1">
      <alignment horizontal="left" vertical="top" wrapText="1" readingOrder="2"/>
    </xf>
    <xf numFmtId="0" fontId="24" fillId="33" borderId="14" xfId="0" applyFont="1" applyFill="1" applyBorder="1" applyAlignment="1">
      <alignment horizontal="center" vertical="center" readingOrder="1"/>
    </xf>
    <xf numFmtId="0" fontId="24" fillId="33" borderId="10" xfId="0" applyFont="1" applyFill="1" applyBorder="1" applyAlignment="1">
      <alignment horizontal="center" vertical="center" readingOrder="1"/>
    </xf>
    <xf numFmtId="0" fontId="24" fillId="33" borderId="12" xfId="0" applyFont="1" applyFill="1" applyBorder="1" applyAlignment="1">
      <alignment horizontal="center" vertical="center" readingOrder="1"/>
    </xf>
    <xf numFmtId="0" fontId="19" fillId="0" borderId="0" xfId="0" applyFont="1" applyFill="1" applyAlignment="1">
      <alignment horizontal="center" vertical="top" wrapText="1" readingOrder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E904"/>
  <sheetViews>
    <sheetView rightToLeft="1" tabSelected="1" zoomScale="85" zoomScaleNormal="85" workbookViewId="0">
      <selection activeCell="D13" sqref="D13"/>
    </sheetView>
  </sheetViews>
  <sheetFormatPr defaultColWidth="9.140625" defaultRowHeight="18.75"/>
  <cols>
    <col min="1" max="1" width="17.85546875" style="60" customWidth="1"/>
    <col min="2" max="2" width="22.5703125" style="60" customWidth="1"/>
    <col min="3" max="3" width="17.28515625" style="60" customWidth="1"/>
    <col min="4" max="4" width="18.140625" style="60" customWidth="1"/>
    <col min="5" max="5" width="16.140625" style="60" customWidth="1"/>
    <col min="6" max="6" width="27.140625" style="2" customWidth="1"/>
    <col min="7" max="7" width="16.5703125" style="2" customWidth="1"/>
    <col min="8" max="8" width="18.140625" style="2" customWidth="1"/>
    <col min="9" max="9" width="15.5703125" style="2" customWidth="1"/>
    <col min="10" max="10" width="15.42578125" style="2" customWidth="1"/>
    <col min="11" max="11" width="15.5703125" style="2" customWidth="1"/>
    <col min="12" max="12" width="15.42578125" style="2" customWidth="1"/>
    <col min="13" max="13" width="15.7109375" style="2" customWidth="1"/>
    <col min="14" max="14" width="12.7109375" style="2" customWidth="1"/>
    <col min="15" max="15" width="12" style="2" customWidth="1"/>
    <col min="16" max="16" width="15.7109375" style="2" customWidth="1"/>
    <col min="17" max="16384" width="9.140625" style="2"/>
  </cols>
  <sheetData>
    <row r="2" spans="1:11">
      <c r="A2" s="53" t="s">
        <v>187</v>
      </c>
      <c r="E2" s="104" t="s">
        <v>188</v>
      </c>
    </row>
    <row r="3" spans="1:11" ht="21.75" customHeight="1">
      <c r="A3" s="53" t="s">
        <v>2</v>
      </c>
      <c r="B3" s="167" t="s">
        <v>3</v>
      </c>
      <c r="C3" s="167"/>
      <c r="D3" s="167"/>
      <c r="E3" s="167"/>
      <c r="F3" s="1"/>
    </row>
    <row r="4" spans="1:11" ht="19.5" thickBot="1">
      <c r="A4" s="53" t="s">
        <v>4</v>
      </c>
      <c r="D4" s="169" t="s">
        <v>5</v>
      </c>
      <c r="E4" s="169"/>
    </row>
    <row r="5" spans="1:11" thickBot="1">
      <c r="A5" s="54" t="s">
        <v>6</v>
      </c>
      <c r="B5" s="70">
        <v>2016</v>
      </c>
      <c r="C5" s="70">
        <v>2017</v>
      </c>
      <c r="D5" s="70">
        <v>2018</v>
      </c>
      <c r="E5" s="70">
        <v>2019</v>
      </c>
      <c r="F5" s="105" t="s">
        <v>7</v>
      </c>
      <c r="K5" s="114"/>
    </row>
    <row r="6" spans="1:11" thickBot="1">
      <c r="A6" s="55" t="s">
        <v>8</v>
      </c>
      <c r="B6" s="71">
        <v>5400</v>
      </c>
      <c r="C6" s="71">
        <v>5450</v>
      </c>
      <c r="D6" s="71">
        <v>5454</v>
      </c>
      <c r="E6" s="71">
        <v>5505</v>
      </c>
      <c r="F6" s="106" t="s">
        <v>9</v>
      </c>
    </row>
    <row r="7" spans="1:11" thickBot="1">
      <c r="A7" s="55" t="s">
        <v>10</v>
      </c>
      <c r="B7" s="71">
        <v>380</v>
      </c>
      <c r="C7" s="71">
        <v>380</v>
      </c>
      <c r="D7" s="71">
        <f t="shared" ref="D7:E27" si="0">C7</f>
        <v>380</v>
      </c>
      <c r="E7" s="71">
        <f t="shared" si="0"/>
        <v>380</v>
      </c>
      <c r="F7" s="106" t="s">
        <v>11</v>
      </c>
    </row>
    <row r="8" spans="1:11" thickBot="1">
      <c r="A8" s="55" t="s">
        <v>12</v>
      </c>
      <c r="B8" s="71">
        <v>16</v>
      </c>
      <c r="C8" s="71">
        <v>16</v>
      </c>
      <c r="D8" s="71">
        <f t="shared" si="0"/>
        <v>16</v>
      </c>
      <c r="E8" s="71">
        <f t="shared" si="0"/>
        <v>16</v>
      </c>
      <c r="F8" s="106" t="s">
        <v>13</v>
      </c>
    </row>
    <row r="9" spans="1:11" thickBot="1">
      <c r="A9" s="55" t="s">
        <v>14</v>
      </c>
      <c r="B9" s="71">
        <v>40438</v>
      </c>
      <c r="C9" s="71">
        <v>40438</v>
      </c>
      <c r="D9" s="71">
        <v>17125</v>
      </c>
      <c r="E9" s="71">
        <v>17403</v>
      </c>
      <c r="F9" s="106" t="s">
        <v>15</v>
      </c>
    </row>
    <row r="10" spans="1:11" thickBot="1">
      <c r="A10" s="55" t="s">
        <v>16</v>
      </c>
      <c r="B10" s="71">
        <v>110261</v>
      </c>
      <c r="C10" s="71">
        <v>110968</v>
      </c>
      <c r="D10" s="71">
        <f>C10+537</f>
        <v>111505</v>
      </c>
      <c r="E10" s="71">
        <v>590</v>
      </c>
      <c r="F10" s="106" t="s">
        <v>17</v>
      </c>
    </row>
    <row r="11" spans="1:11" thickBot="1">
      <c r="A11" s="55" t="s">
        <v>18</v>
      </c>
      <c r="B11" s="71">
        <v>20</v>
      </c>
      <c r="C11" s="71">
        <v>20</v>
      </c>
      <c r="D11" s="71">
        <f t="shared" si="0"/>
        <v>20</v>
      </c>
      <c r="E11" s="71">
        <f t="shared" si="0"/>
        <v>20</v>
      </c>
      <c r="F11" s="106" t="s">
        <v>19</v>
      </c>
    </row>
    <row r="12" spans="1:11" thickBot="1">
      <c r="A12" s="55" t="s">
        <v>20</v>
      </c>
      <c r="B12" s="71">
        <v>8</v>
      </c>
      <c r="C12" s="71">
        <v>8</v>
      </c>
      <c r="D12" s="71">
        <f t="shared" si="0"/>
        <v>8</v>
      </c>
      <c r="E12" s="71">
        <f t="shared" si="0"/>
        <v>8</v>
      </c>
      <c r="F12" s="106" t="s">
        <v>21</v>
      </c>
    </row>
    <row r="13" spans="1:11" thickBot="1">
      <c r="A13" s="55" t="s">
        <v>22</v>
      </c>
      <c r="B13" s="71">
        <v>1674</v>
      </c>
      <c r="C13" s="71">
        <v>1674</v>
      </c>
      <c r="D13" s="71">
        <f t="shared" si="0"/>
        <v>1674</v>
      </c>
      <c r="E13" s="71">
        <f t="shared" si="0"/>
        <v>1674</v>
      </c>
      <c r="F13" s="106" t="s">
        <v>23</v>
      </c>
    </row>
    <row r="14" spans="1:11" thickBot="1">
      <c r="A14" s="55" t="s">
        <v>24</v>
      </c>
      <c r="B14" s="71">
        <v>38638</v>
      </c>
      <c r="C14" s="71">
        <v>39410</v>
      </c>
      <c r="D14" s="71">
        <v>43351</v>
      </c>
      <c r="E14" s="71" t="s">
        <v>173</v>
      </c>
      <c r="F14" s="106" t="s">
        <v>25</v>
      </c>
    </row>
    <row r="15" spans="1:11" thickBot="1">
      <c r="A15" s="55" t="s">
        <v>26</v>
      </c>
      <c r="B15" s="71">
        <v>114575</v>
      </c>
      <c r="C15" s="71">
        <v>114575</v>
      </c>
      <c r="D15" s="71">
        <v>112033</v>
      </c>
      <c r="E15" s="71">
        <v>112034</v>
      </c>
      <c r="F15" s="106" t="s">
        <v>27</v>
      </c>
    </row>
    <row r="16" spans="1:11" thickBot="1">
      <c r="A16" s="55" t="s">
        <v>28</v>
      </c>
      <c r="B16" s="71">
        <v>1371</v>
      </c>
      <c r="C16" s="71">
        <v>1371</v>
      </c>
      <c r="D16" s="71">
        <f t="shared" si="0"/>
        <v>1371</v>
      </c>
      <c r="E16" s="71">
        <f t="shared" si="0"/>
        <v>1371</v>
      </c>
      <c r="F16" s="106" t="s">
        <v>29</v>
      </c>
    </row>
    <row r="17" spans="1:6" thickBot="1">
      <c r="A17" s="55" t="s">
        <v>30</v>
      </c>
      <c r="B17" s="71">
        <v>1546</v>
      </c>
      <c r="C17" s="71">
        <v>1574</v>
      </c>
      <c r="D17" s="71">
        <v>910</v>
      </c>
      <c r="E17" s="71">
        <v>660</v>
      </c>
      <c r="F17" s="106" t="s">
        <v>31</v>
      </c>
    </row>
    <row r="18" spans="1:6" thickBot="1">
      <c r="A18" s="55" t="s">
        <v>32</v>
      </c>
      <c r="B18" s="71">
        <v>1841</v>
      </c>
      <c r="C18" s="71">
        <v>1841</v>
      </c>
      <c r="D18" s="71">
        <v>1263</v>
      </c>
      <c r="E18" s="71">
        <v>1286</v>
      </c>
      <c r="F18" s="106" t="s">
        <v>33</v>
      </c>
    </row>
    <row r="19" spans="1:6" thickBot="1">
      <c r="A19" s="55" t="s">
        <v>54</v>
      </c>
      <c r="B19" s="71">
        <v>7831</v>
      </c>
      <c r="C19" s="71">
        <v>7831</v>
      </c>
      <c r="D19" s="71">
        <f t="shared" si="0"/>
        <v>7831</v>
      </c>
      <c r="E19" s="71">
        <f t="shared" si="0"/>
        <v>7831</v>
      </c>
      <c r="F19" s="106" t="s">
        <v>34</v>
      </c>
    </row>
    <row r="20" spans="1:6" thickBot="1">
      <c r="A20" s="55" t="s">
        <v>35</v>
      </c>
      <c r="B20" s="71">
        <v>52</v>
      </c>
      <c r="C20" s="71">
        <v>52</v>
      </c>
      <c r="D20" s="71">
        <v>40</v>
      </c>
      <c r="E20" s="71">
        <v>40</v>
      </c>
      <c r="F20" s="106" t="s">
        <v>36</v>
      </c>
    </row>
    <row r="21" spans="1:6" thickBot="1">
      <c r="A21" s="55" t="s">
        <v>37</v>
      </c>
      <c r="B21" s="71">
        <v>269</v>
      </c>
      <c r="C21" s="71">
        <v>269</v>
      </c>
      <c r="D21" s="71">
        <f t="shared" si="0"/>
        <v>269</v>
      </c>
      <c r="E21" s="71">
        <f t="shared" si="0"/>
        <v>269</v>
      </c>
      <c r="F21" s="106" t="s">
        <v>38</v>
      </c>
    </row>
    <row r="22" spans="1:6" thickBot="1">
      <c r="A22" s="55" t="s">
        <v>39</v>
      </c>
      <c r="B22" s="71">
        <v>16258</v>
      </c>
      <c r="C22" s="71">
        <v>16258</v>
      </c>
      <c r="D22" s="71">
        <f t="shared" si="0"/>
        <v>16258</v>
      </c>
      <c r="E22" s="71">
        <v>16258</v>
      </c>
      <c r="F22" s="106" t="s">
        <v>40</v>
      </c>
    </row>
    <row r="23" spans="1:6" thickBot="1">
      <c r="A23" s="55" t="s">
        <v>41</v>
      </c>
      <c r="B23" s="95">
        <v>34000</v>
      </c>
      <c r="C23" s="95">
        <v>34000</v>
      </c>
      <c r="D23" s="71">
        <f t="shared" si="0"/>
        <v>34000</v>
      </c>
      <c r="E23" s="71">
        <f t="shared" si="0"/>
        <v>34000</v>
      </c>
      <c r="F23" s="106" t="s">
        <v>42</v>
      </c>
    </row>
    <row r="24" spans="1:6" thickBot="1">
      <c r="A24" s="55" t="s">
        <v>43</v>
      </c>
      <c r="B24" s="71">
        <v>135090</v>
      </c>
      <c r="C24" s="71">
        <v>136683</v>
      </c>
      <c r="D24" s="71">
        <v>136144</v>
      </c>
      <c r="E24" s="71">
        <v>136145</v>
      </c>
      <c r="F24" s="106" t="s">
        <v>44</v>
      </c>
    </row>
    <row r="25" spans="1:6" thickBot="1">
      <c r="A25" s="55" t="s">
        <v>45</v>
      </c>
      <c r="B25" s="71">
        <v>61000</v>
      </c>
      <c r="C25" s="71">
        <v>61000</v>
      </c>
      <c r="D25" s="71">
        <f t="shared" si="0"/>
        <v>61000</v>
      </c>
      <c r="E25" s="71">
        <v>72000</v>
      </c>
      <c r="F25" s="106" t="s">
        <v>46</v>
      </c>
    </row>
    <row r="26" spans="1:6" thickBot="1">
      <c r="A26" s="55" t="s">
        <v>47</v>
      </c>
      <c r="B26" s="71">
        <v>400</v>
      </c>
      <c r="C26" s="71">
        <v>400</v>
      </c>
      <c r="D26" s="71">
        <f t="shared" si="0"/>
        <v>400</v>
      </c>
      <c r="E26" s="71">
        <f t="shared" si="0"/>
        <v>400</v>
      </c>
      <c r="F26" s="106" t="s">
        <v>48</v>
      </c>
    </row>
    <row r="27" spans="1:6" thickBot="1">
      <c r="A27" s="55" t="s">
        <v>49</v>
      </c>
      <c r="B27" s="71">
        <v>28419</v>
      </c>
      <c r="C27" s="71">
        <v>28419</v>
      </c>
      <c r="D27" s="71">
        <f t="shared" si="0"/>
        <v>28419</v>
      </c>
      <c r="E27" s="71">
        <f t="shared" si="0"/>
        <v>28419</v>
      </c>
      <c r="F27" s="106" t="s">
        <v>50</v>
      </c>
    </row>
    <row r="28" spans="1:6" thickBot="1">
      <c r="A28" s="55" t="s">
        <v>51</v>
      </c>
      <c r="B28" s="72">
        <f>SUM(B6:B27)</f>
        <v>599487</v>
      </c>
      <c r="C28" s="72">
        <f>SUM(C6:C27)</f>
        <v>602637</v>
      </c>
      <c r="D28" s="72">
        <f>SUM(D6:D27)</f>
        <v>579471</v>
      </c>
      <c r="E28" s="72">
        <f>SUM(E6:E27)</f>
        <v>436309</v>
      </c>
      <c r="F28" s="106" t="s">
        <v>52</v>
      </c>
    </row>
    <row r="29" spans="1:6">
      <c r="A29" s="56"/>
    </row>
    <row r="32" spans="1:6">
      <c r="A32" s="53" t="s">
        <v>189</v>
      </c>
      <c r="E32" s="104" t="s">
        <v>190</v>
      </c>
    </row>
    <row r="33" spans="1:6" ht="30" customHeight="1">
      <c r="A33" s="57" t="s">
        <v>230</v>
      </c>
      <c r="B33" s="57"/>
      <c r="C33" s="157" t="s">
        <v>53</v>
      </c>
      <c r="D33" s="157"/>
      <c r="E33" s="157"/>
      <c r="F33" s="15"/>
    </row>
    <row r="34" spans="1:6" ht="36.75" thickBot="1">
      <c r="A34" s="53" t="s">
        <v>4</v>
      </c>
      <c r="E34" s="107" t="s">
        <v>5</v>
      </c>
    </row>
    <row r="35" spans="1:6" thickBot="1">
      <c r="A35" s="54" t="s">
        <v>6</v>
      </c>
      <c r="B35" s="70">
        <v>2016</v>
      </c>
      <c r="C35" s="70">
        <v>2017</v>
      </c>
      <c r="D35" s="70">
        <v>2018</v>
      </c>
      <c r="E35" s="70">
        <v>2019</v>
      </c>
      <c r="F35" s="105" t="s">
        <v>7</v>
      </c>
    </row>
    <row r="36" spans="1:6" thickBot="1">
      <c r="A36" s="55" t="s">
        <v>8</v>
      </c>
      <c r="B36" s="71">
        <v>655</v>
      </c>
      <c r="C36" s="71">
        <v>687</v>
      </c>
      <c r="D36" s="71">
        <v>662</v>
      </c>
      <c r="E36" s="71">
        <v>685</v>
      </c>
      <c r="F36" s="106" t="s">
        <v>9</v>
      </c>
    </row>
    <row r="37" spans="1:6" thickBot="1">
      <c r="A37" s="55" t="s">
        <v>10</v>
      </c>
      <c r="B37" s="71">
        <v>20</v>
      </c>
      <c r="C37" s="71">
        <v>20</v>
      </c>
      <c r="D37" s="71">
        <v>20</v>
      </c>
      <c r="E37" s="71">
        <v>20</v>
      </c>
      <c r="F37" s="106" t="s">
        <v>11</v>
      </c>
    </row>
    <row r="38" spans="1:6" thickBot="1">
      <c r="A38" s="55" t="s">
        <v>12</v>
      </c>
      <c r="B38" s="71"/>
      <c r="C38" s="71"/>
      <c r="D38" s="71"/>
      <c r="E38" s="71"/>
      <c r="F38" s="106" t="s">
        <v>13</v>
      </c>
    </row>
    <row r="39" spans="1:6" thickBot="1">
      <c r="A39" s="55" t="s">
        <v>14</v>
      </c>
      <c r="B39" s="71">
        <v>2754</v>
      </c>
      <c r="C39" s="71">
        <v>2754</v>
      </c>
      <c r="D39" s="71">
        <v>7483</v>
      </c>
      <c r="E39" s="71">
        <v>7698</v>
      </c>
      <c r="F39" s="106" t="s">
        <v>15</v>
      </c>
    </row>
    <row r="40" spans="1:6" thickBot="1">
      <c r="A40" s="55" t="s">
        <v>16</v>
      </c>
      <c r="B40" s="71">
        <v>9833</v>
      </c>
      <c r="C40" s="71">
        <v>10140</v>
      </c>
      <c r="D40" s="71">
        <v>10584</v>
      </c>
      <c r="E40" s="71">
        <v>10974</v>
      </c>
      <c r="F40" s="106" t="s">
        <v>17</v>
      </c>
    </row>
    <row r="41" spans="1:6" thickBot="1">
      <c r="A41" s="55" t="s">
        <v>18</v>
      </c>
      <c r="B41" s="71" t="s">
        <v>75</v>
      </c>
      <c r="C41" s="71" t="s">
        <v>75</v>
      </c>
      <c r="D41" s="71" t="s">
        <v>75</v>
      </c>
      <c r="E41" s="71" t="s">
        <v>75</v>
      </c>
      <c r="F41" s="106" t="s">
        <v>19</v>
      </c>
    </row>
    <row r="42" spans="1:6" thickBot="1">
      <c r="A42" s="55" t="s">
        <v>20</v>
      </c>
      <c r="B42" s="71" t="s">
        <v>75</v>
      </c>
      <c r="C42" s="71" t="s">
        <v>75</v>
      </c>
      <c r="D42" s="71" t="s">
        <v>75</v>
      </c>
      <c r="E42" s="71" t="s">
        <v>75</v>
      </c>
      <c r="F42" s="106" t="s">
        <v>21</v>
      </c>
    </row>
    <row r="43" spans="1:6" thickBot="1">
      <c r="A43" s="55" t="s">
        <v>22</v>
      </c>
      <c r="B43" s="71">
        <v>110</v>
      </c>
      <c r="C43" s="71">
        <v>110</v>
      </c>
      <c r="D43" s="71">
        <v>110</v>
      </c>
      <c r="E43" s="71">
        <v>110</v>
      </c>
      <c r="F43" s="106" t="s">
        <v>23</v>
      </c>
    </row>
    <row r="44" spans="1:6" thickBot="1">
      <c r="A44" s="55" t="s">
        <v>24</v>
      </c>
      <c r="B44" s="71">
        <v>31475</v>
      </c>
      <c r="C44" s="71">
        <v>32104</v>
      </c>
      <c r="D44" s="71">
        <v>32733</v>
      </c>
      <c r="E44" s="71">
        <v>33362</v>
      </c>
      <c r="F44" s="106" t="s">
        <v>25</v>
      </c>
    </row>
    <row r="45" spans="1:6" thickBot="1">
      <c r="A45" s="55" t="s">
        <v>26</v>
      </c>
      <c r="B45" s="71">
        <v>6428</v>
      </c>
      <c r="C45" s="71">
        <v>6428</v>
      </c>
      <c r="D45" s="71">
        <v>4196</v>
      </c>
      <c r="E45" s="71">
        <v>4196</v>
      </c>
      <c r="F45" s="106" t="s">
        <v>27</v>
      </c>
    </row>
    <row r="46" spans="1:6" thickBot="1">
      <c r="A46" s="55" t="s">
        <v>28</v>
      </c>
      <c r="B46" s="71" t="s">
        <v>75</v>
      </c>
      <c r="C46" s="71" t="s">
        <v>75</v>
      </c>
      <c r="D46" s="71" t="s">
        <v>75</v>
      </c>
      <c r="E46" s="71" t="s">
        <v>75</v>
      </c>
      <c r="F46" s="106" t="s">
        <v>29</v>
      </c>
    </row>
    <row r="47" spans="1:6" thickBot="1">
      <c r="A47" s="55" t="s">
        <v>30</v>
      </c>
      <c r="B47" s="71">
        <v>352</v>
      </c>
      <c r="C47" s="71">
        <v>352</v>
      </c>
      <c r="D47" s="71">
        <v>141</v>
      </c>
      <c r="E47" s="71">
        <v>194</v>
      </c>
      <c r="F47" s="106" t="s">
        <v>31</v>
      </c>
    </row>
    <row r="48" spans="1:6" thickBot="1">
      <c r="A48" s="55" t="s">
        <v>32</v>
      </c>
      <c r="B48" s="71">
        <v>313</v>
      </c>
      <c r="C48" s="71">
        <v>313</v>
      </c>
      <c r="D48" s="71">
        <v>313</v>
      </c>
      <c r="E48" s="71">
        <v>313</v>
      </c>
      <c r="F48" s="106" t="s">
        <v>33</v>
      </c>
    </row>
    <row r="49" spans="1:6" thickBot="1">
      <c r="A49" s="55" t="s">
        <v>54</v>
      </c>
      <c r="B49" s="71">
        <v>664</v>
      </c>
      <c r="C49" s="71">
        <v>664</v>
      </c>
      <c r="D49" s="71">
        <v>590</v>
      </c>
      <c r="E49" s="71">
        <v>590</v>
      </c>
      <c r="F49" s="106" t="s">
        <v>34</v>
      </c>
    </row>
    <row r="50" spans="1:6" thickBot="1">
      <c r="A50" s="55" t="s">
        <v>35</v>
      </c>
      <c r="B50" s="71">
        <v>4</v>
      </c>
      <c r="C50" s="71">
        <v>4</v>
      </c>
      <c r="D50" s="71">
        <v>2</v>
      </c>
      <c r="E50" s="71">
        <v>2</v>
      </c>
      <c r="F50" s="106" t="s">
        <v>36</v>
      </c>
    </row>
    <row r="51" spans="1:6" thickBot="1">
      <c r="A51" s="55" t="s">
        <v>37</v>
      </c>
      <c r="B51" s="71">
        <v>14</v>
      </c>
      <c r="C51" s="71">
        <v>14</v>
      </c>
      <c r="D51" s="71">
        <v>14</v>
      </c>
      <c r="E51" s="71">
        <v>14</v>
      </c>
      <c r="F51" s="106" t="s">
        <v>38</v>
      </c>
    </row>
    <row r="52" spans="1:6" thickBot="1">
      <c r="A52" s="55" t="s">
        <v>39</v>
      </c>
      <c r="B52" s="71">
        <v>1053</v>
      </c>
      <c r="C52" s="71">
        <v>1053</v>
      </c>
      <c r="D52" s="71">
        <v>519</v>
      </c>
      <c r="E52" s="71">
        <v>519</v>
      </c>
      <c r="F52" s="106" t="s">
        <v>40</v>
      </c>
    </row>
    <row r="53" spans="1:6" thickBot="1">
      <c r="A53" s="55" t="s">
        <v>41</v>
      </c>
      <c r="B53" s="95">
        <v>3000</v>
      </c>
      <c r="C53" s="95">
        <v>3000</v>
      </c>
      <c r="D53" s="95">
        <v>3000</v>
      </c>
      <c r="E53" s="95">
        <v>3000</v>
      </c>
      <c r="F53" s="106" t="s">
        <v>42</v>
      </c>
    </row>
    <row r="54" spans="1:6" thickBot="1">
      <c r="A54" s="55" t="s">
        <v>43</v>
      </c>
      <c r="B54" s="71">
        <v>76824</v>
      </c>
      <c r="C54" s="71">
        <v>79355</v>
      </c>
      <c r="D54" s="71">
        <v>85576</v>
      </c>
      <c r="E54" s="71">
        <v>85576</v>
      </c>
      <c r="F54" s="106" t="s">
        <v>44</v>
      </c>
    </row>
    <row r="55" spans="1:6" thickBot="1">
      <c r="A55" s="55" t="s">
        <v>45</v>
      </c>
      <c r="B55" s="71">
        <v>4095</v>
      </c>
      <c r="C55" s="71">
        <v>4095</v>
      </c>
      <c r="D55" s="71">
        <v>4095</v>
      </c>
      <c r="E55" s="71">
        <v>6500</v>
      </c>
      <c r="F55" s="106" t="s">
        <v>46</v>
      </c>
    </row>
    <row r="56" spans="1:6" thickBot="1">
      <c r="A56" s="55" t="s">
        <v>47</v>
      </c>
      <c r="B56" s="71">
        <v>50</v>
      </c>
      <c r="C56" s="71">
        <v>50</v>
      </c>
      <c r="D56" s="71">
        <v>50</v>
      </c>
      <c r="E56" s="71">
        <v>50</v>
      </c>
      <c r="F56" s="106" t="s">
        <v>48</v>
      </c>
    </row>
    <row r="57" spans="1:6" thickBot="1">
      <c r="A57" s="55" t="s">
        <v>49</v>
      </c>
      <c r="B57" s="71">
        <v>1936</v>
      </c>
      <c r="C57" s="71">
        <v>1936</v>
      </c>
      <c r="D57" s="71">
        <v>1936</v>
      </c>
      <c r="E57" s="71">
        <v>1936</v>
      </c>
      <c r="F57" s="106" t="s">
        <v>50</v>
      </c>
    </row>
    <row r="58" spans="1:6" thickBot="1">
      <c r="A58" s="55" t="s">
        <v>51</v>
      </c>
      <c r="B58" s="72">
        <f>SUM(B36:B57)</f>
        <v>139580</v>
      </c>
      <c r="C58" s="72">
        <f>SUM(C36:C57)</f>
        <v>143079</v>
      </c>
      <c r="D58" s="72">
        <f>SUM(D36:D57)</f>
        <v>152024</v>
      </c>
      <c r="E58" s="72">
        <f t="shared" ref="E58" si="1">SUM(E36:E57)</f>
        <v>155739</v>
      </c>
      <c r="F58" s="70" t="s">
        <v>52</v>
      </c>
    </row>
    <row r="61" spans="1:6">
      <c r="A61" s="53" t="s">
        <v>192</v>
      </c>
      <c r="E61" s="104" t="s">
        <v>191</v>
      </c>
    </row>
    <row r="62" spans="1:6" ht="45" customHeight="1">
      <c r="A62" s="140" t="s">
        <v>55</v>
      </c>
      <c r="B62" s="140"/>
      <c r="C62" s="157" t="s">
        <v>56</v>
      </c>
      <c r="D62" s="157"/>
      <c r="E62" s="157"/>
      <c r="F62" s="15"/>
    </row>
    <row r="63" spans="1:6" ht="36.75" thickBot="1">
      <c r="A63" s="53" t="s">
        <v>4</v>
      </c>
      <c r="E63" s="107" t="s">
        <v>5</v>
      </c>
    </row>
    <row r="64" spans="1:6" thickBot="1">
      <c r="A64" s="54" t="s">
        <v>6</v>
      </c>
      <c r="B64" s="70">
        <v>2016</v>
      </c>
      <c r="C64" s="70">
        <v>2017</v>
      </c>
      <c r="D64" s="70">
        <v>2018</v>
      </c>
      <c r="E64" s="70">
        <v>2019</v>
      </c>
      <c r="F64" s="105" t="s">
        <v>7</v>
      </c>
    </row>
    <row r="65" spans="1:6" thickBot="1">
      <c r="A65" s="55" t="s">
        <v>8</v>
      </c>
      <c r="B65" s="71" t="s">
        <v>75</v>
      </c>
      <c r="C65" s="71" t="s">
        <v>75</v>
      </c>
      <c r="D65" s="71" t="s">
        <v>75</v>
      </c>
      <c r="E65" s="71" t="s">
        <v>75</v>
      </c>
      <c r="F65" s="106" t="s">
        <v>9</v>
      </c>
    </row>
    <row r="66" spans="1:6" thickBot="1">
      <c r="A66" s="55" t="s">
        <v>10</v>
      </c>
      <c r="B66" s="71" t="s">
        <v>75</v>
      </c>
      <c r="C66" s="71" t="s">
        <v>75</v>
      </c>
      <c r="D66" s="71" t="s">
        <v>75</v>
      </c>
      <c r="E66" s="71" t="s">
        <v>75</v>
      </c>
      <c r="F66" s="106" t="s">
        <v>11</v>
      </c>
    </row>
    <row r="67" spans="1:6" thickBot="1">
      <c r="A67" s="55" t="s">
        <v>12</v>
      </c>
      <c r="B67" s="71" t="s">
        <v>75</v>
      </c>
      <c r="C67" s="71" t="s">
        <v>75</v>
      </c>
      <c r="D67" s="71" t="s">
        <v>75</v>
      </c>
      <c r="E67" s="71" t="s">
        <v>75</v>
      </c>
      <c r="F67" s="106" t="s">
        <v>13</v>
      </c>
    </row>
    <row r="68" spans="1:6" thickBot="1">
      <c r="A68" s="55" t="s">
        <v>14</v>
      </c>
      <c r="B68" s="71" t="s">
        <v>75</v>
      </c>
      <c r="C68" s="71" t="s">
        <v>75</v>
      </c>
      <c r="D68" s="71" t="s">
        <v>75</v>
      </c>
      <c r="E68" s="71" t="s">
        <v>75</v>
      </c>
      <c r="F68" s="106" t="s">
        <v>15</v>
      </c>
    </row>
    <row r="69" spans="1:6" thickBot="1">
      <c r="A69" s="55" t="s">
        <v>16</v>
      </c>
      <c r="B69" s="71" t="s">
        <v>75</v>
      </c>
      <c r="C69" s="71" t="s">
        <v>75</v>
      </c>
      <c r="D69" s="71" t="s">
        <v>75</v>
      </c>
      <c r="E69" s="71" t="s">
        <v>75</v>
      </c>
      <c r="F69" s="106" t="s">
        <v>17</v>
      </c>
    </row>
    <row r="70" spans="1:6" thickBot="1">
      <c r="A70" s="55" t="s">
        <v>18</v>
      </c>
      <c r="B70" s="71" t="s">
        <v>75</v>
      </c>
      <c r="C70" s="71" t="s">
        <v>75</v>
      </c>
      <c r="D70" s="71" t="s">
        <v>75</v>
      </c>
      <c r="E70" s="71" t="s">
        <v>75</v>
      </c>
      <c r="F70" s="106" t="s">
        <v>19</v>
      </c>
    </row>
    <row r="71" spans="1:6" thickBot="1">
      <c r="A71" s="55" t="s">
        <v>20</v>
      </c>
      <c r="B71" s="71" t="s">
        <v>75</v>
      </c>
      <c r="C71" s="71" t="s">
        <v>75</v>
      </c>
      <c r="D71" s="71" t="s">
        <v>75</v>
      </c>
      <c r="E71" s="71" t="s">
        <v>75</v>
      </c>
      <c r="F71" s="106" t="s">
        <v>21</v>
      </c>
    </row>
    <row r="72" spans="1:6" thickBot="1">
      <c r="A72" s="55" t="s">
        <v>22</v>
      </c>
      <c r="B72" s="71">
        <v>184</v>
      </c>
      <c r="C72" s="71">
        <v>184</v>
      </c>
      <c r="D72" s="71">
        <v>184</v>
      </c>
      <c r="E72" s="71">
        <v>184</v>
      </c>
      <c r="F72" s="106" t="s">
        <v>23</v>
      </c>
    </row>
    <row r="73" spans="1:6" thickBot="1">
      <c r="A73" s="55" t="s">
        <v>24</v>
      </c>
      <c r="B73" s="71">
        <v>340</v>
      </c>
      <c r="C73" s="71">
        <v>479</v>
      </c>
      <c r="D73" s="71">
        <v>527</v>
      </c>
      <c r="E73" s="71">
        <v>603</v>
      </c>
      <c r="F73" s="106" t="s">
        <v>25</v>
      </c>
    </row>
    <row r="74" spans="1:6" thickBot="1">
      <c r="A74" s="55" t="s">
        <v>26</v>
      </c>
      <c r="B74" s="71" t="s">
        <v>75</v>
      </c>
      <c r="C74" s="71" t="s">
        <v>75</v>
      </c>
      <c r="D74" s="71">
        <v>22</v>
      </c>
      <c r="E74" s="71">
        <v>22</v>
      </c>
      <c r="F74" s="106" t="s">
        <v>27</v>
      </c>
    </row>
    <row r="75" spans="1:6" thickBot="1">
      <c r="A75" s="55" t="s">
        <v>28</v>
      </c>
      <c r="B75" s="71" t="s">
        <v>75</v>
      </c>
      <c r="C75" s="71" t="s">
        <v>75</v>
      </c>
      <c r="D75" s="71" t="s">
        <v>75</v>
      </c>
      <c r="E75" s="71" t="s">
        <v>75</v>
      </c>
      <c r="F75" s="106" t="s">
        <v>29</v>
      </c>
    </row>
    <row r="76" spans="1:6" thickBot="1">
      <c r="A76" s="55" t="s">
        <v>30</v>
      </c>
      <c r="B76" s="71" t="s">
        <v>75</v>
      </c>
      <c r="C76" s="71" t="s">
        <v>75</v>
      </c>
      <c r="D76" s="71" t="s">
        <v>75</v>
      </c>
      <c r="E76" s="71" t="s">
        <v>75</v>
      </c>
      <c r="F76" s="106" t="s">
        <v>31</v>
      </c>
    </row>
    <row r="77" spans="1:6" thickBot="1">
      <c r="A77" s="55" t="s">
        <v>32</v>
      </c>
      <c r="B77" s="71">
        <v>2322</v>
      </c>
      <c r="C77" s="71">
        <v>2322</v>
      </c>
      <c r="D77" s="71">
        <v>2322</v>
      </c>
      <c r="E77" s="71">
        <v>2322</v>
      </c>
      <c r="F77" s="106" t="s">
        <v>33</v>
      </c>
    </row>
    <row r="78" spans="1:6" thickBot="1">
      <c r="A78" s="55" t="s">
        <v>54</v>
      </c>
      <c r="B78" s="71" t="s">
        <v>75</v>
      </c>
      <c r="C78" s="71" t="s">
        <v>75</v>
      </c>
      <c r="D78" s="71" t="s">
        <v>75</v>
      </c>
      <c r="E78" s="71" t="s">
        <v>75</v>
      </c>
      <c r="F78" s="106" t="s">
        <v>34</v>
      </c>
    </row>
    <row r="79" spans="1:6" thickBot="1">
      <c r="A79" s="55" t="s">
        <v>35</v>
      </c>
      <c r="B79" s="71" t="s">
        <v>75</v>
      </c>
      <c r="C79" s="71" t="s">
        <v>75</v>
      </c>
      <c r="D79" s="71" t="s">
        <v>75</v>
      </c>
      <c r="E79" s="71" t="s">
        <v>75</v>
      </c>
      <c r="F79" s="106" t="s">
        <v>36</v>
      </c>
    </row>
    <row r="80" spans="1:6" thickBot="1">
      <c r="A80" s="55" t="s">
        <v>37</v>
      </c>
      <c r="B80" s="71">
        <v>64</v>
      </c>
      <c r="C80" s="71">
        <v>64</v>
      </c>
      <c r="D80" s="71">
        <v>64</v>
      </c>
      <c r="E80" s="71">
        <v>64</v>
      </c>
      <c r="F80" s="106" t="s">
        <v>38</v>
      </c>
    </row>
    <row r="81" spans="1:6" thickBot="1">
      <c r="A81" s="55" t="s">
        <v>39</v>
      </c>
      <c r="B81" s="71" t="s">
        <v>75</v>
      </c>
      <c r="C81" s="71" t="s">
        <v>75</v>
      </c>
      <c r="D81" s="71" t="s">
        <v>75</v>
      </c>
      <c r="E81" s="71" t="s">
        <v>75</v>
      </c>
      <c r="F81" s="106" t="s">
        <v>40</v>
      </c>
    </row>
    <row r="82" spans="1:6" thickBot="1">
      <c r="A82" s="55" t="s">
        <v>41</v>
      </c>
      <c r="B82" s="95" t="s">
        <v>75</v>
      </c>
      <c r="C82" s="95" t="s">
        <v>75</v>
      </c>
      <c r="D82" s="71" t="s">
        <v>75</v>
      </c>
      <c r="E82" s="71" t="s">
        <v>75</v>
      </c>
      <c r="F82" s="106" t="s">
        <v>42</v>
      </c>
    </row>
    <row r="83" spans="1:6" thickBot="1">
      <c r="A83" s="55" t="s">
        <v>43</v>
      </c>
      <c r="B83" s="71" t="s">
        <v>75</v>
      </c>
      <c r="C83" s="71" t="s">
        <v>75</v>
      </c>
      <c r="D83" s="71" t="s">
        <v>75</v>
      </c>
      <c r="E83" s="71" t="s">
        <v>75</v>
      </c>
      <c r="F83" s="106" t="s">
        <v>44</v>
      </c>
    </row>
    <row r="84" spans="1:6" thickBot="1">
      <c r="A84" s="55" t="s">
        <v>45</v>
      </c>
      <c r="B84" s="71" t="s">
        <v>75</v>
      </c>
      <c r="C84" s="71" t="s">
        <v>75</v>
      </c>
      <c r="D84" s="71" t="s">
        <v>75</v>
      </c>
      <c r="E84" s="71" t="s">
        <v>75</v>
      </c>
      <c r="F84" s="106" t="s">
        <v>46</v>
      </c>
    </row>
    <row r="85" spans="1:6" thickBot="1">
      <c r="A85" s="55" t="s">
        <v>47</v>
      </c>
      <c r="B85" s="71" t="s">
        <v>75</v>
      </c>
      <c r="C85" s="71" t="s">
        <v>75</v>
      </c>
      <c r="D85" s="71" t="s">
        <v>75</v>
      </c>
      <c r="E85" s="71" t="s">
        <v>75</v>
      </c>
      <c r="F85" s="106" t="s">
        <v>48</v>
      </c>
    </row>
    <row r="86" spans="1:6" thickBot="1">
      <c r="A86" s="55" t="s">
        <v>49</v>
      </c>
      <c r="B86" s="71" t="s">
        <v>75</v>
      </c>
      <c r="C86" s="71" t="s">
        <v>75</v>
      </c>
      <c r="D86" s="71" t="s">
        <v>75</v>
      </c>
      <c r="E86" s="71" t="s">
        <v>75</v>
      </c>
      <c r="F86" s="106" t="s">
        <v>50</v>
      </c>
    </row>
    <row r="87" spans="1:6" thickBot="1">
      <c r="A87" s="55" t="s">
        <v>51</v>
      </c>
      <c r="B87" s="72">
        <f>SUM(B65:B86)</f>
        <v>2910</v>
      </c>
      <c r="C87" s="72">
        <f>SUM(C65:C86)</f>
        <v>3049</v>
      </c>
      <c r="D87" s="72">
        <f>SUM(D65:D86)</f>
        <v>3119</v>
      </c>
      <c r="E87" s="72">
        <f>SUM(E65:E86)</f>
        <v>3195</v>
      </c>
      <c r="F87" s="106" t="s">
        <v>52</v>
      </c>
    </row>
    <row r="92" spans="1:6">
      <c r="A92" s="53" t="s">
        <v>194</v>
      </c>
      <c r="E92" s="104" t="s">
        <v>193</v>
      </c>
    </row>
    <row r="93" spans="1:6" ht="16.5" customHeight="1">
      <c r="A93" s="140" t="s">
        <v>140</v>
      </c>
      <c r="B93" s="140"/>
      <c r="E93" s="107" t="s">
        <v>221</v>
      </c>
    </row>
    <row r="94" spans="1:6" ht="36.75" thickBot="1">
      <c r="A94" s="53" t="s">
        <v>4</v>
      </c>
      <c r="E94" s="107" t="s">
        <v>5</v>
      </c>
    </row>
    <row r="95" spans="1:6" thickBot="1">
      <c r="A95" s="54" t="s">
        <v>6</v>
      </c>
      <c r="B95" s="70">
        <v>2016</v>
      </c>
      <c r="C95" s="70">
        <v>2017</v>
      </c>
      <c r="D95" s="70">
        <v>2018</v>
      </c>
      <c r="E95" s="70">
        <v>2019</v>
      </c>
      <c r="F95" s="105" t="s">
        <v>7</v>
      </c>
    </row>
    <row r="96" spans="1:6" thickBot="1">
      <c r="A96" s="55" t="s">
        <v>8</v>
      </c>
      <c r="B96" s="71" t="s">
        <v>75</v>
      </c>
      <c r="C96" s="71" t="s">
        <v>75</v>
      </c>
      <c r="D96" s="71" t="s">
        <v>75</v>
      </c>
      <c r="E96" s="71" t="s">
        <v>75</v>
      </c>
      <c r="F96" s="106" t="s">
        <v>9</v>
      </c>
    </row>
    <row r="97" spans="1:6" thickBot="1">
      <c r="A97" s="55" t="s">
        <v>10</v>
      </c>
      <c r="B97" s="71" t="s">
        <v>75</v>
      </c>
      <c r="C97" s="71" t="s">
        <v>75</v>
      </c>
      <c r="D97" s="71" t="s">
        <v>75</v>
      </c>
      <c r="E97" s="71" t="s">
        <v>75</v>
      </c>
      <c r="F97" s="106" t="s">
        <v>11</v>
      </c>
    </row>
    <row r="98" spans="1:6" thickBot="1">
      <c r="A98" s="55" t="s">
        <v>12</v>
      </c>
      <c r="B98" s="71" t="s">
        <v>75</v>
      </c>
      <c r="C98" s="71" t="s">
        <v>75</v>
      </c>
      <c r="D98" s="71" t="s">
        <v>75</v>
      </c>
      <c r="E98" s="71" t="s">
        <v>75</v>
      </c>
      <c r="F98" s="106" t="s">
        <v>13</v>
      </c>
    </row>
    <row r="99" spans="1:6" thickBot="1">
      <c r="A99" s="55" t="s">
        <v>14</v>
      </c>
      <c r="B99" s="71" t="s">
        <v>75</v>
      </c>
      <c r="C99" s="71" t="s">
        <v>75</v>
      </c>
      <c r="D99" s="71" t="s">
        <v>75</v>
      </c>
      <c r="E99" s="71" t="s">
        <v>75</v>
      </c>
      <c r="F99" s="106" t="s">
        <v>15</v>
      </c>
    </row>
    <row r="100" spans="1:6" thickBot="1">
      <c r="A100" s="55" t="s">
        <v>16</v>
      </c>
      <c r="B100" s="71" t="s">
        <v>75</v>
      </c>
      <c r="C100" s="71" t="s">
        <v>75</v>
      </c>
      <c r="D100" s="71" t="s">
        <v>75</v>
      </c>
      <c r="E100" s="71" t="s">
        <v>75</v>
      </c>
      <c r="F100" s="106" t="s">
        <v>17</v>
      </c>
    </row>
    <row r="101" spans="1:6" thickBot="1">
      <c r="A101" s="55" t="s">
        <v>18</v>
      </c>
      <c r="B101" s="71">
        <v>30</v>
      </c>
      <c r="C101" s="71">
        <v>30</v>
      </c>
      <c r="D101" s="71">
        <v>30</v>
      </c>
      <c r="E101" s="71">
        <v>30</v>
      </c>
      <c r="F101" s="106" t="s">
        <v>19</v>
      </c>
    </row>
    <row r="102" spans="1:6" thickBot="1">
      <c r="A102" s="55" t="s">
        <v>20</v>
      </c>
      <c r="B102" s="71" t="s">
        <v>75</v>
      </c>
      <c r="C102" s="71" t="s">
        <v>75</v>
      </c>
      <c r="D102" s="71" t="s">
        <v>75</v>
      </c>
      <c r="E102" s="71" t="s">
        <v>75</v>
      </c>
      <c r="F102" s="106" t="s">
        <v>21</v>
      </c>
    </row>
    <row r="103" spans="1:6" thickBot="1">
      <c r="A103" s="55" t="s">
        <v>22</v>
      </c>
      <c r="B103" s="71">
        <v>236</v>
      </c>
      <c r="C103" s="71">
        <v>12</v>
      </c>
      <c r="D103" s="71">
        <v>12</v>
      </c>
      <c r="E103" s="71" t="s">
        <v>75</v>
      </c>
      <c r="F103" s="106" t="s">
        <v>23</v>
      </c>
    </row>
    <row r="104" spans="1:6" thickBot="1">
      <c r="A104" s="55" t="s">
        <v>24</v>
      </c>
      <c r="B104" s="71">
        <v>53239</v>
      </c>
      <c r="C104" s="71">
        <v>54303</v>
      </c>
      <c r="D104" s="71">
        <v>70594</v>
      </c>
      <c r="E104" s="71">
        <v>91773</v>
      </c>
      <c r="F104" s="106" t="s">
        <v>25</v>
      </c>
    </row>
    <row r="105" spans="1:6" thickBot="1">
      <c r="A105" s="55" t="s">
        <v>26</v>
      </c>
      <c r="B105" s="71">
        <v>112661</v>
      </c>
      <c r="C105" s="71">
        <v>112661</v>
      </c>
      <c r="D105" s="71">
        <v>112661</v>
      </c>
      <c r="E105" s="71">
        <v>112661</v>
      </c>
      <c r="F105" s="106" t="s">
        <v>27</v>
      </c>
    </row>
    <row r="106" spans="1:6" thickBot="1">
      <c r="A106" s="55" t="s">
        <v>28</v>
      </c>
      <c r="B106" s="71" t="s">
        <v>75</v>
      </c>
      <c r="C106" s="71" t="s">
        <v>75</v>
      </c>
      <c r="D106" s="71" t="s">
        <v>75</v>
      </c>
      <c r="E106" s="71" t="s">
        <v>75</v>
      </c>
      <c r="F106" s="106" t="s">
        <v>29</v>
      </c>
    </row>
    <row r="107" spans="1:6" thickBot="1">
      <c r="A107" s="55" t="s">
        <v>30</v>
      </c>
      <c r="B107" s="71">
        <v>1506</v>
      </c>
      <c r="C107" s="71">
        <v>1327</v>
      </c>
      <c r="D107" s="71">
        <v>1327</v>
      </c>
      <c r="E107" s="71">
        <v>1327</v>
      </c>
      <c r="F107" s="106" t="s">
        <v>31</v>
      </c>
    </row>
    <row r="108" spans="1:6" thickBot="1">
      <c r="A108" s="55" t="s">
        <v>32</v>
      </c>
      <c r="B108" s="71">
        <v>8131</v>
      </c>
      <c r="C108" s="71">
        <v>8131</v>
      </c>
      <c r="D108" s="71">
        <v>8131</v>
      </c>
      <c r="E108" s="71">
        <v>8131</v>
      </c>
      <c r="F108" s="106" t="s">
        <v>33</v>
      </c>
    </row>
    <row r="109" spans="1:6" thickBot="1">
      <c r="A109" s="55" t="s">
        <v>54</v>
      </c>
      <c r="B109" s="71">
        <v>9200</v>
      </c>
      <c r="C109" s="71">
        <v>9200</v>
      </c>
      <c r="D109" s="71">
        <v>6508</v>
      </c>
      <c r="E109" s="71">
        <v>6508</v>
      </c>
      <c r="F109" s="106" t="s">
        <v>34</v>
      </c>
    </row>
    <row r="110" spans="1:6" thickBot="1">
      <c r="A110" s="55" t="s">
        <v>35</v>
      </c>
      <c r="B110" s="71" t="s">
        <v>75</v>
      </c>
      <c r="C110" s="71" t="s">
        <v>75</v>
      </c>
      <c r="D110" s="71" t="s">
        <v>75</v>
      </c>
      <c r="E110" s="71" t="s">
        <v>75</v>
      </c>
      <c r="F110" s="106" t="s">
        <v>36</v>
      </c>
    </row>
    <row r="111" spans="1:6" thickBot="1">
      <c r="A111" s="55" t="s">
        <v>37</v>
      </c>
      <c r="B111" s="71">
        <v>212</v>
      </c>
      <c r="C111" s="71">
        <v>212</v>
      </c>
      <c r="D111" s="71">
        <v>212</v>
      </c>
      <c r="E111" s="71">
        <v>212</v>
      </c>
      <c r="F111" s="106" t="s">
        <v>38</v>
      </c>
    </row>
    <row r="112" spans="1:6" thickBot="1">
      <c r="A112" s="55" t="s">
        <v>39</v>
      </c>
      <c r="B112" s="71" t="s">
        <v>75</v>
      </c>
      <c r="C112" s="71" t="s">
        <v>75</v>
      </c>
      <c r="D112" s="71" t="s">
        <v>75</v>
      </c>
      <c r="E112" s="71" t="s">
        <v>75</v>
      </c>
      <c r="F112" s="106" t="s">
        <v>40</v>
      </c>
    </row>
    <row r="113" spans="1:6" thickBot="1">
      <c r="A113" s="55" t="s">
        <v>41</v>
      </c>
      <c r="B113" s="95" t="s">
        <v>75</v>
      </c>
      <c r="C113" s="95" t="s">
        <v>75</v>
      </c>
      <c r="D113" s="71" t="s">
        <v>75</v>
      </c>
      <c r="E113" s="71" t="s">
        <v>75</v>
      </c>
      <c r="F113" s="106" t="s">
        <v>42</v>
      </c>
    </row>
    <row r="114" spans="1:6" thickBot="1">
      <c r="A114" s="55" t="s">
        <v>43</v>
      </c>
      <c r="B114" s="71">
        <v>68004</v>
      </c>
      <c r="C114" s="71">
        <v>71192</v>
      </c>
      <c r="D114" s="71">
        <v>71192</v>
      </c>
      <c r="E114" s="71">
        <v>71192</v>
      </c>
      <c r="F114" s="106" t="s">
        <v>44</v>
      </c>
    </row>
    <row r="115" spans="1:6" thickBot="1">
      <c r="A115" s="55" t="s">
        <v>45</v>
      </c>
      <c r="B115" s="71" t="s">
        <v>75</v>
      </c>
      <c r="C115" s="71" t="s">
        <v>75</v>
      </c>
      <c r="D115" s="71" t="s">
        <v>75</v>
      </c>
      <c r="E115" s="71" t="s">
        <v>75</v>
      </c>
      <c r="F115" s="106" t="s">
        <v>46</v>
      </c>
    </row>
    <row r="116" spans="1:6" thickBot="1">
      <c r="A116" s="55" t="s">
        <v>47</v>
      </c>
      <c r="B116" s="71" t="s">
        <v>75</v>
      </c>
      <c r="C116" s="71" t="s">
        <v>75</v>
      </c>
      <c r="D116" s="71" t="s">
        <v>75</v>
      </c>
      <c r="E116" s="71" t="s">
        <v>75</v>
      </c>
      <c r="F116" s="106" t="s">
        <v>48</v>
      </c>
    </row>
    <row r="117" spans="1:6" thickBot="1">
      <c r="A117" s="55" t="s">
        <v>49</v>
      </c>
      <c r="B117" s="71" t="s">
        <v>75</v>
      </c>
      <c r="C117" s="71" t="s">
        <v>75</v>
      </c>
      <c r="D117" s="71" t="s">
        <v>75</v>
      </c>
      <c r="E117" s="71" t="s">
        <v>75</v>
      </c>
      <c r="F117" s="106" t="s">
        <v>50</v>
      </c>
    </row>
    <row r="118" spans="1:6" thickBot="1">
      <c r="A118" s="55" t="s">
        <v>51</v>
      </c>
      <c r="B118" s="72">
        <f>SUM(B96:B117)</f>
        <v>253219</v>
      </c>
      <c r="C118" s="72">
        <f>SUM(C96:C117)</f>
        <v>257068</v>
      </c>
      <c r="D118" s="72">
        <f>SUM(D96:D117)</f>
        <v>270667</v>
      </c>
      <c r="E118" s="72">
        <f>SUM(E96:E117)</f>
        <v>291834</v>
      </c>
      <c r="F118" s="106" t="s">
        <v>52</v>
      </c>
    </row>
    <row r="122" spans="1:6">
      <c r="A122" s="53" t="s">
        <v>196</v>
      </c>
      <c r="E122" s="104" t="s">
        <v>195</v>
      </c>
    </row>
    <row r="123" spans="1:6" ht="20.25" customHeight="1">
      <c r="A123" s="140" t="s">
        <v>57</v>
      </c>
      <c r="B123" s="140"/>
      <c r="C123" s="157" t="s">
        <v>222</v>
      </c>
      <c r="D123" s="157"/>
      <c r="E123" s="157"/>
      <c r="F123" s="15"/>
    </row>
    <row r="124" spans="1:6" ht="36.75" thickBot="1">
      <c r="A124" s="53" t="s">
        <v>4</v>
      </c>
      <c r="E124" s="107" t="s">
        <v>5</v>
      </c>
    </row>
    <row r="125" spans="1:6" thickBot="1">
      <c r="A125" s="54" t="s">
        <v>6</v>
      </c>
      <c r="B125" s="70">
        <v>2016</v>
      </c>
      <c r="C125" s="70">
        <v>2017</v>
      </c>
      <c r="D125" s="70">
        <v>2018</v>
      </c>
      <c r="E125" s="70">
        <v>2019</v>
      </c>
      <c r="F125" s="105" t="s">
        <v>7</v>
      </c>
    </row>
    <row r="126" spans="1:6" thickBot="1">
      <c r="A126" s="55" t="s">
        <v>8</v>
      </c>
      <c r="B126" s="71">
        <v>115</v>
      </c>
      <c r="C126" s="71">
        <v>120</v>
      </c>
      <c r="D126" s="71">
        <v>116</v>
      </c>
      <c r="E126" s="71">
        <v>165</v>
      </c>
      <c r="F126" s="106" t="s">
        <v>9</v>
      </c>
    </row>
    <row r="127" spans="1:6" thickBot="1">
      <c r="A127" s="55" t="s">
        <v>10</v>
      </c>
      <c r="B127" s="71" t="s">
        <v>75</v>
      </c>
      <c r="C127" s="71" t="s">
        <v>75</v>
      </c>
      <c r="D127" s="71" t="s">
        <v>75</v>
      </c>
      <c r="E127" s="71" t="s">
        <v>75</v>
      </c>
      <c r="F127" s="106" t="s">
        <v>11</v>
      </c>
    </row>
    <row r="128" spans="1:6" thickBot="1">
      <c r="A128" s="55" t="s">
        <v>12</v>
      </c>
      <c r="B128" s="71" t="s">
        <v>75</v>
      </c>
      <c r="C128" s="71" t="s">
        <v>75</v>
      </c>
      <c r="D128" s="71" t="s">
        <v>75</v>
      </c>
      <c r="E128" s="71" t="s">
        <v>75</v>
      </c>
      <c r="F128" s="106" t="s">
        <v>13</v>
      </c>
    </row>
    <row r="129" spans="1:6" thickBot="1">
      <c r="A129" s="55" t="s">
        <v>14</v>
      </c>
      <c r="B129" s="71" t="s">
        <v>75</v>
      </c>
      <c r="C129" s="71" t="s">
        <v>75</v>
      </c>
      <c r="D129" s="71">
        <v>6261</v>
      </c>
      <c r="E129" s="71">
        <v>6133</v>
      </c>
      <c r="F129" s="106" t="s">
        <v>15</v>
      </c>
    </row>
    <row r="130" spans="1:6" thickBot="1">
      <c r="A130" s="55" t="s">
        <v>16</v>
      </c>
      <c r="B130" s="71" t="s">
        <v>75</v>
      </c>
      <c r="C130" s="71" t="s">
        <v>75</v>
      </c>
      <c r="D130" s="71" t="s">
        <v>75</v>
      </c>
      <c r="E130" s="71" t="s">
        <v>75</v>
      </c>
      <c r="F130" s="106" t="s">
        <v>17</v>
      </c>
    </row>
    <row r="131" spans="1:6" thickBot="1">
      <c r="A131" s="55" t="s">
        <v>18</v>
      </c>
      <c r="B131" s="71" t="s">
        <v>75</v>
      </c>
      <c r="C131" s="71" t="s">
        <v>75</v>
      </c>
      <c r="D131" s="71" t="s">
        <v>75</v>
      </c>
      <c r="E131" s="71" t="s">
        <v>75</v>
      </c>
      <c r="F131" s="106" t="s">
        <v>19</v>
      </c>
    </row>
    <row r="132" spans="1:6" thickBot="1">
      <c r="A132" s="55" t="s">
        <v>20</v>
      </c>
      <c r="B132" s="71" t="s">
        <v>75</v>
      </c>
      <c r="C132" s="71" t="s">
        <v>75</v>
      </c>
      <c r="D132" s="71" t="s">
        <v>75</v>
      </c>
      <c r="E132" s="71" t="s">
        <v>75</v>
      </c>
      <c r="F132" s="106" t="s">
        <v>21</v>
      </c>
    </row>
    <row r="133" spans="1:6" thickBot="1">
      <c r="A133" s="55" t="s">
        <v>22</v>
      </c>
      <c r="B133" s="71">
        <v>190</v>
      </c>
      <c r="C133" s="71">
        <v>220</v>
      </c>
      <c r="D133" s="71">
        <v>236</v>
      </c>
      <c r="E133" s="129">
        <f>AVERAGE(B133:D133)</f>
        <v>215.33333333333334</v>
      </c>
      <c r="F133" s="106" t="s">
        <v>23</v>
      </c>
    </row>
    <row r="134" spans="1:6" thickBot="1">
      <c r="A134" s="55" t="s">
        <v>24</v>
      </c>
      <c r="B134" s="71">
        <v>17587</v>
      </c>
      <c r="C134" s="71">
        <v>17938</v>
      </c>
      <c r="D134" s="71">
        <v>19732</v>
      </c>
      <c r="E134" s="71">
        <v>21706</v>
      </c>
      <c r="F134" s="106" t="s">
        <v>25</v>
      </c>
    </row>
    <row r="135" spans="1:6" thickBot="1">
      <c r="A135" s="55" t="s">
        <v>26</v>
      </c>
      <c r="B135" s="71">
        <v>20304</v>
      </c>
      <c r="C135" s="71">
        <v>20304</v>
      </c>
      <c r="D135" s="71">
        <v>20304</v>
      </c>
      <c r="E135" s="71">
        <v>20304</v>
      </c>
      <c r="F135" s="106" t="s">
        <v>27</v>
      </c>
    </row>
    <row r="136" spans="1:6" thickBot="1">
      <c r="A136" s="55" t="s">
        <v>28</v>
      </c>
      <c r="B136" s="71" t="s">
        <v>75</v>
      </c>
      <c r="C136" s="71" t="s">
        <v>75</v>
      </c>
      <c r="D136" s="71" t="s">
        <v>75</v>
      </c>
      <c r="E136" s="71" t="s">
        <v>75</v>
      </c>
      <c r="F136" s="106" t="s">
        <v>29</v>
      </c>
    </row>
    <row r="137" spans="1:6" thickBot="1">
      <c r="A137" s="55" t="s">
        <v>30</v>
      </c>
      <c r="B137" s="71">
        <v>2103</v>
      </c>
      <c r="C137" s="71">
        <v>2257</v>
      </c>
      <c r="D137" s="71">
        <v>1336</v>
      </c>
      <c r="E137" s="71">
        <v>964</v>
      </c>
      <c r="F137" s="106" t="s">
        <v>31</v>
      </c>
    </row>
    <row r="138" spans="1:6" thickBot="1">
      <c r="A138" s="55" t="s">
        <v>32</v>
      </c>
      <c r="B138" s="71">
        <v>511</v>
      </c>
      <c r="C138" s="71">
        <v>511</v>
      </c>
      <c r="D138" s="71">
        <v>514</v>
      </c>
      <c r="E138" s="71">
        <v>514</v>
      </c>
      <c r="F138" s="106" t="s">
        <v>33</v>
      </c>
    </row>
    <row r="139" spans="1:6" thickBot="1">
      <c r="A139" s="55" t="s">
        <v>54</v>
      </c>
      <c r="B139" s="71">
        <v>109</v>
      </c>
      <c r="C139" s="71">
        <v>109</v>
      </c>
      <c r="D139" s="71">
        <v>101</v>
      </c>
      <c r="E139" s="71">
        <v>101</v>
      </c>
      <c r="F139" s="106" t="s">
        <v>34</v>
      </c>
    </row>
    <row r="140" spans="1:6" thickBot="1">
      <c r="A140" s="55" t="s">
        <v>35</v>
      </c>
      <c r="B140" s="71" t="s">
        <v>75</v>
      </c>
      <c r="C140" s="71" t="s">
        <v>75</v>
      </c>
      <c r="D140" s="71" t="s">
        <v>75</v>
      </c>
      <c r="E140" s="71" t="s">
        <v>75</v>
      </c>
      <c r="F140" s="106" t="s">
        <v>36</v>
      </c>
    </row>
    <row r="141" spans="1:6" thickBot="1">
      <c r="A141" s="55" t="s">
        <v>37</v>
      </c>
      <c r="B141" s="71">
        <v>7</v>
      </c>
      <c r="C141" s="71">
        <v>7</v>
      </c>
      <c r="D141" s="71">
        <v>7</v>
      </c>
      <c r="E141" s="71">
        <v>7</v>
      </c>
      <c r="F141" s="106" t="s">
        <v>38</v>
      </c>
    </row>
    <row r="142" spans="1:6" thickBot="1">
      <c r="A142" s="55" t="s">
        <v>39</v>
      </c>
      <c r="B142" s="71">
        <v>492</v>
      </c>
      <c r="C142" s="71">
        <v>492</v>
      </c>
      <c r="D142" s="71">
        <v>492</v>
      </c>
      <c r="E142" s="71">
        <v>492</v>
      </c>
      <c r="F142" s="106" t="s">
        <v>40</v>
      </c>
    </row>
    <row r="143" spans="1:6" thickBot="1">
      <c r="A143" s="55" t="s">
        <v>41</v>
      </c>
      <c r="B143" s="95">
        <v>2000</v>
      </c>
      <c r="C143" s="95">
        <v>2000</v>
      </c>
      <c r="D143" s="95">
        <v>2000</v>
      </c>
      <c r="E143" s="95">
        <v>2000</v>
      </c>
      <c r="F143" s="106" t="s">
        <v>42</v>
      </c>
    </row>
    <row r="144" spans="1:6" thickBot="1">
      <c r="A144" s="55" t="s">
        <v>43</v>
      </c>
      <c r="B144" s="71">
        <v>854</v>
      </c>
      <c r="C144" s="71">
        <v>752</v>
      </c>
      <c r="D144" s="71">
        <v>838</v>
      </c>
      <c r="E144" s="71">
        <v>838</v>
      </c>
      <c r="F144" s="106" t="s">
        <v>44</v>
      </c>
    </row>
    <row r="145" spans="1:6" thickBot="1">
      <c r="A145" s="55" t="s">
        <v>45</v>
      </c>
      <c r="B145" s="71" t="s">
        <v>75</v>
      </c>
      <c r="C145" s="71" t="s">
        <v>75</v>
      </c>
      <c r="D145" s="71" t="s">
        <v>75</v>
      </c>
      <c r="E145" s="71" t="s">
        <v>75</v>
      </c>
      <c r="F145" s="106" t="s">
        <v>46</v>
      </c>
    </row>
    <row r="146" spans="1:6" thickBot="1">
      <c r="A146" s="55" t="s">
        <v>47</v>
      </c>
      <c r="B146" s="71" t="s">
        <v>75</v>
      </c>
      <c r="C146" s="71" t="s">
        <v>75</v>
      </c>
      <c r="D146" s="71" t="s">
        <v>75</v>
      </c>
      <c r="E146" s="71" t="s">
        <v>75</v>
      </c>
      <c r="F146" s="106" t="s">
        <v>48</v>
      </c>
    </row>
    <row r="147" spans="1:6" thickBot="1">
      <c r="A147" s="55" t="s">
        <v>49</v>
      </c>
      <c r="B147" s="71" t="s">
        <v>75</v>
      </c>
      <c r="C147" s="71" t="s">
        <v>75</v>
      </c>
      <c r="D147" s="71" t="s">
        <v>75</v>
      </c>
      <c r="E147" s="71" t="s">
        <v>75</v>
      </c>
      <c r="F147" s="106" t="s">
        <v>50</v>
      </c>
    </row>
    <row r="148" spans="1:6" thickBot="1">
      <c r="A148" s="55" t="s">
        <v>51</v>
      </c>
      <c r="B148" s="72">
        <f>SUM(B126:B147)</f>
        <v>44272</v>
      </c>
      <c r="C148" s="72">
        <f>SUM(C126:C147)</f>
        <v>44710</v>
      </c>
      <c r="D148" s="72">
        <f>SUM(D126:D147)</f>
        <v>51937</v>
      </c>
      <c r="E148" s="72">
        <f>SUM(E126:E147)</f>
        <v>53439.333333333328</v>
      </c>
      <c r="F148" s="106" t="s">
        <v>52</v>
      </c>
    </row>
    <row r="151" spans="1:6" ht="22.5" customHeight="1">
      <c r="A151" s="53" t="s">
        <v>198</v>
      </c>
      <c r="E151" s="104" t="s">
        <v>197</v>
      </c>
    </row>
    <row r="152" spans="1:6" ht="54">
      <c r="A152" s="53" t="s">
        <v>58</v>
      </c>
      <c r="E152" s="104" t="s">
        <v>223</v>
      </c>
    </row>
    <row r="153" spans="1:6" ht="36.75" thickBot="1">
      <c r="A153" s="53" t="s">
        <v>4</v>
      </c>
      <c r="E153" s="107" t="s">
        <v>5</v>
      </c>
    </row>
    <row r="154" spans="1:6" thickBot="1">
      <c r="A154" s="54" t="s">
        <v>6</v>
      </c>
      <c r="B154" s="70">
        <v>2016</v>
      </c>
      <c r="C154" s="70">
        <v>2017</v>
      </c>
      <c r="D154" s="70">
        <v>2018</v>
      </c>
      <c r="E154" s="70">
        <v>2019</v>
      </c>
      <c r="F154" s="105" t="s">
        <v>7</v>
      </c>
    </row>
    <row r="155" spans="1:6" thickBot="1">
      <c r="A155" s="55" t="s">
        <v>8</v>
      </c>
      <c r="B155" s="71" t="s">
        <v>75</v>
      </c>
      <c r="C155" s="71" t="s">
        <v>75</v>
      </c>
      <c r="D155" s="71" t="s">
        <v>75</v>
      </c>
      <c r="E155" s="71" t="s">
        <v>75</v>
      </c>
      <c r="F155" s="106" t="s">
        <v>9</v>
      </c>
    </row>
    <row r="156" spans="1:6" thickBot="1">
      <c r="A156" s="55" t="s">
        <v>10</v>
      </c>
      <c r="B156" s="71" t="s">
        <v>75</v>
      </c>
      <c r="C156" s="71" t="s">
        <v>75</v>
      </c>
      <c r="D156" s="71" t="s">
        <v>75</v>
      </c>
      <c r="E156" s="71" t="s">
        <v>75</v>
      </c>
      <c r="F156" s="106" t="s">
        <v>11</v>
      </c>
    </row>
    <row r="157" spans="1:6" thickBot="1">
      <c r="A157" s="55" t="s">
        <v>12</v>
      </c>
      <c r="B157" s="71" t="s">
        <v>75</v>
      </c>
      <c r="C157" s="71" t="s">
        <v>75</v>
      </c>
      <c r="D157" s="71" t="s">
        <v>75</v>
      </c>
      <c r="E157" s="71" t="s">
        <v>75</v>
      </c>
      <c r="F157" s="106" t="s">
        <v>13</v>
      </c>
    </row>
    <row r="158" spans="1:6" thickBot="1">
      <c r="A158" s="55" t="s">
        <v>14</v>
      </c>
      <c r="B158" s="71" t="s">
        <v>75</v>
      </c>
      <c r="C158" s="71" t="s">
        <v>75</v>
      </c>
      <c r="D158" s="71" t="s">
        <v>75</v>
      </c>
      <c r="E158" s="71" t="s">
        <v>75</v>
      </c>
      <c r="F158" s="106" t="s">
        <v>15</v>
      </c>
    </row>
    <row r="159" spans="1:6" thickBot="1">
      <c r="A159" s="55" t="s">
        <v>16</v>
      </c>
      <c r="B159" s="71" t="s">
        <v>75</v>
      </c>
      <c r="C159" s="71" t="s">
        <v>75</v>
      </c>
      <c r="D159" s="71" t="s">
        <v>75</v>
      </c>
      <c r="E159" s="71" t="s">
        <v>75</v>
      </c>
      <c r="F159" s="106" t="s">
        <v>17</v>
      </c>
    </row>
    <row r="160" spans="1:6" thickBot="1">
      <c r="A160" s="55" t="s">
        <v>18</v>
      </c>
      <c r="B160" s="71" t="s">
        <v>75</v>
      </c>
      <c r="C160" s="71" t="s">
        <v>75</v>
      </c>
      <c r="D160" s="71" t="s">
        <v>75</v>
      </c>
      <c r="E160" s="71" t="s">
        <v>75</v>
      </c>
      <c r="F160" s="106" t="s">
        <v>19</v>
      </c>
    </row>
    <row r="161" spans="1:6" thickBot="1">
      <c r="A161" s="55" t="s">
        <v>20</v>
      </c>
      <c r="B161" s="71" t="s">
        <v>75</v>
      </c>
      <c r="C161" s="71" t="s">
        <v>75</v>
      </c>
      <c r="D161" s="71" t="s">
        <v>75</v>
      </c>
      <c r="E161" s="71" t="s">
        <v>75</v>
      </c>
      <c r="F161" s="106" t="s">
        <v>21</v>
      </c>
    </row>
    <row r="162" spans="1:6" thickBot="1">
      <c r="A162" s="55" t="s">
        <v>22</v>
      </c>
      <c r="B162" s="71" t="s">
        <v>75</v>
      </c>
      <c r="C162" s="71" t="s">
        <v>75</v>
      </c>
      <c r="D162" s="71" t="s">
        <v>75</v>
      </c>
      <c r="E162" s="71" t="s">
        <v>75</v>
      </c>
      <c r="F162" s="106" t="s">
        <v>23</v>
      </c>
    </row>
    <row r="163" spans="1:6" thickBot="1">
      <c r="A163" s="55" t="s">
        <v>24</v>
      </c>
      <c r="B163" s="71">
        <v>11268</v>
      </c>
      <c r="C163" s="71">
        <v>11268</v>
      </c>
      <c r="D163" s="71">
        <v>11268</v>
      </c>
      <c r="E163" s="71">
        <v>11268</v>
      </c>
      <c r="F163" s="106" t="s">
        <v>25</v>
      </c>
    </row>
    <row r="164" spans="1:6" thickBot="1">
      <c r="A164" s="55" t="s">
        <v>26</v>
      </c>
      <c r="B164" s="71">
        <v>208697</v>
      </c>
      <c r="C164" s="71">
        <v>208697</v>
      </c>
      <c r="D164" s="71">
        <v>195947</v>
      </c>
      <c r="E164" s="71">
        <v>195947</v>
      </c>
      <c r="F164" s="106" t="s">
        <v>27</v>
      </c>
    </row>
    <row r="165" spans="1:6" thickBot="1">
      <c r="A165" s="55" t="s">
        <v>28</v>
      </c>
      <c r="B165" s="71" t="s">
        <v>75</v>
      </c>
      <c r="C165" s="71" t="s">
        <v>75</v>
      </c>
      <c r="D165" s="71" t="s">
        <v>75</v>
      </c>
      <c r="E165" s="71" t="s">
        <v>75</v>
      </c>
      <c r="F165" s="106" t="s">
        <v>29</v>
      </c>
    </row>
    <row r="166" spans="1:6" thickBot="1">
      <c r="A166" s="55" t="s">
        <v>30</v>
      </c>
      <c r="B166" s="71">
        <v>1409</v>
      </c>
      <c r="C166" s="71">
        <v>2483</v>
      </c>
      <c r="D166" s="71">
        <v>2043</v>
      </c>
      <c r="E166" s="71">
        <v>1167</v>
      </c>
      <c r="F166" s="106" t="s">
        <v>31</v>
      </c>
    </row>
    <row r="167" spans="1:6" thickBot="1">
      <c r="A167" s="55" t="s">
        <v>32</v>
      </c>
      <c r="B167" s="71">
        <v>21728</v>
      </c>
      <c r="C167" s="71">
        <v>21728</v>
      </c>
      <c r="D167" s="71">
        <v>21728</v>
      </c>
      <c r="E167" s="71">
        <v>21728</v>
      </c>
      <c r="F167" s="106" t="s">
        <v>33</v>
      </c>
    </row>
    <row r="168" spans="1:6" thickBot="1">
      <c r="A168" s="55" t="s">
        <v>54</v>
      </c>
      <c r="B168" s="71" t="s">
        <v>75</v>
      </c>
      <c r="C168" s="71" t="s">
        <v>75</v>
      </c>
      <c r="D168" s="71" t="s">
        <v>75</v>
      </c>
      <c r="E168" s="71" t="s">
        <v>75</v>
      </c>
      <c r="F168" s="106" t="s">
        <v>34</v>
      </c>
    </row>
    <row r="169" spans="1:6" thickBot="1">
      <c r="A169" s="55" t="s">
        <v>35</v>
      </c>
      <c r="B169" s="71" t="s">
        <v>75</v>
      </c>
      <c r="C169" s="71" t="s">
        <v>75</v>
      </c>
      <c r="D169" s="71">
        <v>0</v>
      </c>
      <c r="E169" s="71">
        <v>0</v>
      </c>
      <c r="F169" s="106" t="s">
        <v>36</v>
      </c>
    </row>
    <row r="170" spans="1:6" thickBot="1">
      <c r="A170" s="55" t="s">
        <v>37</v>
      </c>
      <c r="B170" s="71">
        <v>4880</v>
      </c>
      <c r="C170" s="71">
        <v>4880</v>
      </c>
      <c r="D170" s="71">
        <v>4880</v>
      </c>
      <c r="E170" s="71">
        <v>4880</v>
      </c>
      <c r="F170" s="106" t="s">
        <v>38</v>
      </c>
    </row>
    <row r="171" spans="1:6" thickBot="1">
      <c r="A171" s="55" t="s">
        <v>39</v>
      </c>
      <c r="B171" s="71">
        <v>18402</v>
      </c>
      <c r="C171" s="71">
        <v>18402</v>
      </c>
      <c r="D171" s="71">
        <v>18399</v>
      </c>
      <c r="E171" s="71">
        <v>18399</v>
      </c>
      <c r="F171" s="106" t="s">
        <v>40</v>
      </c>
    </row>
    <row r="172" spans="1:6" thickBot="1">
      <c r="A172" s="55" t="s">
        <v>41</v>
      </c>
      <c r="B172" s="95">
        <v>20000</v>
      </c>
      <c r="C172" s="95">
        <v>20000</v>
      </c>
      <c r="D172" s="95">
        <v>20000</v>
      </c>
      <c r="E172" s="95">
        <v>20000</v>
      </c>
      <c r="F172" s="106" t="s">
        <v>42</v>
      </c>
    </row>
    <row r="173" spans="1:6" thickBot="1">
      <c r="A173" s="55" t="s">
        <v>43</v>
      </c>
      <c r="B173" s="71">
        <v>1003697</v>
      </c>
      <c r="C173" s="71">
        <v>1014381</v>
      </c>
      <c r="D173" s="71">
        <v>1245756</v>
      </c>
      <c r="E173" s="71">
        <v>1245756</v>
      </c>
      <c r="F173" s="106" t="s">
        <v>44</v>
      </c>
    </row>
    <row r="174" spans="1:6" thickBot="1">
      <c r="A174" s="55" t="s">
        <v>45</v>
      </c>
      <c r="B174" s="71" t="s">
        <v>75</v>
      </c>
      <c r="C174" s="71" t="s">
        <v>75</v>
      </c>
      <c r="D174" s="71" t="s">
        <v>75</v>
      </c>
      <c r="E174" s="71">
        <v>230000</v>
      </c>
      <c r="F174" s="106" t="s">
        <v>46</v>
      </c>
    </row>
    <row r="175" spans="1:6" thickBot="1">
      <c r="A175" s="55" t="s">
        <v>47</v>
      </c>
      <c r="B175" s="71" t="s">
        <v>75</v>
      </c>
      <c r="C175" s="71" t="s">
        <v>75</v>
      </c>
      <c r="D175" s="71" t="s">
        <v>75</v>
      </c>
      <c r="E175" s="71" t="s">
        <v>75</v>
      </c>
      <c r="F175" s="106" t="s">
        <v>48</v>
      </c>
    </row>
    <row r="176" spans="1:6" thickBot="1">
      <c r="A176" s="55" t="s">
        <v>49</v>
      </c>
      <c r="B176" s="71" t="s">
        <v>75</v>
      </c>
      <c r="C176" s="71" t="s">
        <v>75</v>
      </c>
      <c r="D176" s="71" t="s">
        <v>75</v>
      </c>
      <c r="E176" s="71" t="s">
        <v>75</v>
      </c>
      <c r="F176" s="106" t="s">
        <v>50</v>
      </c>
    </row>
    <row r="177" spans="1:6" thickBot="1">
      <c r="A177" s="55" t="s">
        <v>51</v>
      </c>
      <c r="B177" s="72">
        <f>SUM(B155:B176)</f>
        <v>1290081</v>
      </c>
      <c r="C177" s="72">
        <f>SUM(C155:C176)</f>
        <v>1301839</v>
      </c>
      <c r="D177" s="72">
        <f>SUM(D155:D176)</f>
        <v>1520021</v>
      </c>
      <c r="E177" s="72">
        <f>SUM(E155:E176)</f>
        <v>1749145</v>
      </c>
      <c r="F177" s="106" t="s">
        <v>52</v>
      </c>
    </row>
    <row r="182" spans="1:6">
      <c r="A182" s="53" t="s">
        <v>200</v>
      </c>
      <c r="E182" s="104" t="s">
        <v>199</v>
      </c>
    </row>
    <row r="183" spans="1:6" ht="36">
      <c r="A183" s="53" t="s">
        <v>59</v>
      </c>
      <c r="E183" s="107" t="s">
        <v>224</v>
      </c>
    </row>
    <row r="184" spans="1:6" ht="36.75" thickBot="1">
      <c r="A184" s="53" t="s">
        <v>4</v>
      </c>
      <c r="E184" s="107" t="s">
        <v>5</v>
      </c>
    </row>
    <row r="185" spans="1:6" thickBot="1">
      <c r="A185" s="54" t="s">
        <v>6</v>
      </c>
      <c r="B185" s="70">
        <v>2016</v>
      </c>
      <c r="C185" s="70">
        <v>2017</v>
      </c>
      <c r="D185" s="70">
        <v>2018</v>
      </c>
      <c r="E185" s="70">
        <v>2019</v>
      </c>
      <c r="F185" s="105" t="s">
        <v>7</v>
      </c>
    </row>
    <row r="186" spans="1:6" thickBot="1">
      <c r="A186" s="55" t="s">
        <v>8</v>
      </c>
      <c r="B186" s="71">
        <v>540</v>
      </c>
      <c r="C186" s="71">
        <v>550</v>
      </c>
      <c r="D186" s="71">
        <v>545</v>
      </c>
      <c r="E186" s="71">
        <v>555</v>
      </c>
      <c r="F186" s="106" t="s">
        <v>9</v>
      </c>
    </row>
    <row r="187" spans="1:6" thickBot="1">
      <c r="A187" s="55" t="s">
        <v>10</v>
      </c>
      <c r="B187" s="133" t="s">
        <v>75</v>
      </c>
      <c r="C187" s="133" t="s">
        <v>75</v>
      </c>
      <c r="D187" s="133" t="s">
        <v>75</v>
      </c>
      <c r="E187" s="133" t="s">
        <v>75</v>
      </c>
      <c r="F187" s="106" t="s">
        <v>11</v>
      </c>
    </row>
    <row r="188" spans="1:6" thickBot="1">
      <c r="A188" s="55" t="s">
        <v>12</v>
      </c>
      <c r="B188" s="133" t="s">
        <v>75</v>
      </c>
      <c r="C188" s="133" t="s">
        <v>75</v>
      </c>
      <c r="D188" s="133" t="s">
        <v>75</v>
      </c>
      <c r="E188" s="133" t="s">
        <v>75</v>
      </c>
      <c r="F188" s="106" t="s">
        <v>13</v>
      </c>
    </row>
    <row r="189" spans="1:6" thickBot="1">
      <c r="A189" s="55" t="s">
        <v>14</v>
      </c>
      <c r="B189" s="133" t="s">
        <v>75</v>
      </c>
      <c r="C189" s="133" t="s">
        <v>75</v>
      </c>
      <c r="D189" s="133" t="s">
        <v>75</v>
      </c>
      <c r="E189" s="133" t="s">
        <v>75</v>
      </c>
      <c r="F189" s="106" t="s">
        <v>15</v>
      </c>
    </row>
    <row r="190" spans="1:6" thickBot="1">
      <c r="A190" s="55" t="s">
        <v>16</v>
      </c>
      <c r="B190" s="133" t="s">
        <v>75</v>
      </c>
      <c r="C190" s="133" t="s">
        <v>75</v>
      </c>
      <c r="D190" s="133" t="s">
        <v>75</v>
      </c>
      <c r="E190" s="133" t="s">
        <v>75</v>
      </c>
      <c r="F190" s="106" t="s">
        <v>17</v>
      </c>
    </row>
    <row r="191" spans="1:6" thickBot="1">
      <c r="A191" s="55" t="s">
        <v>18</v>
      </c>
      <c r="B191" s="133" t="s">
        <v>75</v>
      </c>
      <c r="C191" s="133" t="s">
        <v>75</v>
      </c>
      <c r="D191" s="133" t="s">
        <v>75</v>
      </c>
      <c r="E191" s="133" t="s">
        <v>75</v>
      </c>
      <c r="F191" s="106" t="s">
        <v>19</v>
      </c>
    </row>
    <row r="192" spans="1:6" thickBot="1">
      <c r="A192" s="55" t="s">
        <v>20</v>
      </c>
      <c r="B192" s="133" t="s">
        <v>75</v>
      </c>
      <c r="C192" s="133" t="s">
        <v>75</v>
      </c>
      <c r="D192" s="133" t="s">
        <v>75</v>
      </c>
      <c r="E192" s="133" t="s">
        <v>75</v>
      </c>
      <c r="F192" s="106" t="s">
        <v>21</v>
      </c>
    </row>
    <row r="193" spans="1:6" thickBot="1">
      <c r="A193" s="55" t="s">
        <v>22</v>
      </c>
      <c r="B193" s="133" t="s">
        <v>75</v>
      </c>
      <c r="C193" s="133" t="s">
        <v>75</v>
      </c>
      <c r="D193" s="133" t="s">
        <v>75</v>
      </c>
      <c r="E193" s="133" t="s">
        <v>75</v>
      </c>
      <c r="F193" s="106" t="s">
        <v>23</v>
      </c>
    </row>
    <row r="194" spans="1:6" thickBot="1">
      <c r="A194" s="55" t="s">
        <v>24</v>
      </c>
      <c r="B194" s="71">
        <v>6590</v>
      </c>
      <c r="C194" s="71">
        <v>6921</v>
      </c>
      <c r="D194" s="71">
        <v>8305</v>
      </c>
      <c r="E194" s="71">
        <v>9966</v>
      </c>
      <c r="F194" s="106" t="s">
        <v>25</v>
      </c>
    </row>
    <row r="195" spans="1:6" thickBot="1">
      <c r="A195" s="55" t="s">
        <v>26</v>
      </c>
      <c r="B195" s="71">
        <v>113535</v>
      </c>
      <c r="C195" s="71">
        <v>113535</v>
      </c>
      <c r="D195" s="71">
        <v>110576</v>
      </c>
      <c r="E195" s="71">
        <v>110576</v>
      </c>
      <c r="F195" s="106" t="s">
        <v>27</v>
      </c>
    </row>
    <row r="196" spans="1:6" thickBot="1">
      <c r="A196" s="55" t="s">
        <v>28</v>
      </c>
      <c r="B196" s="71" t="s">
        <v>75</v>
      </c>
      <c r="C196" s="71" t="s">
        <v>75</v>
      </c>
      <c r="D196" s="71" t="s">
        <v>75</v>
      </c>
      <c r="E196" s="71" t="s">
        <v>75</v>
      </c>
      <c r="F196" s="106" t="s">
        <v>29</v>
      </c>
    </row>
    <row r="197" spans="1:6" thickBot="1">
      <c r="A197" s="55" t="s">
        <v>30</v>
      </c>
      <c r="B197" s="71">
        <v>1619</v>
      </c>
      <c r="C197" s="71">
        <v>1592</v>
      </c>
      <c r="D197" s="71">
        <v>1015</v>
      </c>
      <c r="E197" s="71">
        <v>871</v>
      </c>
      <c r="F197" s="106" t="s">
        <v>31</v>
      </c>
    </row>
    <row r="198" spans="1:6" thickBot="1">
      <c r="A198" s="55" t="s">
        <v>32</v>
      </c>
      <c r="B198" s="71">
        <v>8761</v>
      </c>
      <c r="C198" s="71">
        <v>8761</v>
      </c>
      <c r="D198" s="71">
        <v>8761</v>
      </c>
      <c r="E198" s="71">
        <v>8761</v>
      </c>
      <c r="F198" s="106" t="s">
        <v>33</v>
      </c>
    </row>
    <row r="199" spans="1:6" thickBot="1">
      <c r="A199" s="55" t="s">
        <v>54</v>
      </c>
      <c r="B199" s="71">
        <v>1669</v>
      </c>
      <c r="C199" s="71">
        <v>1669</v>
      </c>
      <c r="D199" s="71">
        <v>1669</v>
      </c>
      <c r="E199" s="71" t="s">
        <v>75</v>
      </c>
      <c r="F199" s="106" t="s">
        <v>34</v>
      </c>
    </row>
    <row r="200" spans="1:6" thickBot="1">
      <c r="A200" s="55" t="s">
        <v>35</v>
      </c>
      <c r="B200" s="71" t="s">
        <v>75</v>
      </c>
      <c r="C200" s="71" t="s">
        <v>75</v>
      </c>
      <c r="D200" s="71" t="s">
        <v>75</v>
      </c>
      <c r="E200" s="71" t="s">
        <v>75</v>
      </c>
      <c r="F200" s="106" t="s">
        <v>36</v>
      </c>
    </row>
    <row r="201" spans="1:6" thickBot="1">
      <c r="A201" s="55" t="s">
        <v>37</v>
      </c>
      <c r="B201" s="71">
        <v>252</v>
      </c>
      <c r="C201" s="71">
        <v>252</v>
      </c>
      <c r="D201" s="71">
        <v>252</v>
      </c>
      <c r="E201" s="71">
        <v>252</v>
      </c>
      <c r="F201" s="106" t="s">
        <v>38</v>
      </c>
    </row>
    <row r="202" spans="1:6" thickBot="1">
      <c r="A202" s="55" t="s">
        <v>39</v>
      </c>
      <c r="B202" s="71">
        <v>38787</v>
      </c>
      <c r="C202" s="71">
        <v>38787</v>
      </c>
      <c r="D202" s="71">
        <v>38787</v>
      </c>
      <c r="E202" s="71">
        <v>38787</v>
      </c>
      <c r="F202" s="106" t="s">
        <v>40</v>
      </c>
    </row>
    <row r="203" spans="1:6" thickBot="1">
      <c r="A203" s="55" t="s">
        <v>41</v>
      </c>
      <c r="B203" s="95">
        <v>1000</v>
      </c>
      <c r="C203" s="95">
        <v>1000</v>
      </c>
      <c r="D203" s="95">
        <v>1000</v>
      </c>
      <c r="E203" s="95">
        <v>1000</v>
      </c>
      <c r="F203" s="106" t="s">
        <v>42</v>
      </c>
    </row>
    <row r="204" spans="1:6" thickBot="1">
      <c r="A204" s="55" t="s">
        <v>43</v>
      </c>
      <c r="B204" s="71">
        <v>133326</v>
      </c>
      <c r="C204" s="71">
        <v>154462</v>
      </c>
      <c r="D204" s="71">
        <v>149914</v>
      </c>
      <c r="E204" s="71">
        <v>149914</v>
      </c>
      <c r="F204" s="106" t="s">
        <v>44</v>
      </c>
    </row>
    <row r="205" spans="1:6" thickBot="1">
      <c r="A205" s="55" t="s">
        <v>45</v>
      </c>
      <c r="B205" s="71" t="s">
        <v>75</v>
      </c>
      <c r="C205" s="71" t="s">
        <v>75</v>
      </c>
      <c r="D205" s="71" t="s">
        <v>75</v>
      </c>
      <c r="E205" s="71" t="s">
        <v>75</v>
      </c>
      <c r="F205" s="106" t="s">
        <v>46</v>
      </c>
    </row>
    <row r="206" spans="1:6" thickBot="1">
      <c r="A206" s="55" t="s">
        <v>47</v>
      </c>
      <c r="B206" s="71" t="s">
        <v>75</v>
      </c>
      <c r="C206" s="71" t="s">
        <v>75</v>
      </c>
      <c r="D206" s="71" t="s">
        <v>75</v>
      </c>
      <c r="E206" s="71" t="s">
        <v>75</v>
      </c>
      <c r="F206" s="106" t="s">
        <v>48</v>
      </c>
    </row>
    <row r="207" spans="1:6" thickBot="1">
      <c r="A207" s="55" t="s">
        <v>49</v>
      </c>
      <c r="B207" s="71" t="s">
        <v>75</v>
      </c>
      <c r="C207" s="71" t="s">
        <v>75</v>
      </c>
      <c r="D207" s="71" t="s">
        <v>75</v>
      </c>
      <c r="E207" s="71" t="s">
        <v>75</v>
      </c>
      <c r="F207" s="106" t="s">
        <v>50</v>
      </c>
    </row>
    <row r="208" spans="1:6" thickBot="1">
      <c r="A208" s="55" t="s">
        <v>51</v>
      </c>
      <c r="B208" s="72">
        <f>SUM(B190:B207)</f>
        <v>305539</v>
      </c>
      <c r="C208" s="72">
        <f>SUM(C190:C207)</f>
        <v>326979</v>
      </c>
      <c r="D208" s="72">
        <f>SUM(D190:D207)</f>
        <v>320279</v>
      </c>
      <c r="E208" s="72">
        <f>SUM(E190:E207)</f>
        <v>320127</v>
      </c>
      <c r="F208" s="106" t="s">
        <v>52</v>
      </c>
    </row>
    <row r="210" spans="1:6">
      <c r="A210" s="53" t="s">
        <v>202</v>
      </c>
      <c r="E210" s="104" t="s">
        <v>201</v>
      </c>
    </row>
    <row r="211" spans="1:6" ht="36.75" customHeight="1">
      <c r="A211" s="140" t="s">
        <v>154</v>
      </c>
      <c r="B211" s="140"/>
      <c r="C211" s="140"/>
      <c r="E211" s="107" t="s">
        <v>146</v>
      </c>
    </row>
    <row r="212" spans="1:6" ht="36.75" thickBot="1">
      <c r="A212" s="53" t="s">
        <v>4</v>
      </c>
      <c r="E212" s="107" t="s">
        <v>5</v>
      </c>
    </row>
    <row r="213" spans="1:6" thickBot="1">
      <c r="A213" s="54" t="s">
        <v>6</v>
      </c>
      <c r="B213" s="70">
        <v>2016</v>
      </c>
      <c r="C213" s="70">
        <v>2017</v>
      </c>
      <c r="D213" s="70">
        <v>2018</v>
      </c>
      <c r="E213" s="70">
        <v>2019</v>
      </c>
      <c r="F213" s="105" t="s">
        <v>7</v>
      </c>
    </row>
    <row r="214" spans="1:6" thickBot="1">
      <c r="A214" s="55" t="s">
        <v>8</v>
      </c>
      <c r="B214" s="71">
        <v>730</v>
      </c>
      <c r="C214" s="71">
        <v>750</v>
      </c>
      <c r="D214" s="71">
        <v>737</v>
      </c>
      <c r="E214" s="71">
        <v>758</v>
      </c>
      <c r="F214" s="106" t="s">
        <v>9</v>
      </c>
    </row>
    <row r="215" spans="1:6" thickBot="1">
      <c r="A215" s="55" t="s">
        <v>10</v>
      </c>
      <c r="B215" s="133" t="s">
        <v>75</v>
      </c>
      <c r="C215" s="133" t="s">
        <v>75</v>
      </c>
      <c r="D215" s="133" t="s">
        <v>75</v>
      </c>
      <c r="E215" s="133" t="s">
        <v>75</v>
      </c>
      <c r="F215" s="106" t="s">
        <v>11</v>
      </c>
    </row>
    <row r="216" spans="1:6" thickBot="1">
      <c r="A216" s="55" t="s">
        <v>12</v>
      </c>
      <c r="B216" s="133" t="s">
        <v>75</v>
      </c>
      <c r="C216" s="133" t="s">
        <v>75</v>
      </c>
      <c r="D216" s="133" t="s">
        <v>75</v>
      </c>
      <c r="E216" s="133" t="s">
        <v>75</v>
      </c>
      <c r="F216" s="106" t="s">
        <v>13</v>
      </c>
    </row>
    <row r="217" spans="1:6" thickBot="1">
      <c r="A217" s="55" t="s">
        <v>14</v>
      </c>
      <c r="B217" s="133" t="s">
        <v>75</v>
      </c>
      <c r="C217" s="133" t="s">
        <v>75</v>
      </c>
      <c r="D217" s="133" t="s">
        <v>75</v>
      </c>
      <c r="E217" s="133" t="s">
        <v>75</v>
      </c>
      <c r="F217" s="106" t="s">
        <v>15</v>
      </c>
    </row>
    <row r="218" spans="1:6" thickBot="1">
      <c r="A218" s="55" t="s">
        <v>16</v>
      </c>
      <c r="B218" s="133" t="s">
        <v>75</v>
      </c>
      <c r="C218" s="133" t="s">
        <v>75</v>
      </c>
      <c r="D218" s="133" t="s">
        <v>75</v>
      </c>
      <c r="E218" s="133" t="s">
        <v>75</v>
      </c>
      <c r="F218" s="106" t="s">
        <v>17</v>
      </c>
    </row>
    <row r="219" spans="1:6" thickBot="1">
      <c r="A219" s="55" t="s">
        <v>18</v>
      </c>
      <c r="B219" s="71">
        <v>13</v>
      </c>
      <c r="C219" s="71">
        <v>13</v>
      </c>
      <c r="D219" s="71">
        <v>13</v>
      </c>
      <c r="E219" s="71">
        <v>13</v>
      </c>
      <c r="F219" s="106" t="s">
        <v>19</v>
      </c>
    </row>
    <row r="220" spans="1:6" thickBot="1">
      <c r="A220" s="55" t="s">
        <v>20</v>
      </c>
      <c r="B220" s="71" t="s">
        <v>75</v>
      </c>
      <c r="C220" s="71" t="s">
        <v>75</v>
      </c>
      <c r="D220" s="71" t="s">
        <v>75</v>
      </c>
      <c r="E220" s="71" t="s">
        <v>75</v>
      </c>
      <c r="F220" s="106" t="s">
        <v>21</v>
      </c>
    </row>
    <row r="221" spans="1:6" thickBot="1">
      <c r="A221" s="55" t="s">
        <v>22</v>
      </c>
      <c r="B221" s="71" t="s">
        <v>75</v>
      </c>
      <c r="C221" s="71" t="s">
        <v>75</v>
      </c>
      <c r="D221" s="71" t="s">
        <v>75</v>
      </c>
      <c r="E221" s="71" t="s">
        <v>75</v>
      </c>
      <c r="F221" s="106" t="s">
        <v>23</v>
      </c>
    </row>
    <row r="222" spans="1:6" thickBot="1">
      <c r="A222" s="55" t="s">
        <v>24</v>
      </c>
      <c r="B222" s="71">
        <v>170</v>
      </c>
      <c r="C222" s="71">
        <v>186</v>
      </c>
      <c r="D222" s="71">
        <v>186</v>
      </c>
      <c r="E222" s="71">
        <v>186</v>
      </c>
      <c r="F222" s="106" t="s">
        <v>25</v>
      </c>
    </row>
    <row r="223" spans="1:6" thickBot="1">
      <c r="A223" s="55" t="s">
        <v>26</v>
      </c>
      <c r="B223" s="71" t="s">
        <v>75</v>
      </c>
      <c r="C223" s="71" t="s">
        <v>75</v>
      </c>
      <c r="D223" s="71" t="s">
        <v>75</v>
      </c>
      <c r="E223" s="71" t="s">
        <v>75</v>
      </c>
      <c r="F223" s="106" t="s">
        <v>27</v>
      </c>
    </row>
    <row r="224" spans="1:6" thickBot="1">
      <c r="A224" s="55" t="s">
        <v>28</v>
      </c>
      <c r="B224" s="71" t="s">
        <v>75</v>
      </c>
      <c r="C224" s="71" t="s">
        <v>75</v>
      </c>
      <c r="D224" s="71" t="s">
        <v>75</v>
      </c>
      <c r="E224" s="71" t="s">
        <v>75</v>
      </c>
      <c r="F224" s="106" t="s">
        <v>29</v>
      </c>
    </row>
    <row r="225" spans="1:12" thickBot="1">
      <c r="A225" s="55" t="s">
        <v>30</v>
      </c>
      <c r="B225" s="71">
        <v>44106</v>
      </c>
      <c r="C225" s="71">
        <v>44106</v>
      </c>
      <c r="D225" s="71">
        <v>44106</v>
      </c>
      <c r="E225" s="71">
        <v>44106</v>
      </c>
      <c r="F225" s="106" t="s">
        <v>31</v>
      </c>
    </row>
    <row r="226" spans="1:12" thickBot="1">
      <c r="A226" s="55" t="s">
        <v>32</v>
      </c>
      <c r="B226" s="71">
        <v>761</v>
      </c>
      <c r="C226" s="71">
        <v>761</v>
      </c>
      <c r="D226" s="71">
        <v>761</v>
      </c>
      <c r="E226" s="71">
        <v>761</v>
      </c>
      <c r="F226" s="106" t="s">
        <v>33</v>
      </c>
    </row>
    <row r="227" spans="1:12" thickBot="1">
      <c r="A227" s="55" t="s">
        <v>54</v>
      </c>
      <c r="B227" s="71" t="s">
        <v>75</v>
      </c>
      <c r="C227" s="71" t="s">
        <v>75</v>
      </c>
      <c r="D227" s="71" t="s">
        <v>75</v>
      </c>
      <c r="E227" s="71" t="s">
        <v>75</v>
      </c>
      <c r="F227" s="106" t="s">
        <v>34</v>
      </c>
    </row>
    <row r="228" spans="1:12" thickBot="1">
      <c r="A228" s="55" t="s">
        <v>35</v>
      </c>
      <c r="B228" s="71" t="s">
        <v>75</v>
      </c>
      <c r="C228" s="71" t="s">
        <v>75</v>
      </c>
      <c r="D228" s="71" t="s">
        <v>75</v>
      </c>
      <c r="E228" s="71" t="s">
        <v>75</v>
      </c>
      <c r="F228" s="106" t="s">
        <v>36</v>
      </c>
    </row>
    <row r="229" spans="1:12" thickBot="1">
      <c r="A229" s="55" t="s">
        <v>37</v>
      </c>
      <c r="B229" s="71">
        <v>1051</v>
      </c>
      <c r="C229" s="71">
        <v>1051</v>
      </c>
      <c r="D229" s="71">
        <v>1051</v>
      </c>
      <c r="E229" s="71">
        <v>1051</v>
      </c>
      <c r="F229" s="106" t="s">
        <v>38</v>
      </c>
    </row>
    <row r="230" spans="1:12" thickBot="1">
      <c r="A230" s="55" t="s">
        <v>39</v>
      </c>
      <c r="B230" s="71">
        <v>26404</v>
      </c>
      <c r="C230" s="71">
        <v>26404</v>
      </c>
      <c r="D230" s="71">
        <v>26404</v>
      </c>
      <c r="E230" s="71">
        <v>26404</v>
      </c>
      <c r="F230" s="106" t="s">
        <v>40</v>
      </c>
    </row>
    <row r="231" spans="1:12" thickBot="1">
      <c r="A231" s="55" t="s">
        <v>41</v>
      </c>
      <c r="B231" s="95">
        <v>5500</v>
      </c>
      <c r="C231" s="95">
        <v>5500</v>
      </c>
      <c r="D231" s="95">
        <v>5500</v>
      </c>
      <c r="E231" s="95">
        <v>5500</v>
      </c>
      <c r="F231" s="106" t="s">
        <v>42</v>
      </c>
    </row>
    <row r="232" spans="1:12" thickBot="1">
      <c r="A232" s="55" t="s">
        <v>43</v>
      </c>
      <c r="B232" s="71" t="s">
        <v>75</v>
      </c>
      <c r="C232" s="71" t="s">
        <v>75</v>
      </c>
      <c r="D232" s="71" t="s">
        <v>75</v>
      </c>
      <c r="E232" s="71" t="s">
        <v>75</v>
      </c>
      <c r="F232" s="106" t="s">
        <v>44</v>
      </c>
    </row>
    <row r="233" spans="1:12" thickBot="1">
      <c r="A233" s="55" t="s">
        <v>45</v>
      </c>
      <c r="B233" s="71" t="s">
        <v>75</v>
      </c>
      <c r="C233" s="71" t="s">
        <v>75</v>
      </c>
      <c r="D233" s="71" t="s">
        <v>75</v>
      </c>
      <c r="E233" s="71" t="s">
        <v>75</v>
      </c>
      <c r="F233" s="106" t="s">
        <v>46</v>
      </c>
    </row>
    <row r="234" spans="1:12" thickBot="1">
      <c r="A234" s="55" t="s">
        <v>47</v>
      </c>
      <c r="B234" s="71" t="s">
        <v>75</v>
      </c>
      <c r="C234" s="71" t="s">
        <v>75</v>
      </c>
      <c r="D234" s="71" t="s">
        <v>75</v>
      </c>
      <c r="E234" s="71" t="s">
        <v>75</v>
      </c>
      <c r="F234" s="106" t="s">
        <v>48</v>
      </c>
    </row>
    <row r="235" spans="1:12" thickBot="1">
      <c r="A235" s="55" t="s">
        <v>49</v>
      </c>
      <c r="B235" s="71" t="s">
        <v>75</v>
      </c>
      <c r="C235" s="71" t="s">
        <v>75</v>
      </c>
      <c r="D235" s="71" t="s">
        <v>75</v>
      </c>
      <c r="E235" s="71" t="s">
        <v>75</v>
      </c>
      <c r="F235" s="106" t="s">
        <v>50</v>
      </c>
    </row>
    <row r="236" spans="1:12" thickBot="1">
      <c r="A236" s="55" t="s">
        <v>51</v>
      </c>
      <c r="B236" s="72">
        <f>SUM(B218:B235)</f>
        <v>78005</v>
      </c>
      <c r="C236" s="72">
        <f>SUM(C218:C235)</f>
        <v>78021</v>
      </c>
      <c r="D236" s="72">
        <f>SUM(D218:D235)</f>
        <v>78021</v>
      </c>
      <c r="E236" s="72">
        <f>SUM(E218:E235)</f>
        <v>78021</v>
      </c>
      <c r="F236" s="106" t="s">
        <v>52</v>
      </c>
    </row>
    <row r="240" spans="1:12">
      <c r="L240" s="114"/>
    </row>
    <row r="241" spans="1:12">
      <c r="A241" s="53" t="s">
        <v>203</v>
      </c>
      <c r="J241" s="17" t="s">
        <v>204</v>
      </c>
    </row>
    <row r="242" spans="1:12" ht="20.25" customHeight="1">
      <c r="A242" s="140" t="s">
        <v>147</v>
      </c>
      <c r="B242" s="140"/>
      <c r="F242" s="166" t="s">
        <v>60</v>
      </c>
      <c r="G242" s="166"/>
      <c r="H242" s="166"/>
      <c r="I242" s="166"/>
      <c r="J242" s="166"/>
      <c r="K242" s="11"/>
      <c r="L242" s="11"/>
    </row>
    <row r="243" spans="1:12" ht="16.5" customHeight="1" thickBot="1">
      <c r="A243" s="168" t="s">
        <v>61</v>
      </c>
      <c r="B243" s="168"/>
      <c r="J243" s="12" t="s">
        <v>62</v>
      </c>
      <c r="L243" s="113"/>
    </row>
    <row r="244" spans="1:12" ht="16.5" thickBot="1">
      <c r="A244" s="143" t="s">
        <v>6</v>
      </c>
      <c r="B244" s="135">
        <v>2016</v>
      </c>
      <c r="C244" s="136"/>
      <c r="D244" s="135">
        <v>2017</v>
      </c>
      <c r="E244" s="136"/>
      <c r="F244" s="135">
        <v>2018</v>
      </c>
      <c r="G244" s="136"/>
      <c r="H244" s="135">
        <v>2019</v>
      </c>
      <c r="I244" s="136"/>
      <c r="J244" s="141" t="s">
        <v>7</v>
      </c>
      <c r="L244" s="11"/>
    </row>
    <row r="245" spans="1:12" ht="19.5" thickTop="1" thickBot="1">
      <c r="A245" s="144"/>
      <c r="B245" s="73" t="s">
        <v>63</v>
      </c>
      <c r="C245" s="96" t="s">
        <v>64</v>
      </c>
      <c r="D245" s="73" t="s">
        <v>63</v>
      </c>
      <c r="E245" s="96" t="s">
        <v>64</v>
      </c>
      <c r="F245" s="24" t="s">
        <v>63</v>
      </c>
      <c r="G245" s="25" t="s">
        <v>64</v>
      </c>
      <c r="H245" s="116" t="s">
        <v>63</v>
      </c>
      <c r="I245" s="25" t="s">
        <v>64</v>
      </c>
      <c r="J245" s="142"/>
      <c r="L245" s="11"/>
    </row>
    <row r="246" spans="1:12" thickBot="1">
      <c r="A246" s="58" t="s">
        <v>8</v>
      </c>
      <c r="B246" s="74">
        <v>241</v>
      </c>
      <c r="C246" s="74">
        <v>86</v>
      </c>
      <c r="D246" s="74">
        <v>253.05</v>
      </c>
      <c r="E246" s="74">
        <v>90.3</v>
      </c>
      <c r="F246" s="74">
        <v>260.64</v>
      </c>
      <c r="G246" s="74">
        <v>93.01</v>
      </c>
      <c r="H246" s="74" t="s">
        <v>172</v>
      </c>
      <c r="I246" s="74" t="s">
        <v>171</v>
      </c>
      <c r="J246" s="27" t="s">
        <v>9</v>
      </c>
      <c r="L246" s="11"/>
    </row>
    <row r="247" spans="1:12" thickBot="1">
      <c r="A247" s="58" t="s">
        <v>10</v>
      </c>
      <c r="B247" s="74"/>
      <c r="C247" s="74"/>
      <c r="D247" s="74"/>
      <c r="E247" s="74"/>
      <c r="F247" s="74"/>
      <c r="G247" s="74"/>
      <c r="H247" s="74"/>
      <c r="I247" s="74"/>
      <c r="J247" s="27" t="s">
        <v>11</v>
      </c>
    </row>
    <row r="248" spans="1:12" thickBot="1">
      <c r="A248" s="58" t="s">
        <v>12</v>
      </c>
      <c r="B248" s="74">
        <v>0.70000399999999996</v>
      </c>
      <c r="C248" s="74"/>
      <c r="D248" s="74"/>
      <c r="E248" s="74"/>
      <c r="F248" s="74"/>
      <c r="G248" s="74"/>
      <c r="H248" s="74"/>
      <c r="I248" s="74"/>
      <c r="J248" s="27" t="s">
        <v>13</v>
      </c>
    </row>
    <row r="249" spans="1:12" thickBot="1">
      <c r="A249" s="58" t="s">
        <v>14</v>
      </c>
      <c r="B249" s="74"/>
      <c r="C249" s="74"/>
      <c r="D249" s="74"/>
      <c r="E249" s="74"/>
      <c r="F249" s="74"/>
      <c r="G249" s="74">
        <v>187</v>
      </c>
      <c r="H249" s="74"/>
      <c r="I249" s="74">
        <v>190</v>
      </c>
      <c r="J249" s="27" t="s">
        <v>15</v>
      </c>
    </row>
    <row r="250" spans="1:12" thickBot="1">
      <c r="A250" s="58" t="s">
        <v>16</v>
      </c>
      <c r="B250" s="74"/>
      <c r="C250" s="74">
        <v>241.2098</v>
      </c>
      <c r="D250" s="74"/>
      <c r="E250" s="74">
        <v>213.37223999999998</v>
      </c>
      <c r="F250" s="74"/>
      <c r="G250" s="74">
        <v>191.86</v>
      </c>
      <c r="H250" s="74"/>
      <c r="I250" s="74">
        <v>763.26800000000003</v>
      </c>
      <c r="J250" s="27" t="s">
        <v>17</v>
      </c>
    </row>
    <row r="251" spans="1:12" thickBot="1">
      <c r="A251" s="58" t="s">
        <v>18</v>
      </c>
      <c r="B251" s="74"/>
      <c r="C251" s="74"/>
      <c r="D251" s="74"/>
      <c r="E251" s="74"/>
      <c r="F251" s="74"/>
      <c r="G251" s="74"/>
      <c r="H251" s="74"/>
      <c r="I251" s="74"/>
      <c r="J251" s="27" t="s">
        <v>19</v>
      </c>
    </row>
    <row r="252" spans="1:12" thickBot="1">
      <c r="A252" s="58" t="s">
        <v>20</v>
      </c>
      <c r="B252" s="74"/>
      <c r="C252" s="74"/>
      <c r="D252" s="74"/>
      <c r="E252" s="74"/>
      <c r="F252" s="74"/>
      <c r="G252" s="74"/>
      <c r="H252" s="74"/>
      <c r="I252" s="74"/>
      <c r="J252" s="27" t="s">
        <v>21</v>
      </c>
    </row>
    <row r="253" spans="1:12" thickBot="1">
      <c r="A253" s="58" t="s">
        <v>22</v>
      </c>
      <c r="B253" s="74"/>
      <c r="C253" s="74"/>
      <c r="D253" s="74"/>
      <c r="E253" s="74"/>
      <c r="F253" s="74"/>
      <c r="G253" s="74"/>
      <c r="H253" s="74"/>
      <c r="I253" s="74"/>
      <c r="J253" s="27" t="s">
        <v>23</v>
      </c>
    </row>
    <row r="254" spans="1:12" ht="19.5" thickTop="1" thickBot="1">
      <c r="A254" s="58" t="s">
        <v>24</v>
      </c>
      <c r="B254" s="74"/>
      <c r="C254" s="74">
        <v>331.87700000000001</v>
      </c>
      <c r="D254" s="74"/>
      <c r="E254" s="112">
        <v>460.6592</v>
      </c>
      <c r="F254" s="111"/>
      <c r="G254" s="74">
        <v>379.08</v>
      </c>
      <c r="H254" s="74"/>
      <c r="I254" s="74" t="s">
        <v>174</v>
      </c>
      <c r="J254" s="27" t="s">
        <v>25</v>
      </c>
    </row>
    <row r="255" spans="1:12" thickBot="1">
      <c r="A255" s="58" t="s">
        <v>26</v>
      </c>
      <c r="B255" s="74"/>
      <c r="C255" s="74">
        <v>13.663</v>
      </c>
      <c r="D255" s="74"/>
      <c r="E255" s="74"/>
      <c r="F255" s="74"/>
      <c r="G255" s="74">
        <v>14.747999999999999</v>
      </c>
      <c r="H255" s="74"/>
      <c r="I255" s="74"/>
      <c r="J255" s="27" t="s">
        <v>27</v>
      </c>
    </row>
    <row r="256" spans="1:12" thickBot="1">
      <c r="A256" s="58" t="s">
        <v>28</v>
      </c>
      <c r="B256" s="74"/>
      <c r="C256" s="74"/>
      <c r="D256" s="74"/>
      <c r="E256" s="74"/>
      <c r="F256" s="74"/>
      <c r="G256" s="74"/>
      <c r="H256" s="74"/>
      <c r="I256" s="74"/>
      <c r="J256" s="27" t="s">
        <v>29</v>
      </c>
    </row>
    <row r="257" spans="1:10" thickBot="1">
      <c r="A257" s="58" t="s">
        <v>30</v>
      </c>
      <c r="B257" s="74">
        <v>102.544</v>
      </c>
      <c r="C257" s="74">
        <v>53.112000000000002</v>
      </c>
      <c r="D257" s="74">
        <v>154.601</v>
      </c>
      <c r="E257" s="74">
        <v>102.867</v>
      </c>
      <c r="F257" s="74">
        <v>167.42</v>
      </c>
      <c r="G257" s="74">
        <v>222.72</v>
      </c>
      <c r="H257" s="74" t="s">
        <v>177</v>
      </c>
      <c r="I257" s="74" t="s">
        <v>178</v>
      </c>
      <c r="J257" s="27" t="s">
        <v>31</v>
      </c>
    </row>
    <row r="258" spans="1:10" thickBot="1">
      <c r="A258" s="58" t="s">
        <v>32</v>
      </c>
      <c r="B258" s="74">
        <v>1652</v>
      </c>
      <c r="C258" s="74"/>
      <c r="D258" s="74"/>
      <c r="E258" s="74"/>
      <c r="F258" s="74">
        <v>2900</v>
      </c>
      <c r="G258" s="74">
        <v>2900</v>
      </c>
      <c r="H258" s="74">
        <v>3307.837</v>
      </c>
      <c r="I258" s="74">
        <v>3307.837</v>
      </c>
      <c r="J258" s="27" t="s">
        <v>33</v>
      </c>
    </row>
    <row r="259" spans="1:10" thickBot="1">
      <c r="A259" s="58" t="s">
        <v>54</v>
      </c>
      <c r="B259" s="74"/>
      <c r="C259" s="74"/>
      <c r="D259" s="74"/>
      <c r="E259" s="74"/>
      <c r="F259" s="74"/>
      <c r="G259" s="74"/>
      <c r="H259" s="74"/>
      <c r="I259" s="74"/>
      <c r="J259" s="27" t="s">
        <v>34</v>
      </c>
    </row>
    <row r="260" spans="1:10" thickBot="1">
      <c r="A260" s="58" t="s">
        <v>35</v>
      </c>
      <c r="B260" s="74">
        <v>6739</v>
      </c>
      <c r="C260" s="74">
        <v>210</v>
      </c>
      <c r="D260" s="74">
        <v>5440</v>
      </c>
      <c r="E260" s="74"/>
      <c r="F260" s="74">
        <v>6385.75</v>
      </c>
      <c r="G260" s="74"/>
      <c r="H260" s="74">
        <v>5584.0309999999999</v>
      </c>
      <c r="I260" s="74"/>
      <c r="J260" s="27" t="s">
        <v>36</v>
      </c>
    </row>
    <row r="261" spans="1:10" thickBot="1">
      <c r="A261" s="58" t="s">
        <v>37</v>
      </c>
      <c r="B261" s="74"/>
      <c r="C261" s="74"/>
      <c r="D261" s="74"/>
      <c r="E261" s="74"/>
      <c r="F261" s="74"/>
      <c r="G261" s="74"/>
      <c r="H261" s="74"/>
      <c r="I261" s="74"/>
      <c r="J261" s="27" t="s">
        <v>38</v>
      </c>
    </row>
    <row r="262" spans="1:10" thickBot="1">
      <c r="A262" s="58" t="s">
        <v>39</v>
      </c>
      <c r="B262" s="74"/>
      <c r="C262" s="74">
        <v>55.213999999999999</v>
      </c>
      <c r="D262" s="74"/>
      <c r="E262" s="74">
        <v>56.886000000000003</v>
      </c>
      <c r="F262" s="74"/>
      <c r="G262" s="74"/>
      <c r="H262" s="74"/>
      <c r="I262" s="74"/>
      <c r="J262" s="27" t="s">
        <v>40</v>
      </c>
    </row>
    <row r="263" spans="1:10" thickBot="1">
      <c r="A263" s="58" t="s">
        <v>41</v>
      </c>
      <c r="B263" s="74"/>
      <c r="C263" s="74">
        <v>35</v>
      </c>
      <c r="D263" s="74"/>
      <c r="E263" s="74">
        <v>35</v>
      </c>
      <c r="F263" s="74"/>
      <c r="G263" s="74"/>
      <c r="H263" s="74"/>
      <c r="I263" s="74"/>
      <c r="J263" s="27" t="s">
        <v>42</v>
      </c>
    </row>
    <row r="264" spans="1:10" thickBot="1">
      <c r="A264" s="58" t="s">
        <v>43</v>
      </c>
      <c r="B264" s="74">
        <v>6566.366</v>
      </c>
      <c r="C264" s="74">
        <v>6009.2290000000003</v>
      </c>
      <c r="D264" s="74">
        <v>6566.366</v>
      </c>
      <c r="E264" s="74">
        <v>6009.2290000000003</v>
      </c>
      <c r="F264" s="74">
        <v>2296.462</v>
      </c>
      <c r="G264" s="74"/>
      <c r="H264" s="74"/>
      <c r="I264" s="74"/>
      <c r="J264" s="27" t="s">
        <v>44</v>
      </c>
    </row>
    <row r="265" spans="1:10" thickBot="1">
      <c r="A265" s="58" t="s">
        <v>45</v>
      </c>
      <c r="B265" s="74"/>
      <c r="C265" s="74">
        <v>128.744</v>
      </c>
      <c r="D265" s="74"/>
      <c r="E265" s="74"/>
      <c r="F265" s="74"/>
      <c r="G265" s="74"/>
      <c r="H265" s="74">
        <v>1222.8</v>
      </c>
      <c r="I265" s="74">
        <v>250</v>
      </c>
      <c r="J265" s="27" t="s">
        <v>46</v>
      </c>
    </row>
    <row r="266" spans="1:10" thickBot="1">
      <c r="A266" s="58" t="s">
        <v>47</v>
      </c>
      <c r="B266" s="74"/>
      <c r="C266" s="74"/>
      <c r="D266" s="74"/>
      <c r="E266" s="74"/>
      <c r="F266" s="74"/>
      <c r="G266" s="74"/>
      <c r="H266" s="74"/>
      <c r="I266" s="74"/>
      <c r="J266" s="27" t="s">
        <v>48</v>
      </c>
    </row>
    <row r="267" spans="1:10" thickBot="1">
      <c r="A267" s="58" t="s">
        <v>49</v>
      </c>
      <c r="B267" s="74"/>
      <c r="C267" s="74"/>
      <c r="D267" s="74"/>
      <c r="E267" s="74"/>
      <c r="F267" s="74"/>
      <c r="G267" s="74"/>
      <c r="H267" s="74"/>
      <c r="I267" s="74"/>
      <c r="J267" s="27" t="s">
        <v>50</v>
      </c>
    </row>
    <row r="268" spans="1:10" thickBot="1">
      <c r="A268" s="58" t="s">
        <v>51</v>
      </c>
      <c r="B268" s="76">
        <f>SUM(B246:B267)</f>
        <v>15301.610004</v>
      </c>
      <c r="C268" s="76">
        <f>SUM(C246:C267)</f>
        <v>7164.0487999999996</v>
      </c>
      <c r="D268" s="26">
        <f>SUM(D246:D267)</f>
        <v>12414.017</v>
      </c>
      <c r="E268" s="26">
        <f>SUM(E246:E267)</f>
        <v>6968.3134399999999</v>
      </c>
      <c r="F268" s="26">
        <f t="shared" ref="F268:I268" si="2">SUM(F246:F267)</f>
        <v>12010.271999999999</v>
      </c>
      <c r="G268" s="26">
        <f t="shared" si="2"/>
        <v>3988.4180000000001</v>
      </c>
      <c r="H268" s="26">
        <f t="shared" si="2"/>
        <v>10114.668</v>
      </c>
      <c r="I268" s="26">
        <f t="shared" si="2"/>
        <v>4511.1049999999996</v>
      </c>
      <c r="J268" s="27" t="s">
        <v>52</v>
      </c>
    </row>
    <row r="273" spans="1:12">
      <c r="A273" s="53" t="s">
        <v>206</v>
      </c>
      <c r="J273" s="17" t="s">
        <v>205</v>
      </c>
    </row>
    <row r="274" spans="1:12" ht="30" customHeight="1">
      <c r="A274" s="53" t="s">
        <v>229</v>
      </c>
      <c r="F274" s="167" t="s">
        <v>225</v>
      </c>
      <c r="G274" s="167"/>
      <c r="H274" s="167"/>
      <c r="I274" s="167"/>
      <c r="J274" s="167"/>
      <c r="K274" s="1"/>
      <c r="L274" s="1"/>
    </row>
    <row r="275" spans="1:12" ht="30.75" customHeight="1" thickBot="1">
      <c r="A275" s="168" t="s">
        <v>65</v>
      </c>
      <c r="B275" s="168"/>
      <c r="F275" s="158" t="s">
        <v>66</v>
      </c>
      <c r="G275" s="158"/>
      <c r="H275" s="158"/>
      <c r="I275" s="158"/>
      <c r="J275" s="158"/>
      <c r="K275" s="1"/>
      <c r="L275" s="1"/>
    </row>
    <row r="276" spans="1:12" ht="16.5" thickBot="1">
      <c r="A276" s="143" t="s">
        <v>6</v>
      </c>
      <c r="B276" s="135">
        <v>2016</v>
      </c>
      <c r="C276" s="136"/>
      <c r="D276" s="135">
        <v>2017</v>
      </c>
      <c r="E276" s="136"/>
      <c r="F276" s="135">
        <v>2018</v>
      </c>
      <c r="G276" s="136"/>
      <c r="H276" s="135">
        <v>2019</v>
      </c>
      <c r="I276" s="136"/>
      <c r="J276" s="141" t="s">
        <v>7</v>
      </c>
      <c r="K276" s="1"/>
      <c r="L276" s="1"/>
    </row>
    <row r="277" spans="1:12" ht="19.5" thickTop="1" thickBot="1">
      <c r="A277" s="144"/>
      <c r="B277" s="73" t="s">
        <v>63</v>
      </c>
      <c r="C277" s="96" t="s">
        <v>64</v>
      </c>
      <c r="D277" s="73" t="s">
        <v>63</v>
      </c>
      <c r="E277" s="96" t="s">
        <v>64</v>
      </c>
      <c r="F277" s="24" t="s">
        <v>63</v>
      </c>
      <c r="G277" s="25" t="s">
        <v>64</v>
      </c>
      <c r="H277" s="116" t="s">
        <v>63</v>
      </c>
      <c r="I277" s="25" t="s">
        <v>64</v>
      </c>
      <c r="J277" s="142"/>
      <c r="K277" s="1"/>
      <c r="L277" s="1"/>
    </row>
    <row r="278" spans="1:12" thickBot="1">
      <c r="A278" s="58" t="s">
        <v>8</v>
      </c>
      <c r="B278" s="74">
        <v>367.64499999999998</v>
      </c>
      <c r="C278" s="74">
        <v>54.017000000000003</v>
      </c>
      <c r="D278" s="74">
        <v>386.02724999999998</v>
      </c>
      <c r="E278" s="74">
        <v>56.717849999999999</v>
      </c>
      <c r="F278" s="74">
        <v>397.61</v>
      </c>
      <c r="G278" s="74">
        <v>58.42</v>
      </c>
      <c r="H278" s="74">
        <v>397.61</v>
      </c>
      <c r="I278" s="74">
        <v>58.465000000000003</v>
      </c>
      <c r="J278" s="27" t="s">
        <v>9</v>
      </c>
    </row>
    <row r="279" spans="1:12" thickBot="1">
      <c r="A279" s="58" t="s">
        <v>10</v>
      </c>
      <c r="B279" s="74"/>
      <c r="C279" s="74">
        <v>2</v>
      </c>
      <c r="D279" s="74"/>
      <c r="E279" s="74">
        <v>2</v>
      </c>
      <c r="F279" s="74"/>
      <c r="G279" s="74"/>
      <c r="H279" s="74"/>
      <c r="I279" s="74"/>
      <c r="J279" s="27" t="s">
        <v>11</v>
      </c>
    </row>
    <row r="280" spans="1:12" thickBot="1">
      <c r="A280" s="58" t="s">
        <v>12</v>
      </c>
      <c r="B280" s="74"/>
      <c r="C280" s="74">
        <v>0.5</v>
      </c>
      <c r="D280" s="74"/>
      <c r="E280" s="74">
        <v>0.5</v>
      </c>
      <c r="F280" s="74"/>
      <c r="G280" s="74"/>
      <c r="H280" s="74"/>
      <c r="I280" s="74"/>
      <c r="J280" s="27" t="s">
        <v>13</v>
      </c>
    </row>
    <row r="281" spans="1:12" thickBot="1">
      <c r="A281" s="58" t="s">
        <v>14</v>
      </c>
      <c r="B281" s="74"/>
      <c r="C281" s="74"/>
      <c r="D281" s="74"/>
      <c r="E281" s="74"/>
      <c r="F281" s="74"/>
      <c r="G281" s="74">
        <v>22</v>
      </c>
      <c r="H281" s="74"/>
      <c r="I281" s="74">
        <v>18</v>
      </c>
      <c r="J281" s="27" t="s">
        <v>15</v>
      </c>
    </row>
    <row r="282" spans="1:12" thickBot="1">
      <c r="A282" s="58" t="s">
        <v>16</v>
      </c>
      <c r="B282" s="74"/>
      <c r="C282" s="74">
        <v>57.565129999999996</v>
      </c>
      <c r="D282" s="74"/>
      <c r="E282" s="74">
        <v>23.080290000000002</v>
      </c>
      <c r="F282" s="74"/>
      <c r="G282" s="74">
        <v>19.97</v>
      </c>
      <c r="H282" s="74"/>
      <c r="I282" s="74">
        <v>15.414999999999999</v>
      </c>
      <c r="J282" s="27" t="s">
        <v>17</v>
      </c>
    </row>
    <row r="283" spans="1:12" thickBot="1">
      <c r="A283" s="58" t="s">
        <v>18</v>
      </c>
      <c r="B283" s="74"/>
      <c r="C283" s="74"/>
      <c r="D283" s="74"/>
      <c r="E283" s="74"/>
      <c r="F283" s="74"/>
      <c r="G283" s="74"/>
      <c r="H283" s="74"/>
      <c r="I283" s="74"/>
      <c r="J283" s="27" t="s">
        <v>19</v>
      </c>
    </row>
    <row r="284" spans="1:12" thickBot="1">
      <c r="A284" s="58" t="s">
        <v>20</v>
      </c>
      <c r="B284" s="74"/>
      <c r="C284" s="74"/>
      <c r="D284" s="74"/>
      <c r="E284" s="74"/>
      <c r="F284" s="74"/>
      <c r="G284" s="74"/>
      <c r="H284" s="74"/>
      <c r="I284" s="74"/>
      <c r="J284" s="27" t="s">
        <v>21</v>
      </c>
    </row>
    <row r="285" spans="1:12" thickBot="1">
      <c r="A285" s="58" t="s">
        <v>22</v>
      </c>
      <c r="B285" s="74"/>
      <c r="C285" s="74">
        <v>741</v>
      </c>
      <c r="D285" s="74"/>
      <c r="E285" s="74">
        <v>741</v>
      </c>
      <c r="F285" s="74"/>
      <c r="G285" s="74"/>
      <c r="H285" s="74"/>
      <c r="I285" s="74"/>
      <c r="J285" s="27" t="s">
        <v>23</v>
      </c>
    </row>
    <row r="286" spans="1:12" thickBot="1">
      <c r="A286" s="58" t="s">
        <v>24</v>
      </c>
      <c r="B286" s="74"/>
      <c r="C286" s="74">
        <v>58.192</v>
      </c>
      <c r="D286" s="74"/>
      <c r="E286" s="74">
        <v>15.737</v>
      </c>
      <c r="F286" s="74"/>
      <c r="G286" s="74">
        <v>98.28</v>
      </c>
      <c r="H286" s="74"/>
      <c r="I286" s="74" t="s">
        <v>175</v>
      </c>
      <c r="J286" s="27" t="s">
        <v>25</v>
      </c>
    </row>
    <row r="287" spans="1:12" thickBot="1">
      <c r="A287" s="58" t="s">
        <v>26</v>
      </c>
      <c r="B287" s="74"/>
      <c r="C287" s="74">
        <v>11.271000000000001</v>
      </c>
      <c r="D287" s="74"/>
      <c r="E287" s="74">
        <v>11.271000000000001</v>
      </c>
      <c r="F287" s="74"/>
      <c r="G287" s="74">
        <v>28.361000000000001</v>
      </c>
      <c r="H287" s="74"/>
      <c r="I287" s="74"/>
      <c r="J287" s="27" t="s">
        <v>27</v>
      </c>
    </row>
    <row r="288" spans="1:12" thickBot="1">
      <c r="A288" s="58" t="s">
        <v>28</v>
      </c>
      <c r="B288" s="74"/>
      <c r="C288" s="74"/>
      <c r="D288" s="74"/>
      <c r="E288" s="74"/>
      <c r="F288" s="74"/>
      <c r="G288" s="74"/>
      <c r="H288" s="74"/>
      <c r="I288" s="74"/>
      <c r="J288" s="27" t="s">
        <v>29</v>
      </c>
    </row>
    <row r="289" spans="1:10" thickBot="1">
      <c r="A289" s="58" t="s">
        <v>30</v>
      </c>
      <c r="B289" s="74"/>
      <c r="C289" s="74">
        <v>83.986000000000004</v>
      </c>
      <c r="D289" s="74"/>
      <c r="E289" s="74">
        <v>83.986000000000004</v>
      </c>
      <c r="F289" s="74"/>
      <c r="G289" s="74"/>
      <c r="H289" s="74"/>
      <c r="I289" s="74"/>
      <c r="J289" s="27" t="s">
        <v>31</v>
      </c>
    </row>
    <row r="290" spans="1:10" thickBot="1">
      <c r="A290" s="58" t="s">
        <v>32</v>
      </c>
      <c r="B290" s="74"/>
      <c r="C290" s="74"/>
      <c r="D290" s="74"/>
      <c r="E290" s="74"/>
      <c r="F290" s="74">
        <v>43.82</v>
      </c>
      <c r="G290" s="74">
        <v>43.82</v>
      </c>
      <c r="H290" s="74">
        <v>48.802999999999997</v>
      </c>
      <c r="I290" s="74">
        <v>48.802999999999997</v>
      </c>
      <c r="J290" s="27" t="s">
        <v>33</v>
      </c>
    </row>
    <row r="291" spans="1:10" thickBot="1">
      <c r="A291" s="58" t="s">
        <v>54</v>
      </c>
      <c r="B291" s="74"/>
      <c r="C291" s="74"/>
      <c r="D291" s="74"/>
      <c r="E291" s="74"/>
      <c r="F291" s="74"/>
      <c r="G291" s="74"/>
      <c r="H291" s="74"/>
      <c r="I291" s="74"/>
      <c r="J291" s="27" t="s">
        <v>34</v>
      </c>
    </row>
    <row r="292" spans="1:10" thickBot="1">
      <c r="A292" s="58" t="s">
        <v>35</v>
      </c>
      <c r="B292" s="74"/>
      <c r="C292" s="74"/>
      <c r="D292" s="74"/>
      <c r="E292" s="74"/>
      <c r="F292" s="74"/>
      <c r="G292" s="74"/>
      <c r="H292" s="74"/>
      <c r="I292" s="74"/>
      <c r="J292" s="27" t="s">
        <v>36</v>
      </c>
    </row>
    <row r="293" spans="1:10" thickBot="1">
      <c r="A293" s="58" t="s">
        <v>37</v>
      </c>
      <c r="B293" s="74"/>
      <c r="C293" s="74"/>
      <c r="D293" s="74"/>
      <c r="E293" s="74"/>
      <c r="F293" s="74"/>
      <c r="G293" s="74"/>
      <c r="H293" s="74"/>
      <c r="I293" s="74"/>
      <c r="J293" s="27" t="s">
        <v>38</v>
      </c>
    </row>
    <row r="294" spans="1:10" thickBot="1">
      <c r="A294" s="58" t="s">
        <v>39</v>
      </c>
      <c r="B294" s="74">
        <v>123.158</v>
      </c>
      <c r="C294" s="74">
        <v>147.88999999999999</v>
      </c>
      <c r="D294" s="74"/>
      <c r="E294" s="74">
        <v>428.19</v>
      </c>
      <c r="F294" s="74"/>
      <c r="G294" s="74"/>
      <c r="H294" s="74"/>
      <c r="I294" s="74"/>
      <c r="J294" s="27" t="s">
        <v>40</v>
      </c>
    </row>
    <row r="295" spans="1:10" thickBot="1">
      <c r="A295" s="58" t="s">
        <v>41</v>
      </c>
      <c r="B295" s="74"/>
      <c r="C295" s="74">
        <v>5.75</v>
      </c>
      <c r="D295" s="74"/>
      <c r="E295" s="74">
        <v>5.75</v>
      </c>
      <c r="F295" s="74"/>
      <c r="G295" s="74"/>
      <c r="H295" s="74"/>
      <c r="I295" s="74"/>
      <c r="J295" s="27" t="s">
        <v>42</v>
      </c>
    </row>
    <row r="296" spans="1:10" thickBot="1">
      <c r="A296" s="58" t="s">
        <v>43</v>
      </c>
      <c r="B296" s="74">
        <v>1388.2719999999999</v>
      </c>
      <c r="C296" s="74">
        <v>1181.0409999999999</v>
      </c>
      <c r="D296" s="74">
        <v>1388.2719999999999</v>
      </c>
      <c r="E296" s="74">
        <v>1181.0409999999999</v>
      </c>
      <c r="F296" s="74">
        <v>1946.2139999999999</v>
      </c>
      <c r="G296" s="74">
        <f>D296/E296*F296</f>
        <v>2287.7058478139202</v>
      </c>
      <c r="H296" s="74">
        <v>1946.2139999999999</v>
      </c>
      <c r="I296" s="74">
        <v>2287.7058478139202</v>
      </c>
      <c r="J296" s="27" t="s">
        <v>44</v>
      </c>
    </row>
    <row r="297" spans="1:10" thickBot="1">
      <c r="A297" s="58" t="s">
        <v>45</v>
      </c>
      <c r="B297" s="74">
        <v>603</v>
      </c>
      <c r="C297" s="74">
        <v>475</v>
      </c>
      <c r="D297" s="74">
        <v>603</v>
      </c>
      <c r="E297" s="74">
        <v>475</v>
      </c>
      <c r="F297" s="74">
        <v>603</v>
      </c>
      <c r="G297" s="74">
        <v>475</v>
      </c>
      <c r="H297" s="74">
        <v>4023.4</v>
      </c>
      <c r="I297" s="74">
        <v>140</v>
      </c>
      <c r="J297" s="27" t="s">
        <v>46</v>
      </c>
    </row>
    <row r="298" spans="1:10" thickBot="1">
      <c r="A298" s="58" t="s">
        <v>47</v>
      </c>
      <c r="B298" s="74"/>
      <c r="C298" s="74"/>
      <c r="D298" s="74"/>
      <c r="E298" s="74"/>
      <c r="F298" s="74"/>
      <c r="G298" s="74"/>
      <c r="H298" s="74"/>
      <c r="I298" s="74"/>
      <c r="J298" s="27" t="s">
        <v>48</v>
      </c>
    </row>
    <row r="299" spans="1:10" thickBot="1">
      <c r="A299" s="58" t="s">
        <v>49</v>
      </c>
      <c r="B299" s="74"/>
      <c r="C299" s="74"/>
      <c r="D299" s="74"/>
      <c r="E299" s="74"/>
      <c r="F299" s="74"/>
      <c r="G299" s="74"/>
      <c r="H299" s="74"/>
      <c r="I299" s="74"/>
      <c r="J299" s="27" t="s">
        <v>50</v>
      </c>
    </row>
    <row r="300" spans="1:10" thickBot="1">
      <c r="A300" s="58" t="s">
        <v>51</v>
      </c>
      <c r="B300" s="76">
        <f>SUM(B278:B299)</f>
        <v>2482.0749999999998</v>
      </c>
      <c r="C300" s="76">
        <f>SUM(C278:C299)</f>
        <v>2818.2121299999999</v>
      </c>
      <c r="D300" s="26">
        <f>SUM(D278:D299)</f>
        <v>2377.29925</v>
      </c>
      <c r="E300" s="26">
        <f>SUM(E278:E299)</f>
        <v>3024.2731399999998</v>
      </c>
      <c r="F300" s="26">
        <f t="shared" ref="F300:I300" si="3">SUM(F278:F299)</f>
        <v>2990.6439999999998</v>
      </c>
      <c r="G300" s="26">
        <f t="shared" si="3"/>
        <v>3033.5568478139203</v>
      </c>
      <c r="H300" s="26">
        <f t="shared" si="3"/>
        <v>6416.027</v>
      </c>
      <c r="I300" s="26">
        <f t="shared" si="3"/>
        <v>2568.3888478139202</v>
      </c>
      <c r="J300" s="27" t="s">
        <v>52</v>
      </c>
    </row>
    <row r="303" spans="1:10">
      <c r="A303" s="53" t="s">
        <v>208</v>
      </c>
      <c r="J303" s="17" t="s">
        <v>207</v>
      </c>
    </row>
    <row r="304" spans="1:10" ht="36">
      <c r="A304" s="53" t="s">
        <v>67</v>
      </c>
      <c r="J304" s="19" t="s">
        <v>226</v>
      </c>
    </row>
    <row r="305" spans="1:10" ht="24" customHeight="1" thickBot="1">
      <c r="A305" s="168" t="s">
        <v>65</v>
      </c>
      <c r="B305" s="168"/>
      <c r="F305" s="158" t="s">
        <v>66</v>
      </c>
      <c r="G305" s="158"/>
      <c r="H305" s="158"/>
      <c r="I305" s="158"/>
      <c r="J305" s="158"/>
    </row>
    <row r="306" spans="1:10" ht="16.5" thickBot="1">
      <c r="A306" s="143" t="s">
        <v>6</v>
      </c>
      <c r="B306" s="135">
        <v>2016</v>
      </c>
      <c r="C306" s="136"/>
      <c r="D306" s="135">
        <v>2017</v>
      </c>
      <c r="E306" s="136"/>
      <c r="F306" s="135">
        <v>2018</v>
      </c>
      <c r="G306" s="136"/>
      <c r="H306" s="135">
        <v>2019</v>
      </c>
      <c r="I306" s="136"/>
      <c r="J306" s="141" t="s">
        <v>7</v>
      </c>
    </row>
    <row r="307" spans="1:10" ht="19.5" thickTop="1" thickBot="1">
      <c r="A307" s="144"/>
      <c r="B307" s="73" t="s">
        <v>63</v>
      </c>
      <c r="C307" s="96" t="s">
        <v>64</v>
      </c>
      <c r="D307" s="73" t="s">
        <v>63</v>
      </c>
      <c r="E307" s="96" t="s">
        <v>64</v>
      </c>
      <c r="F307" s="24" t="s">
        <v>63</v>
      </c>
      <c r="G307" s="25" t="s">
        <v>64</v>
      </c>
      <c r="H307" s="116" t="s">
        <v>63</v>
      </c>
      <c r="I307" s="25" t="s">
        <v>64</v>
      </c>
      <c r="J307" s="142"/>
    </row>
    <row r="308" spans="1:10" thickBot="1">
      <c r="A308" s="58" t="s">
        <v>8</v>
      </c>
      <c r="B308" s="74">
        <v>326.858</v>
      </c>
      <c r="C308" s="74">
        <v>15.173200000000001</v>
      </c>
      <c r="D308" s="74">
        <v>343.20090000000005</v>
      </c>
      <c r="E308" s="74">
        <v>15.93186</v>
      </c>
      <c r="F308" s="74">
        <v>353.5</v>
      </c>
      <c r="G308" s="74">
        <v>16.41</v>
      </c>
      <c r="H308" s="74">
        <v>353.54</v>
      </c>
      <c r="I308" s="74">
        <v>16.5</v>
      </c>
      <c r="J308" s="27" t="s">
        <v>9</v>
      </c>
    </row>
    <row r="309" spans="1:10" thickBot="1">
      <c r="A309" s="58" t="s">
        <v>10</v>
      </c>
      <c r="B309" s="74"/>
      <c r="C309" s="74"/>
      <c r="D309" s="74"/>
      <c r="E309" s="74"/>
      <c r="F309" s="74"/>
      <c r="G309" s="74"/>
      <c r="H309" s="74"/>
      <c r="I309" s="74"/>
      <c r="J309" s="27" t="s">
        <v>11</v>
      </c>
    </row>
    <row r="310" spans="1:10" thickBot="1">
      <c r="A310" s="58" t="s">
        <v>12</v>
      </c>
      <c r="B310" s="74"/>
      <c r="C310" s="74"/>
      <c r="D310" s="74"/>
      <c r="E310" s="74"/>
      <c r="F310" s="74"/>
      <c r="G310" s="74"/>
      <c r="H310" s="74"/>
      <c r="I310" s="74"/>
      <c r="J310" s="27" t="s">
        <v>13</v>
      </c>
    </row>
    <row r="311" spans="1:10" thickBot="1">
      <c r="A311" s="58" t="s">
        <v>14</v>
      </c>
      <c r="B311" s="74"/>
      <c r="C311" s="74"/>
      <c r="D311" s="74"/>
      <c r="E311" s="74"/>
      <c r="F311" s="74"/>
      <c r="G311" s="74">
        <v>79</v>
      </c>
      <c r="H311" s="74"/>
      <c r="I311" s="74">
        <v>87</v>
      </c>
      <c r="J311" s="27" t="s">
        <v>15</v>
      </c>
    </row>
    <row r="312" spans="1:10" thickBot="1">
      <c r="A312" s="58" t="s">
        <v>16</v>
      </c>
      <c r="B312" s="74"/>
      <c r="C312" s="74">
        <v>1.9576300000000002</v>
      </c>
      <c r="D312" s="74"/>
      <c r="E312" s="74">
        <v>1.91201</v>
      </c>
      <c r="F312" s="74"/>
      <c r="G312" s="74">
        <v>0.47</v>
      </c>
      <c r="H312" s="74"/>
      <c r="I312" s="74">
        <v>0.94</v>
      </c>
      <c r="J312" s="27" t="s">
        <v>17</v>
      </c>
    </row>
    <row r="313" spans="1:10" thickBot="1">
      <c r="A313" s="58" t="s">
        <v>18</v>
      </c>
      <c r="B313" s="74"/>
      <c r="C313" s="74"/>
      <c r="D313" s="74"/>
      <c r="E313" s="74"/>
      <c r="F313" s="74"/>
      <c r="G313" s="74"/>
      <c r="H313" s="74"/>
      <c r="I313" s="74"/>
      <c r="J313" s="27" t="s">
        <v>19</v>
      </c>
    </row>
    <row r="314" spans="1:10" thickBot="1">
      <c r="A314" s="58" t="s">
        <v>20</v>
      </c>
      <c r="B314" s="74"/>
      <c r="C314" s="74"/>
      <c r="D314" s="74"/>
      <c r="E314" s="74"/>
      <c r="F314" s="74"/>
      <c r="G314" s="74"/>
      <c r="H314" s="74"/>
      <c r="I314" s="74"/>
      <c r="J314" s="27" t="s">
        <v>21</v>
      </c>
    </row>
    <row r="315" spans="1:10" thickBot="1">
      <c r="A315" s="58" t="s">
        <v>22</v>
      </c>
      <c r="B315" s="74"/>
      <c r="C315" s="74"/>
      <c r="D315" s="74"/>
      <c r="E315" s="74"/>
      <c r="F315" s="74"/>
      <c r="G315" s="74"/>
      <c r="H315" s="74"/>
      <c r="I315" s="74"/>
      <c r="J315" s="27" t="s">
        <v>23</v>
      </c>
    </row>
    <row r="316" spans="1:10" thickBot="1">
      <c r="A316" s="58" t="s">
        <v>24</v>
      </c>
      <c r="B316" s="74"/>
      <c r="C316" s="74">
        <v>71.692999999999998</v>
      </c>
      <c r="D316" s="74"/>
      <c r="E316" s="74">
        <v>34.010800000000003</v>
      </c>
      <c r="F316" s="74"/>
      <c r="G316" s="74">
        <v>83.22</v>
      </c>
      <c r="H316" s="74"/>
      <c r="I316" s="74" t="s">
        <v>176</v>
      </c>
      <c r="J316" s="27" t="s">
        <v>25</v>
      </c>
    </row>
    <row r="317" spans="1:10" thickBot="1">
      <c r="A317" s="58" t="s">
        <v>26</v>
      </c>
      <c r="B317" s="74"/>
      <c r="C317" s="74">
        <v>0</v>
      </c>
      <c r="D317" s="74"/>
      <c r="E317" s="74"/>
      <c r="F317" s="74"/>
      <c r="G317" s="74">
        <v>0.55400000000000005</v>
      </c>
      <c r="H317" s="74"/>
      <c r="I317" s="74"/>
      <c r="J317" s="27" t="s">
        <v>27</v>
      </c>
    </row>
    <row r="318" spans="1:10" thickBot="1">
      <c r="A318" s="58" t="s">
        <v>28</v>
      </c>
      <c r="B318" s="74"/>
      <c r="C318" s="74"/>
      <c r="D318" s="74"/>
      <c r="E318" s="74"/>
      <c r="F318" s="74"/>
      <c r="G318" s="74"/>
      <c r="H318" s="74"/>
      <c r="I318" s="74"/>
      <c r="J318" s="27" t="s">
        <v>29</v>
      </c>
    </row>
    <row r="319" spans="1:10" thickBot="1">
      <c r="A319" s="58" t="s">
        <v>30</v>
      </c>
      <c r="B319" s="74"/>
      <c r="C319" s="74"/>
      <c r="D319" s="74"/>
      <c r="E319" s="74"/>
      <c r="F319" s="74"/>
      <c r="G319" s="74"/>
      <c r="H319" s="74"/>
      <c r="I319" s="74"/>
      <c r="J319" s="27" t="s">
        <v>31</v>
      </c>
    </row>
    <row r="320" spans="1:10" thickBot="1">
      <c r="A320" s="58" t="s">
        <v>32</v>
      </c>
      <c r="B320" s="74"/>
      <c r="C320" s="74"/>
      <c r="D320" s="74"/>
      <c r="E320" s="74"/>
      <c r="F320" s="74"/>
      <c r="G320" s="74"/>
      <c r="H320" s="74"/>
      <c r="I320" s="74"/>
      <c r="J320" s="27" t="s">
        <v>33</v>
      </c>
    </row>
    <row r="321" spans="1:10" thickBot="1">
      <c r="A321" s="58" t="s">
        <v>54</v>
      </c>
      <c r="B321" s="74"/>
      <c r="C321" s="74"/>
      <c r="D321" s="74"/>
      <c r="E321" s="74"/>
      <c r="F321" s="74"/>
      <c r="G321" s="74"/>
      <c r="H321" s="74"/>
      <c r="I321" s="74"/>
      <c r="J321" s="27" t="s">
        <v>34</v>
      </c>
    </row>
    <row r="322" spans="1:10" thickBot="1">
      <c r="A322" s="58" t="s">
        <v>35</v>
      </c>
      <c r="B322" s="74"/>
      <c r="C322" s="74"/>
      <c r="D322" s="74"/>
      <c r="E322" s="74"/>
      <c r="F322" s="74"/>
      <c r="G322" s="74"/>
      <c r="H322" s="74"/>
      <c r="I322" s="74"/>
      <c r="J322" s="27" t="s">
        <v>36</v>
      </c>
    </row>
    <row r="323" spans="1:10" thickBot="1">
      <c r="A323" s="58" t="s">
        <v>37</v>
      </c>
      <c r="B323" s="74"/>
      <c r="C323" s="74"/>
      <c r="D323" s="74"/>
      <c r="E323" s="74"/>
      <c r="F323" s="74"/>
      <c r="G323" s="74"/>
      <c r="H323" s="74"/>
      <c r="I323" s="74"/>
      <c r="J323" s="27" t="s">
        <v>38</v>
      </c>
    </row>
    <row r="324" spans="1:10" thickBot="1">
      <c r="A324" s="58" t="s">
        <v>39</v>
      </c>
      <c r="B324" s="74"/>
      <c r="C324" s="74">
        <v>4.2069999999999999</v>
      </c>
      <c r="D324" s="74"/>
      <c r="E324" s="74">
        <v>4.7320000000000002</v>
      </c>
      <c r="F324" s="74"/>
      <c r="G324" s="74"/>
      <c r="H324" s="74"/>
      <c r="I324" s="74"/>
      <c r="J324" s="27" t="s">
        <v>40</v>
      </c>
    </row>
    <row r="325" spans="1:10" thickBot="1">
      <c r="A325" s="58" t="s">
        <v>41</v>
      </c>
      <c r="B325" s="74"/>
      <c r="C325" s="74">
        <v>0.6</v>
      </c>
      <c r="D325" s="74"/>
      <c r="E325" s="74">
        <v>0.6</v>
      </c>
      <c r="F325" s="74"/>
      <c r="G325" s="74"/>
      <c r="H325" s="74"/>
      <c r="I325" s="74"/>
      <c r="J325" s="27" t="s">
        <v>42</v>
      </c>
    </row>
    <row r="326" spans="1:10" thickBot="1">
      <c r="A326" s="58" t="s">
        <v>43</v>
      </c>
      <c r="B326" s="74"/>
      <c r="C326" s="74">
        <v>71.597999999999999</v>
      </c>
      <c r="D326" s="74"/>
      <c r="E326" s="74">
        <v>71.597999999999999</v>
      </c>
      <c r="F326" s="74"/>
      <c r="G326" s="74"/>
      <c r="H326" s="74"/>
      <c r="I326" s="74"/>
      <c r="J326" s="27" t="s">
        <v>44</v>
      </c>
    </row>
    <row r="327" spans="1:10" thickBot="1">
      <c r="A327" s="58" t="s">
        <v>45</v>
      </c>
      <c r="B327" s="74"/>
      <c r="C327" s="74"/>
      <c r="D327" s="74"/>
      <c r="E327" s="74"/>
      <c r="F327" s="74"/>
      <c r="G327" s="74"/>
      <c r="H327" s="74"/>
      <c r="I327" s="74">
        <v>160</v>
      </c>
      <c r="J327" s="27" t="s">
        <v>46</v>
      </c>
    </row>
    <row r="328" spans="1:10" thickBot="1">
      <c r="A328" s="58" t="s">
        <v>47</v>
      </c>
      <c r="B328" s="74"/>
      <c r="C328" s="74"/>
      <c r="D328" s="74"/>
      <c r="E328" s="74"/>
      <c r="F328" s="74"/>
      <c r="G328" s="74"/>
      <c r="H328" s="74"/>
      <c r="I328" s="74"/>
      <c r="J328" s="27" t="s">
        <v>48</v>
      </c>
    </row>
    <row r="329" spans="1:10" thickBot="1">
      <c r="A329" s="58" t="s">
        <v>49</v>
      </c>
      <c r="B329" s="74"/>
      <c r="C329" s="74"/>
      <c r="D329" s="74"/>
      <c r="E329" s="74"/>
      <c r="F329" s="74"/>
      <c r="G329" s="74"/>
      <c r="H329" s="74"/>
      <c r="I329" s="74"/>
      <c r="J329" s="27" t="s">
        <v>50</v>
      </c>
    </row>
    <row r="330" spans="1:10" thickBot="1">
      <c r="A330" s="58" t="s">
        <v>51</v>
      </c>
      <c r="B330" s="76">
        <f>SUM(B308:B329)</f>
        <v>326.858</v>
      </c>
      <c r="C330" s="76">
        <f>SUM(C308:C329)</f>
        <v>165.22882999999999</v>
      </c>
      <c r="D330" s="26">
        <f>SUM(D308:D329)</f>
        <v>343.20090000000005</v>
      </c>
      <c r="E330" s="26">
        <f>SUM(E308:E329)</f>
        <v>128.78467000000001</v>
      </c>
      <c r="F330" s="26">
        <f t="shared" ref="F330:I330" si="4">SUM(F308:F329)</f>
        <v>353.5</v>
      </c>
      <c r="G330" s="26">
        <f t="shared" si="4"/>
        <v>179.654</v>
      </c>
      <c r="H330" s="26">
        <f t="shared" si="4"/>
        <v>353.54</v>
      </c>
      <c r="I330" s="26">
        <f t="shared" si="4"/>
        <v>264.44</v>
      </c>
      <c r="J330" s="27" t="s">
        <v>52</v>
      </c>
    </row>
    <row r="332" spans="1:10">
      <c r="A332" s="53" t="s">
        <v>210</v>
      </c>
      <c r="E332" s="104" t="s">
        <v>209</v>
      </c>
    </row>
    <row r="333" spans="1:10">
      <c r="A333" s="140" t="s">
        <v>68</v>
      </c>
      <c r="B333" s="140"/>
      <c r="E333" s="108" t="s">
        <v>69</v>
      </c>
    </row>
    <row r="334" spans="1:10" ht="18.75" customHeight="1" thickBot="1">
      <c r="A334" s="168" t="s">
        <v>72</v>
      </c>
      <c r="B334" s="168"/>
      <c r="E334" s="109" t="s">
        <v>141</v>
      </c>
    </row>
    <row r="335" spans="1:10" thickBot="1">
      <c r="A335" s="54" t="s">
        <v>6</v>
      </c>
      <c r="B335" s="70">
        <v>2016</v>
      </c>
      <c r="C335" s="70">
        <v>2017</v>
      </c>
      <c r="D335" s="70">
        <v>2018</v>
      </c>
      <c r="E335" s="105">
        <v>2019</v>
      </c>
      <c r="F335" s="105" t="s">
        <v>7</v>
      </c>
    </row>
    <row r="336" spans="1:10" thickBot="1">
      <c r="A336" s="55" t="s">
        <v>8</v>
      </c>
      <c r="B336" s="71"/>
      <c r="C336" s="71"/>
      <c r="D336" s="71"/>
      <c r="E336" s="71"/>
      <c r="F336" s="106" t="s">
        <v>9</v>
      </c>
    </row>
    <row r="337" spans="1:6" thickBot="1">
      <c r="A337" s="55" t="s">
        <v>10</v>
      </c>
      <c r="B337" s="71">
        <v>22</v>
      </c>
      <c r="C337" s="71">
        <v>22</v>
      </c>
      <c r="D337" s="71">
        <v>22</v>
      </c>
      <c r="E337" s="71">
        <v>22</v>
      </c>
      <c r="F337" s="106" t="s">
        <v>11</v>
      </c>
    </row>
    <row r="338" spans="1:6" thickBot="1">
      <c r="A338" s="55" t="s">
        <v>12</v>
      </c>
      <c r="B338" s="71" t="s">
        <v>75</v>
      </c>
      <c r="C338" s="71" t="s">
        <v>75</v>
      </c>
      <c r="D338" s="71" t="s">
        <v>75</v>
      </c>
      <c r="E338" s="71" t="s">
        <v>75</v>
      </c>
      <c r="F338" s="106" t="s">
        <v>13</v>
      </c>
    </row>
    <row r="339" spans="1:6" thickBot="1">
      <c r="A339" s="55" t="s">
        <v>14</v>
      </c>
      <c r="B339" s="71" t="s">
        <v>75</v>
      </c>
      <c r="C339" s="71" t="s">
        <v>75</v>
      </c>
      <c r="D339" s="71" t="s">
        <v>75</v>
      </c>
      <c r="E339" s="71" t="s">
        <v>75</v>
      </c>
      <c r="F339" s="106" t="s">
        <v>15</v>
      </c>
    </row>
    <row r="340" spans="1:6" thickBot="1">
      <c r="A340" s="55" t="s">
        <v>16</v>
      </c>
      <c r="B340" s="71" t="s">
        <v>75</v>
      </c>
      <c r="C340" s="71" t="s">
        <v>75</v>
      </c>
      <c r="D340" s="71" t="s">
        <v>75</v>
      </c>
      <c r="E340" s="71" t="s">
        <v>75</v>
      </c>
      <c r="F340" s="106" t="s">
        <v>17</v>
      </c>
    </row>
    <row r="341" spans="1:6" thickBot="1">
      <c r="A341" s="55" t="s">
        <v>18</v>
      </c>
      <c r="B341" s="71" t="s">
        <v>75</v>
      </c>
      <c r="C341" s="71" t="s">
        <v>75</v>
      </c>
      <c r="D341" s="71" t="s">
        <v>75</v>
      </c>
      <c r="E341" s="71" t="s">
        <v>75</v>
      </c>
      <c r="F341" s="106" t="s">
        <v>19</v>
      </c>
    </row>
    <row r="342" spans="1:6" thickBot="1">
      <c r="A342" s="55" t="s">
        <v>20</v>
      </c>
      <c r="B342" s="71" t="s">
        <v>75</v>
      </c>
      <c r="C342" s="71" t="s">
        <v>75</v>
      </c>
      <c r="D342" s="71" t="s">
        <v>75</v>
      </c>
      <c r="E342" s="71" t="s">
        <v>75</v>
      </c>
      <c r="F342" s="106" t="s">
        <v>21</v>
      </c>
    </row>
    <row r="343" spans="1:6" thickBot="1">
      <c r="A343" s="55" t="s">
        <v>22</v>
      </c>
      <c r="B343" s="71">
        <v>5</v>
      </c>
      <c r="C343" s="71">
        <v>5</v>
      </c>
      <c r="D343" s="71">
        <v>5</v>
      </c>
      <c r="E343" s="71">
        <v>5</v>
      </c>
      <c r="F343" s="106" t="s">
        <v>23</v>
      </c>
    </row>
    <row r="344" spans="1:6" thickBot="1">
      <c r="A344" s="55" t="s">
        <v>24</v>
      </c>
      <c r="B344" s="71" t="s">
        <v>75</v>
      </c>
      <c r="C344" s="71" t="s">
        <v>75</v>
      </c>
      <c r="D344" s="71" t="s">
        <v>75</v>
      </c>
      <c r="E344" s="71" t="s">
        <v>75</v>
      </c>
      <c r="F344" s="106" t="s">
        <v>25</v>
      </c>
    </row>
    <row r="345" spans="1:6" thickBot="1">
      <c r="A345" s="55" t="s">
        <v>26</v>
      </c>
      <c r="B345" s="71" t="s">
        <v>75</v>
      </c>
      <c r="C345" s="71" t="s">
        <v>75</v>
      </c>
      <c r="D345" s="71" t="s">
        <v>75</v>
      </c>
      <c r="E345" s="71" t="s">
        <v>75</v>
      </c>
      <c r="F345" s="106" t="s">
        <v>27</v>
      </c>
    </row>
    <row r="346" spans="1:6" thickBot="1">
      <c r="A346" s="55" t="s">
        <v>28</v>
      </c>
      <c r="B346" s="71" t="s">
        <v>75</v>
      </c>
      <c r="C346" s="71" t="s">
        <v>75</v>
      </c>
      <c r="D346" s="71" t="s">
        <v>75</v>
      </c>
      <c r="E346" s="71" t="s">
        <v>75</v>
      </c>
      <c r="F346" s="106" t="s">
        <v>29</v>
      </c>
    </row>
    <row r="347" spans="1:6" thickBot="1">
      <c r="A347" s="55" t="s">
        <v>30</v>
      </c>
      <c r="B347" s="71" t="s">
        <v>75</v>
      </c>
      <c r="C347" s="71" t="s">
        <v>75</v>
      </c>
      <c r="D347" s="71" t="s">
        <v>75</v>
      </c>
      <c r="E347" s="71" t="s">
        <v>75</v>
      </c>
      <c r="F347" s="106" t="s">
        <v>31</v>
      </c>
    </row>
    <row r="348" spans="1:6" thickBot="1">
      <c r="A348" s="55" t="s">
        <v>32</v>
      </c>
      <c r="B348" s="71" t="s">
        <v>75</v>
      </c>
      <c r="C348" s="71" t="s">
        <v>75</v>
      </c>
      <c r="D348" s="71" t="s">
        <v>75</v>
      </c>
      <c r="E348" s="71" t="s">
        <v>75</v>
      </c>
      <c r="F348" s="106" t="s">
        <v>33</v>
      </c>
    </row>
    <row r="349" spans="1:6" thickBot="1">
      <c r="A349" s="55" t="s">
        <v>54</v>
      </c>
      <c r="B349" s="71" t="s">
        <v>75</v>
      </c>
      <c r="C349" s="71" t="s">
        <v>75</v>
      </c>
      <c r="D349" s="71" t="s">
        <v>75</v>
      </c>
      <c r="E349" s="71" t="s">
        <v>75</v>
      </c>
      <c r="F349" s="106" t="s">
        <v>34</v>
      </c>
    </row>
    <row r="350" spans="1:6" thickBot="1">
      <c r="A350" s="55" t="s">
        <v>35</v>
      </c>
      <c r="B350" s="71" t="s">
        <v>75</v>
      </c>
      <c r="C350" s="71" t="s">
        <v>75</v>
      </c>
      <c r="D350" s="71" t="s">
        <v>75</v>
      </c>
      <c r="E350" s="71" t="s">
        <v>75</v>
      </c>
      <c r="F350" s="106" t="s">
        <v>36</v>
      </c>
    </row>
    <row r="351" spans="1:6" thickBot="1">
      <c r="A351" s="55" t="s">
        <v>37</v>
      </c>
      <c r="B351" s="71" t="s">
        <v>75</v>
      </c>
      <c r="C351" s="71" t="s">
        <v>75</v>
      </c>
      <c r="D351" s="71" t="s">
        <v>75</v>
      </c>
      <c r="E351" s="71" t="s">
        <v>75</v>
      </c>
      <c r="F351" s="106" t="s">
        <v>38</v>
      </c>
    </row>
    <row r="352" spans="1:6" thickBot="1">
      <c r="A352" s="55" t="s">
        <v>39</v>
      </c>
      <c r="B352" s="71" t="s">
        <v>75</v>
      </c>
      <c r="C352" s="71" t="s">
        <v>75</v>
      </c>
      <c r="D352" s="71"/>
      <c r="E352" s="71">
        <v>0.26334400000000002</v>
      </c>
      <c r="F352" s="106" t="s">
        <v>40</v>
      </c>
    </row>
    <row r="353" spans="1:12" thickBot="1">
      <c r="A353" s="55" t="s">
        <v>41</v>
      </c>
      <c r="B353" s="71" t="s">
        <v>75</v>
      </c>
      <c r="C353" s="71" t="s">
        <v>75</v>
      </c>
      <c r="D353" s="71" t="s">
        <v>75</v>
      </c>
      <c r="E353" s="71" t="s">
        <v>75</v>
      </c>
      <c r="F353" s="106" t="s">
        <v>42</v>
      </c>
    </row>
    <row r="354" spans="1:12" thickBot="1">
      <c r="A354" s="55" t="s">
        <v>43</v>
      </c>
      <c r="B354" s="71">
        <v>400</v>
      </c>
      <c r="C354" s="71">
        <v>400</v>
      </c>
      <c r="D354" s="71">
        <v>400</v>
      </c>
      <c r="E354" s="71">
        <v>400</v>
      </c>
      <c r="F354" s="106" t="s">
        <v>44</v>
      </c>
    </row>
    <row r="355" spans="1:12" thickBot="1">
      <c r="A355" s="55" t="s">
        <v>45</v>
      </c>
      <c r="B355" s="71">
        <v>28.507999999999999</v>
      </c>
      <c r="C355" s="71">
        <v>28.507999999999999</v>
      </c>
      <c r="D355" s="71">
        <v>28.507999999999999</v>
      </c>
      <c r="E355" s="71">
        <v>28.507999999999999</v>
      </c>
      <c r="F355" s="106" t="s">
        <v>46</v>
      </c>
    </row>
    <row r="356" spans="1:12" thickBot="1">
      <c r="A356" s="55" t="s">
        <v>47</v>
      </c>
      <c r="B356" s="71" t="s">
        <v>75</v>
      </c>
      <c r="C356" s="71" t="s">
        <v>75</v>
      </c>
      <c r="D356" s="71" t="s">
        <v>75</v>
      </c>
      <c r="E356" s="71" t="s">
        <v>75</v>
      </c>
      <c r="F356" s="106" t="s">
        <v>48</v>
      </c>
    </row>
    <row r="357" spans="1:12" thickBot="1">
      <c r="A357" s="55" t="s">
        <v>49</v>
      </c>
      <c r="B357" s="71" t="s">
        <v>75</v>
      </c>
      <c r="C357" s="71" t="s">
        <v>75</v>
      </c>
      <c r="D357" s="71" t="s">
        <v>75</v>
      </c>
      <c r="E357" s="71" t="s">
        <v>75</v>
      </c>
      <c r="F357" s="106" t="s">
        <v>50</v>
      </c>
    </row>
    <row r="358" spans="1:12" thickBot="1">
      <c r="A358" s="55" t="s">
        <v>51</v>
      </c>
      <c r="B358" s="72">
        <f>SUM(B336:B357)</f>
        <v>455.50799999999998</v>
      </c>
      <c r="C358" s="72">
        <f>SUM(C336:C357)</f>
        <v>455.50799999999998</v>
      </c>
      <c r="D358" s="72">
        <f>SUM(D336:D357)</f>
        <v>455.50799999999998</v>
      </c>
      <c r="E358" s="72">
        <f>SUM(E336:E357)</f>
        <v>455.771344</v>
      </c>
      <c r="F358" s="106" t="s">
        <v>52</v>
      </c>
    </row>
    <row r="359" spans="1:12" ht="18">
      <c r="A359" s="59"/>
      <c r="B359" s="59"/>
      <c r="C359" s="59"/>
      <c r="D359" s="59"/>
      <c r="E359" s="59"/>
      <c r="F359" s="3"/>
      <c r="G359" s="3"/>
      <c r="H359" s="3"/>
      <c r="I359" s="3"/>
      <c r="J359" s="3"/>
      <c r="K359" s="3"/>
      <c r="L359" s="3"/>
    </row>
    <row r="360" spans="1:12">
      <c r="A360" s="53" t="s">
        <v>211</v>
      </c>
      <c r="J360" s="17" t="s">
        <v>212</v>
      </c>
    </row>
    <row r="361" spans="1:12" ht="16.5" customHeight="1">
      <c r="A361" s="53" t="s">
        <v>70</v>
      </c>
      <c r="F361" s="157" t="s">
        <v>71</v>
      </c>
      <c r="G361" s="157"/>
      <c r="H361" s="157"/>
      <c r="I361" s="157"/>
      <c r="J361" s="157"/>
    </row>
    <row r="362" spans="1:12" ht="16.5" customHeight="1" thickBot="1">
      <c r="A362" s="53" t="s">
        <v>72</v>
      </c>
      <c r="J362" s="12" t="s">
        <v>141</v>
      </c>
    </row>
    <row r="363" spans="1:12" ht="16.5" thickBot="1">
      <c r="A363" s="143" t="s">
        <v>6</v>
      </c>
      <c r="B363" s="135">
        <v>2016</v>
      </c>
      <c r="C363" s="136"/>
      <c r="D363" s="135">
        <v>2017</v>
      </c>
      <c r="E363" s="136"/>
      <c r="F363" s="135">
        <v>2018</v>
      </c>
      <c r="G363" s="136"/>
      <c r="H363" s="135">
        <v>2019</v>
      </c>
      <c r="I363" s="136"/>
      <c r="J363" s="141" t="s">
        <v>7</v>
      </c>
    </row>
    <row r="364" spans="1:12" ht="19.5" thickTop="1" thickBot="1">
      <c r="A364" s="144"/>
      <c r="B364" s="73" t="s">
        <v>63</v>
      </c>
      <c r="C364" s="96" t="s">
        <v>64</v>
      </c>
      <c r="D364" s="73" t="s">
        <v>63</v>
      </c>
      <c r="E364" s="96" t="s">
        <v>64</v>
      </c>
      <c r="F364" s="24" t="s">
        <v>63</v>
      </c>
      <c r="G364" s="25" t="s">
        <v>64</v>
      </c>
      <c r="H364" s="116" t="s">
        <v>63</v>
      </c>
      <c r="I364" s="25" t="s">
        <v>64</v>
      </c>
      <c r="J364" s="142"/>
    </row>
    <row r="365" spans="1:12" thickBot="1">
      <c r="A365" s="58" t="s">
        <v>8</v>
      </c>
      <c r="B365" s="74">
        <v>280.95080999999999</v>
      </c>
      <c r="C365" s="74">
        <v>17.572200000000002</v>
      </c>
      <c r="D365" s="74">
        <v>294.99835050000002</v>
      </c>
      <c r="E365" s="74">
        <v>18.450810000000001</v>
      </c>
      <c r="F365" s="74">
        <v>303.85000000000002</v>
      </c>
      <c r="G365" s="74">
        <v>19.004000000000001</v>
      </c>
      <c r="H365" s="74">
        <v>303.89999999999998</v>
      </c>
      <c r="I365" s="74">
        <v>19.100000000000001</v>
      </c>
      <c r="J365" s="27" t="s">
        <v>9</v>
      </c>
    </row>
    <row r="366" spans="1:12" thickBot="1">
      <c r="A366" s="58" t="s">
        <v>10</v>
      </c>
      <c r="B366" s="74"/>
      <c r="C366" s="74"/>
      <c r="D366" s="74"/>
      <c r="E366" s="74"/>
      <c r="F366" s="74"/>
      <c r="G366" s="74"/>
      <c r="H366" s="74"/>
      <c r="I366" s="74"/>
      <c r="J366" s="27" t="s">
        <v>11</v>
      </c>
    </row>
    <row r="367" spans="1:12" thickBot="1">
      <c r="A367" s="58" t="s">
        <v>12</v>
      </c>
      <c r="B367" s="74">
        <v>4.3650000000000002</v>
      </c>
      <c r="C367" s="74"/>
      <c r="D367" s="74">
        <v>4.3650000000000002</v>
      </c>
      <c r="E367" s="74"/>
      <c r="F367" s="74"/>
      <c r="G367" s="74"/>
      <c r="H367" s="74"/>
      <c r="I367" s="74"/>
      <c r="J367" s="27" t="s">
        <v>13</v>
      </c>
    </row>
    <row r="368" spans="1:12" thickBot="1">
      <c r="A368" s="58" t="s">
        <v>14</v>
      </c>
      <c r="B368" s="74"/>
      <c r="C368" s="74"/>
      <c r="D368" s="74"/>
      <c r="E368" s="74"/>
      <c r="F368" s="74"/>
      <c r="G368" s="74"/>
      <c r="H368" s="74"/>
      <c r="I368" s="74"/>
      <c r="J368" s="27" t="s">
        <v>15</v>
      </c>
    </row>
    <row r="369" spans="1:10" thickBot="1">
      <c r="A369" s="58" t="s">
        <v>16</v>
      </c>
      <c r="B369" s="74"/>
      <c r="C369" s="74"/>
      <c r="D369" s="74"/>
      <c r="E369" s="74"/>
      <c r="F369" s="74"/>
      <c r="G369" s="74"/>
      <c r="H369" s="74"/>
      <c r="I369" s="74"/>
      <c r="J369" s="27" t="s">
        <v>17</v>
      </c>
    </row>
    <row r="370" spans="1:10" thickBot="1">
      <c r="A370" s="58" t="s">
        <v>18</v>
      </c>
      <c r="B370" s="74"/>
      <c r="C370" s="74"/>
      <c r="D370" s="74"/>
      <c r="E370" s="74"/>
      <c r="F370" s="74"/>
      <c r="G370" s="74"/>
      <c r="H370" s="74"/>
      <c r="I370" s="74"/>
      <c r="J370" s="27" t="s">
        <v>19</v>
      </c>
    </row>
    <row r="371" spans="1:10" thickBot="1">
      <c r="A371" s="58" t="s">
        <v>20</v>
      </c>
      <c r="B371" s="74"/>
      <c r="C371" s="74"/>
      <c r="D371" s="74"/>
      <c r="E371" s="74"/>
      <c r="F371" s="74"/>
      <c r="G371" s="74"/>
      <c r="H371" s="74"/>
      <c r="I371" s="74"/>
      <c r="J371" s="27" t="s">
        <v>21</v>
      </c>
    </row>
    <row r="372" spans="1:10" thickBot="1">
      <c r="A372" s="58" t="s">
        <v>22</v>
      </c>
      <c r="B372" s="74"/>
      <c r="C372" s="74"/>
      <c r="D372" s="74"/>
      <c r="E372" s="74"/>
      <c r="F372" s="74"/>
      <c r="G372" s="74"/>
      <c r="H372" s="74"/>
      <c r="I372" s="74"/>
      <c r="J372" s="27" t="s">
        <v>23</v>
      </c>
    </row>
    <row r="373" spans="1:10" thickBot="1">
      <c r="A373" s="58" t="s">
        <v>24</v>
      </c>
      <c r="B373" s="74">
        <v>1.9753000000000001</v>
      </c>
      <c r="C373" s="74">
        <v>1.9753000000000001</v>
      </c>
      <c r="D373" s="74">
        <v>1.423</v>
      </c>
      <c r="E373" s="74">
        <v>1.423</v>
      </c>
      <c r="F373" s="74"/>
      <c r="G373" s="74"/>
      <c r="H373" s="74"/>
      <c r="I373" s="74"/>
      <c r="J373" s="27" t="s">
        <v>25</v>
      </c>
    </row>
    <row r="374" spans="1:10" thickBot="1">
      <c r="A374" s="58" t="s">
        <v>26</v>
      </c>
      <c r="B374" s="74"/>
      <c r="C374" s="74"/>
      <c r="D374" s="74"/>
      <c r="E374" s="74"/>
      <c r="F374" s="74"/>
      <c r="G374" s="74"/>
      <c r="H374" s="74"/>
      <c r="I374" s="74"/>
      <c r="J374" s="27" t="s">
        <v>27</v>
      </c>
    </row>
    <row r="375" spans="1:10" thickBot="1">
      <c r="A375" s="58" t="s">
        <v>28</v>
      </c>
      <c r="B375" s="74"/>
      <c r="C375" s="74"/>
      <c r="D375" s="74"/>
      <c r="E375" s="74"/>
      <c r="F375" s="74"/>
      <c r="G375" s="74"/>
      <c r="H375" s="74"/>
      <c r="I375" s="74"/>
      <c r="J375" s="27" t="s">
        <v>29</v>
      </c>
    </row>
    <row r="376" spans="1:10" thickBot="1">
      <c r="A376" s="58" t="s">
        <v>30</v>
      </c>
      <c r="B376" s="74"/>
      <c r="C376" s="74"/>
      <c r="D376" s="74"/>
      <c r="E376" s="74"/>
      <c r="F376" s="74">
        <v>2</v>
      </c>
      <c r="G376" s="74">
        <v>1.25</v>
      </c>
      <c r="H376" s="74">
        <v>5</v>
      </c>
      <c r="I376" s="74">
        <v>4</v>
      </c>
      <c r="J376" s="27" t="s">
        <v>31</v>
      </c>
    </row>
    <row r="377" spans="1:10" thickBot="1">
      <c r="A377" s="58" t="s">
        <v>32</v>
      </c>
      <c r="B377" s="74">
        <v>188.78200000000001</v>
      </c>
      <c r="C377" s="74">
        <v>188.78200000000001</v>
      </c>
      <c r="D377" s="74">
        <v>188.78200000000001</v>
      </c>
      <c r="E377" s="74">
        <v>188.78200000000001</v>
      </c>
      <c r="F377" s="74">
        <v>198.91</v>
      </c>
      <c r="G377" s="74">
        <v>198.91</v>
      </c>
      <c r="H377" s="74">
        <v>201.07</v>
      </c>
      <c r="I377" s="74">
        <v>201.07</v>
      </c>
      <c r="J377" s="27" t="s">
        <v>33</v>
      </c>
    </row>
    <row r="378" spans="1:10" thickBot="1">
      <c r="A378" s="58" t="s">
        <v>54</v>
      </c>
      <c r="B378" s="74"/>
      <c r="C378" s="74"/>
      <c r="D378" s="74"/>
      <c r="E378" s="74"/>
      <c r="F378" s="74"/>
      <c r="G378" s="74"/>
      <c r="H378" s="74"/>
      <c r="I378" s="74"/>
      <c r="J378" s="27" t="s">
        <v>34</v>
      </c>
    </row>
    <row r="379" spans="1:10" thickBot="1">
      <c r="A379" s="58" t="s">
        <v>35</v>
      </c>
      <c r="B379" s="74"/>
      <c r="C379" s="74"/>
      <c r="D379" s="74"/>
      <c r="E379" s="74"/>
      <c r="F379" s="74"/>
      <c r="G379" s="74"/>
      <c r="H379" s="74"/>
      <c r="I379" s="74"/>
      <c r="J379" s="27" t="s">
        <v>36</v>
      </c>
    </row>
    <row r="380" spans="1:10" thickBot="1">
      <c r="A380" s="58" t="s">
        <v>37</v>
      </c>
      <c r="B380" s="74"/>
      <c r="C380" s="74"/>
      <c r="D380" s="74"/>
      <c r="E380" s="74"/>
      <c r="F380" s="74"/>
      <c r="G380" s="74"/>
      <c r="H380" s="74"/>
      <c r="I380" s="74"/>
      <c r="J380" s="27" t="s">
        <v>38</v>
      </c>
    </row>
    <row r="381" spans="1:10" thickBot="1">
      <c r="A381" s="58" t="s">
        <v>39</v>
      </c>
      <c r="B381" s="74">
        <v>7.4059999999999997</v>
      </c>
      <c r="C381" s="74"/>
      <c r="D381" s="74">
        <v>7.4059999999999997</v>
      </c>
      <c r="E381" s="74"/>
      <c r="F381" s="74"/>
      <c r="G381" s="74"/>
      <c r="H381" s="74">
        <v>0.26</v>
      </c>
      <c r="I381" s="74"/>
      <c r="J381" s="27" t="s">
        <v>40</v>
      </c>
    </row>
    <row r="382" spans="1:10" thickBot="1">
      <c r="A382" s="58" t="s">
        <v>41</v>
      </c>
      <c r="B382" s="74">
        <v>265</v>
      </c>
      <c r="C382" s="74">
        <v>265</v>
      </c>
      <c r="D382" s="74">
        <v>243</v>
      </c>
      <c r="E382" s="74">
        <v>243</v>
      </c>
      <c r="F382" s="74"/>
      <c r="G382" s="74"/>
      <c r="H382" s="74"/>
      <c r="I382" s="74"/>
      <c r="J382" s="27" t="s">
        <v>42</v>
      </c>
    </row>
    <row r="383" spans="1:10" thickBot="1">
      <c r="A383" s="58" t="s">
        <v>43</v>
      </c>
      <c r="B383" s="74"/>
      <c r="C383" s="74"/>
      <c r="D383" s="74"/>
      <c r="E383" s="74"/>
      <c r="F383" s="74"/>
      <c r="G383" s="74"/>
      <c r="H383" s="74"/>
      <c r="I383" s="74"/>
      <c r="J383" s="27" t="s">
        <v>44</v>
      </c>
    </row>
    <row r="384" spans="1:10" thickBot="1">
      <c r="A384" s="58" t="s">
        <v>45</v>
      </c>
      <c r="B384" s="74"/>
      <c r="C384" s="74"/>
      <c r="D384" s="74"/>
      <c r="E384" s="74"/>
      <c r="F384" s="74"/>
      <c r="G384" s="74"/>
      <c r="H384" s="74">
        <v>110</v>
      </c>
      <c r="I384" s="74">
        <v>110</v>
      </c>
      <c r="J384" s="27" t="s">
        <v>46</v>
      </c>
    </row>
    <row r="385" spans="1:10" thickBot="1">
      <c r="A385" s="58" t="s">
        <v>47</v>
      </c>
      <c r="B385" s="74"/>
      <c r="C385" s="74"/>
      <c r="D385" s="74"/>
      <c r="E385" s="74"/>
      <c r="F385" s="74"/>
      <c r="G385" s="74"/>
      <c r="H385" s="74"/>
      <c r="I385" s="74"/>
      <c r="J385" s="27" t="s">
        <v>48</v>
      </c>
    </row>
    <row r="386" spans="1:10" thickBot="1">
      <c r="A386" s="58" t="s">
        <v>49</v>
      </c>
      <c r="B386" s="74"/>
      <c r="C386" s="74"/>
      <c r="D386" s="74"/>
      <c r="E386" s="74"/>
      <c r="F386" s="74"/>
      <c r="G386" s="74"/>
      <c r="H386" s="74"/>
      <c r="I386" s="74"/>
      <c r="J386" s="27" t="s">
        <v>50</v>
      </c>
    </row>
    <row r="387" spans="1:10" thickBot="1">
      <c r="A387" s="58" t="s">
        <v>51</v>
      </c>
      <c r="B387" s="76">
        <f>SUM(B365:B386)</f>
        <v>748.47910999999999</v>
      </c>
      <c r="C387" s="76">
        <f>SUM(C365:C386)</f>
        <v>473.32950000000005</v>
      </c>
      <c r="D387" s="26">
        <f>SUM(D365:D386)</f>
        <v>739.97435050000013</v>
      </c>
      <c r="E387" s="26">
        <f>SUM(E365:E386)</f>
        <v>451.65580999999997</v>
      </c>
      <c r="F387" s="26">
        <f t="shared" ref="F387:I387" si="5">SUM(F365:F386)</f>
        <v>504.76</v>
      </c>
      <c r="G387" s="26">
        <f t="shared" si="5"/>
        <v>219.16399999999999</v>
      </c>
      <c r="H387" s="26">
        <f t="shared" si="5"/>
        <v>620.23</v>
      </c>
      <c r="I387" s="26">
        <f t="shared" si="5"/>
        <v>334.16999999999996</v>
      </c>
      <c r="J387" s="27" t="s">
        <v>52</v>
      </c>
    </row>
    <row r="389" spans="1:10">
      <c r="A389" s="53" t="s">
        <v>214</v>
      </c>
      <c r="J389" s="17" t="s">
        <v>213</v>
      </c>
    </row>
    <row r="390" spans="1:10">
      <c r="A390" s="53" t="s">
        <v>73</v>
      </c>
      <c r="J390" s="20" t="s">
        <v>74</v>
      </c>
    </row>
    <row r="391" spans="1:10" ht="19.5" thickBot="1">
      <c r="A391" s="60" t="s">
        <v>155</v>
      </c>
      <c r="G391" s="2" t="s">
        <v>157</v>
      </c>
      <c r="J391" s="12" t="s">
        <v>156</v>
      </c>
    </row>
    <row r="392" spans="1:10" ht="16.5" thickBot="1">
      <c r="A392" s="143" t="s">
        <v>6</v>
      </c>
      <c r="B392" s="135">
        <v>2016</v>
      </c>
      <c r="C392" s="136"/>
      <c r="D392" s="135">
        <v>2017</v>
      </c>
      <c r="E392" s="136"/>
      <c r="F392" s="135">
        <v>2018</v>
      </c>
      <c r="G392" s="136"/>
      <c r="H392" s="135">
        <v>2019</v>
      </c>
      <c r="I392" s="136"/>
      <c r="J392" s="141" t="s">
        <v>7</v>
      </c>
    </row>
    <row r="393" spans="1:10" ht="19.5" thickTop="1" thickBot="1">
      <c r="A393" s="144"/>
      <c r="B393" s="73" t="s">
        <v>158</v>
      </c>
      <c r="C393" s="96" t="s">
        <v>159</v>
      </c>
      <c r="D393" s="73" t="s">
        <v>158</v>
      </c>
      <c r="E393" s="96" t="s">
        <v>159</v>
      </c>
      <c r="F393" s="24" t="s">
        <v>158</v>
      </c>
      <c r="G393" s="25" t="s">
        <v>159</v>
      </c>
      <c r="H393" s="116" t="s">
        <v>158</v>
      </c>
      <c r="I393" s="25" t="s">
        <v>159</v>
      </c>
      <c r="J393" s="142"/>
    </row>
    <row r="394" spans="1:10" thickBot="1">
      <c r="A394" s="58" t="s">
        <v>8</v>
      </c>
      <c r="B394" s="74"/>
      <c r="C394" s="74">
        <v>30000</v>
      </c>
      <c r="D394" s="74"/>
      <c r="E394" s="74">
        <v>31500</v>
      </c>
      <c r="F394" s="74"/>
      <c r="G394" s="74">
        <v>30900</v>
      </c>
      <c r="H394" s="74"/>
      <c r="I394" s="74">
        <v>32445</v>
      </c>
      <c r="J394" s="27" t="s">
        <v>9</v>
      </c>
    </row>
    <row r="395" spans="1:10" thickBot="1">
      <c r="A395" s="58" t="s">
        <v>10</v>
      </c>
      <c r="B395" s="74"/>
      <c r="C395" s="74" t="s">
        <v>75</v>
      </c>
      <c r="D395" s="74"/>
      <c r="E395" s="74"/>
      <c r="F395" s="74"/>
      <c r="G395" s="74"/>
      <c r="H395" s="74"/>
      <c r="I395" s="74"/>
      <c r="J395" s="27" t="s">
        <v>11</v>
      </c>
    </row>
    <row r="396" spans="1:10" thickBot="1">
      <c r="A396" s="58" t="s">
        <v>12</v>
      </c>
      <c r="B396" s="74"/>
      <c r="C396" s="74">
        <v>9.4240000000000001E-3</v>
      </c>
      <c r="D396" s="74"/>
      <c r="E396" s="74"/>
      <c r="F396" s="74"/>
      <c r="G396" s="74"/>
      <c r="H396" s="74"/>
      <c r="I396" s="74"/>
      <c r="J396" s="27" t="s">
        <v>13</v>
      </c>
    </row>
    <row r="397" spans="1:10" thickBot="1">
      <c r="A397" s="58" t="s">
        <v>14</v>
      </c>
      <c r="B397" s="74"/>
      <c r="C397" s="74"/>
      <c r="D397" s="74"/>
      <c r="E397" s="74"/>
      <c r="F397" s="74"/>
      <c r="G397" s="74"/>
      <c r="H397" s="74"/>
      <c r="I397" s="74"/>
      <c r="J397" s="27" t="s">
        <v>15</v>
      </c>
    </row>
    <row r="398" spans="1:10" thickBot="1">
      <c r="A398" s="58" t="s">
        <v>16</v>
      </c>
      <c r="B398" s="74">
        <v>2393.7800000000002</v>
      </c>
      <c r="C398" s="74">
        <v>31294.89892</v>
      </c>
      <c r="D398" s="74">
        <v>4654.03</v>
      </c>
      <c r="E398" s="74">
        <v>44982.873</v>
      </c>
      <c r="F398" s="74">
        <v>8139.6</v>
      </c>
      <c r="G398" s="74"/>
      <c r="H398" s="74">
        <v>2959.32</v>
      </c>
      <c r="I398" s="74"/>
      <c r="J398" s="27" t="s">
        <v>17</v>
      </c>
    </row>
    <row r="399" spans="1:10" thickBot="1">
      <c r="A399" s="58" t="s">
        <v>18</v>
      </c>
      <c r="B399" s="74">
        <v>4400</v>
      </c>
      <c r="C399" s="74" t="s">
        <v>75</v>
      </c>
      <c r="D399" s="74">
        <v>3298</v>
      </c>
      <c r="E399" s="74"/>
      <c r="F399" s="74"/>
      <c r="G399" s="74"/>
      <c r="H399" s="74"/>
      <c r="I399" s="74"/>
      <c r="J399" s="27" t="s">
        <v>19</v>
      </c>
    </row>
    <row r="400" spans="1:10" thickBot="1">
      <c r="A400" s="58" t="s">
        <v>20</v>
      </c>
      <c r="B400" s="74"/>
      <c r="C400" s="74" t="s">
        <v>75</v>
      </c>
      <c r="D400" s="74"/>
      <c r="E400" s="74"/>
      <c r="F400" s="74"/>
      <c r="G400" s="74"/>
      <c r="H400" s="74"/>
      <c r="I400" s="74"/>
      <c r="J400" s="27" t="s">
        <v>21</v>
      </c>
    </row>
    <row r="401" spans="1:239" thickBot="1">
      <c r="A401" s="58" t="s">
        <v>22</v>
      </c>
      <c r="B401" s="74"/>
      <c r="C401" s="74" t="s">
        <v>75</v>
      </c>
      <c r="D401" s="74"/>
      <c r="E401" s="74"/>
      <c r="F401" s="74"/>
      <c r="G401" s="74"/>
      <c r="H401" s="74"/>
      <c r="I401" s="74"/>
      <c r="J401" s="27" t="s">
        <v>23</v>
      </c>
    </row>
    <row r="402" spans="1:239" thickBot="1">
      <c r="A402" s="58" t="s">
        <v>24</v>
      </c>
      <c r="B402" s="74">
        <v>9120</v>
      </c>
      <c r="C402" s="74">
        <v>60766.520000000004</v>
      </c>
      <c r="D402" s="74">
        <v>7594.2</v>
      </c>
      <c r="E402" s="74">
        <v>25621.4</v>
      </c>
      <c r="F402" s="74"/>
      <c r="G402" s="74"/>
      <c r="H402" s="74"/>
      <c r="I402" s="74"/>
      <c r="J402" s="27" t="s">
        <v>25</v>
      </c>
    </row>
    <row r="403" spans="1:239" thickBot="1">
      <c r="A403" s="58" t="s">
        <v>26</v>
      </c>
      <c r="B403" s="74"/>
      <c r="C403" s="74" t="s">
        <v>75</v>
      </c>
      <c r="D403" s="74"/>
      <c r="E403" s="74" t="s">
        <v>75</v>
      </c>
      <c r="F403" s="74"/>
      <c r="G403" s="74"/>
      <c r="H403" s="74"/>
      <c r="I403" s="74"/>
      <c r="J403" s="27" t="s">
        <v>27</v>
      </c>
    </row>
    <row r="404" spans="1:239" thickBot="1">
      <c r="A404" s="58" t="s">
        <v>28</v>
      </c>
      <c r="B404" s="74"/>
      <c r="C404" s="74" t="s">
        <v>75</v>
      </c>
      <c r="D404" s="74"/>
      <c r="E404" s="74" t="s">
        <v>75</v>
      </c>
      <c r="F404" s="74"/>
      <c r="G404" s="74"/>
      <c r="H404" s="74"/>
      <c r="I404" s="74"/>
      <c r="J404" s="27" t="s">
        <v>29</v>
      </c>
    </row>
    <row r="405" spans="1:239" thickBot="1">
      <c r="A405" s="58" t="s">
        <v>30</v>
      </c>
      <c r="B405" s="74"/>
      <c r="C405" s="74">
        <v>1697.155172413793</v>
      </c>
      <c r="D405" s="74"/>
      <c r="E405" s="74">
        <v>519.57330924999997</v>
      </c>
      <c r="F405" s="74"/>
      <c r="G405" s="74"/>
      <c r="H405" s="74"/>
      <c r="I405" s="74"/>
      <c r="J405" s="27" t="s">
        <v>31</v>
      </c>
    </row>
    <row r="406" spans="1:239" s="128" customFormat="1" thickBot="1">
      <c r="A406" s="27" t="s">
        <v>32</v>
      </c>
      <c r="B406" s="74"/>
      <c r="C406" s="74">
        <v>946.89</v>
      </c>
      <c r="D406" s="74"/>
      <c r="E406" s="74">
        <v>995.88</v>
      </c>
      <c r="F406" s="74"/>
      <c r="G406" s="74">
        <v>1017</v>
      </c>
      <c r="H406" s="74"/>
      <c r="I406" s="74">
        <v>1017.78</v>
      </c>
      <c r="J406" s="27" t="s">
        <v>33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  <c r="GZ406" s="2"/>
      <c r="HA406" s="2"/>
      <c r="HB406" s="2"/>
      <c r="HC406" s="2"/>
      <c r="HD406" s="2"/>
      <c r="HE406" s="2"/>
      <c r="HF406" s="2"/>
      <c r="HG406" s="2"/>
      <c r="HH406" s="2"/>
      <c r="HI406" s="2"/>
      <c r="HJ406" s="2"/>
      <c r="HK406" s="2"/>
      <c r="HL406" s="2"/>
      <c r="HM406" s="2"/>
      <c r="HN406" s="2"/>
      <c r="HO406" s="2"/>
      <c r="HP406" s="2"/>
      <c r="HQ406" s="2"/>
      <c r="HR406" s="2"/>
      <c r="HS406" s="2"/>
      <c r="HT406" s="2"/>
      <c r="HU406" s="2"/>
      <c r="HV406" s="2"/>
      <c r="HW406" s="2"/>
      <c r="HX406" s="2"/>
      <c r="HY406" s="2"/>
      <c r="HZ406" s="2"/>
      <c r="IA406" s="2"/>
      <c r="IB406" s="2"/>
      <c r="IC406" s="2"/>
      <c r="ID406" s="2"/>
      <c r="IE406" s="2"/>
    </row>
    <row r="407" spans="1:239" thickBot="1">
      <c r="A407" s="58" t="s">
        <v>54</v>
      </c>
      <c r="B407" s="74"/>
      <c r="C407" s="74" t="s">
        <v>75</v>
      </c>
      <c r="D407" s="74"/>
      <c r="E407" s="74"/>
      <c r="F407" s="74"/>
      <c r="G407" s="74"/>
      <c r="H407" s="74"/>
      <c r="I407" s="74"/>
      <c r="J407" s="27" t="s">
        <v>34</v>
      </c>
    </row>
    <row r="408" spans="1:239" thickBot="1">
      <c r="A408" s="58" t="s">
        <v>35</v>
      </c>
      <c r="B408" s="74">
        <v>2541</v>
      </c>
      <c r="C408" s="74">
        <v>10283.900000000001</v>
      </c>
      <c r="D408" s="74">
        <v>549</v>
      </c>
      <c r="E408" s="74">
        <v>5171.1000000000004</v>
      </c>
      <c r="F408" s="74"/>
      <c r="G408" s="74">
        <v>679</v>
      </c>
      <c r="H408" s="74"/>
      <c r="I408" s="74">
        <v>2163</v>
      </c>
      <c r="J408" s="27" t="s">
        <v>36</v>
      </c>
    </row>
    <row r="409" spans="1:239" thickBot="1">
      <c r="A409" s="58" t="s">
        <v>37</v>
      </c>
      <c r="B409" s="74"/>
      <c r="C409" s="74" t="s">
        <v>75</v>
      </c>
      <c r="D409" s="74"/>
      <c r="E409" s="74"/>
      <c r="F409" s="74"/>
      <c r="G409" s="74"/>
      <c r="H409" s="74"/>
      <c r="I409" s="74"/>
      <c r="J409" s="27" t="s">
        <v>38</v>
      </c>
    </row>
    <row r="410" spans="1:239" thickBot="1">
      <c r="A410" s="58" t="s">
        <v>39</v>
      </c>
      <c r="B410" s="74">
        <v>7464</v>
      </c>
      <c r="C410" s="74">
        <v>43061</v>
      </c>
      <c r="D410" s="74">
        <v>7866</v>
      </c>
      <c r="E410" s="74">
        <v>41776</v>
      </c>
      <c r="F410" s="74"/>
      <c r="G410" s="74"/>
      <c r="H410" s="74"/>
      <c r="I410" s="74"/>
      <c r="J410" s="27" t="s">
        <v>40</v>
      </c>
    </row>
    <row r="411" spans="1:239" thickBot="1">
      <c r="A411" s="58" t="s">
        <v>41</v>
      </c>
      <c r="B411" s="74"/>
      <c r="C411" s="74" t="s">
        <v>75</v>
      </c>
      <c r="D411" s="74"/>
      <c r="E411" s="74"/>
      <c r="F411" s="74"/>
      <c r="G411" s="74"/>
      <c r="H411" s="74"/>
      <c r="I411" s="74"/>
      <c r="J411" s="27" t="s">
        <v>42</v>
      </c>
    </row>
    <row r="412" spans="1:239" thickBot="1">
      <c r="A412" s="58" t="s">
        <v>43</v>
      </c>
      <c r="B412" s="74">
        <v>17552</v>
      </c>
      <c r="C412" s="74">
        <v>133970.894</v>
      </c>
      <c r="D412" s="74">
        <v>17552</v>
      </c>
      <c r="E412" s="74">
        <v>133970.894</v>
      </c>
      <c r="F412" s="74"/>
      <c r="G412" s="74">
        <v>122243.783</v>
      </c>
      <c r="H412" s="74"/>
      <c r="I412" s="74"/>
      <c r="J412" s="27" t="s">
        <v>44</v>
      </c>
    </row>
    <row r="413" spans="1:239" thickBot="1">
      <c r="A413" s="58" t="s">
        <v>45</v>
      </c>
      <c r="B413" s="74"/>
      <c r="C413" s="74" t="s">
        <v>75</v>
      </c>
      <c r="D413" s="74"/>
      <c r="E413" s="74"/>
      <c r="F413" s="74"/>
      <c r="G413" s="74"/>
      <c r="H413" s="74">
        <v>25300</v>
      </c>
      <c r="I413" s="74"/>
      <c r="J413" s="27" t="s">
        <v>46</v>
      </c>
    </row>
    <row r="414" spans="1:239" thickBot="1">
      <c r="A414" s="58" t="s">
        <v>47</v>
      </c>
      <c r="B414" s="74"/>
      <c r="C414" s="74" t="s">
        <v>75</v>
      </c>
      <c r="D414" s="74"/>
      <c r="E414" s="74"/>
      <c r="F414" s="74"/>
      <c r="G414" s="74"/>
      <c r="H414" s="74"/>
      <c r="I414" s="74"/>
      <c r="J414" s="27" t="s">
        <v>48</v>
      </c>
    </row>
    <row r="415" spans="1:239" thickBot="1">
      <c r="A415" s="58" t="s">
        <v>49</v>
      </c>
      <c r="B415" s="74"/>
      <c r="C415" s="74" t="s">
        <v>75</v>
      </c>
      <c r="D415" s="74"/>
      <c r="E415" s="74"/>
      <c r="F415" s="74"/>
      <c r="G415" s="74"/>
      <c r="H415" s="74"/>
      <c r="I415" s="74"/>
      <c r="J415" s="27" t="s">
        <v>50</v>
      </c>
    </row>
    <row r="416" spans="1:239" thickBot="1">
      <c r="A416" s="58" t="s">
        <v>51</v>
      </c>
      <c r="B416" s="76">
        <f>SUM(B394:B415)</f>
        <v>43470.78</v>
      </c>
      <c r="C416" s="76">
        <f t="shared" ref="C416:I416" si="6">SUM(C394:C415)</f>
        <v>312021.26751641382</v>
      </c>
      <c r="D416" s="26">
        <f t="shared" si="6"/>
        <v>41513.229999999996</v>
      </c>
      <c r="E416" s="26">
        <f t="shared" si="6"/>
        <v>284537.72030925</v>
      </c>
      <c r="F416" s="26">
        <f t="shared" si="6"/>
        <v>8139.6</v>
      </c>
      <c r="G416" s="26">
        <f t="shared" si="6"/>
        <v>154839.783</v>
      </c>
      <c r="H416" s="26">
        <f t="shared" si="6"/>
        <v>28259.32</v>
      </c>
      <c r="I416" s="26">
        <f t="shared" si="6"/>
        <v>35625.78</v>
      </c>
      <c r="J416" s="27" t="s">
        <v>52</v>
      </c>
    </row>
    <row r="418" spans="1:10" ht="17.25" customHeight="1">
      <c r="A418" s="53" t="s">
        <v>215</v>
      </c>
      <c r="J418" s="17" t="s">
        <v>216</v>
      </c>
    </row>
    <row r="419" spans="1:10">
      <c r="A419" s="53" t="s">
        <v>181</v>
      </c>
      <c r="G419" s="167" t="s">
        <v>182</v>
      </c>
      <c r="H419" s="167"/>
      <c r="I419" s="167"/>
      <c r="J419" s="167"/>
    </row>
    <row r="420" spans="1:10" ht="19.5" thickBot="1">
      <c r="A420" s="60" t="s">
        <v>155</v>
      </c>
      <c r="G420" s="2" t="s">
        <v>157</v>
      </c>
      <c r="J420" s="12" t="s">
        <v>156</v>
      </c>
    </row>
    <row r="421" spans="1:10" ht="16.5" thickBot="1">
      <c r="A421" s="143" t="s">
        <v>6</v>
      </c>
      <c r="B421" s="135">
        <v>2016</v>
      </c>
      <c r="C421" s="136"/>
      <c r="D421" s="135">
        <v>2017</v>
      </c>
      <c r="E421" s="136"/>
      <c r="F421" s="135">
        <v>2018</v>
      </c>
      <c r="G421" s="136"/>
      <c r="H421" s="135">
        <v>2019</v>
      </c>
      <c r="I421" s="136"/>
      <c r="J421" s="141" t="s">
        <v>7</v>
      </c>
    </row>
    <row r="422" spans="1:10" ht="19.5" thickTop="1" thickBot="1">
      <c r="A422" s="144"/>
      <c r="B422" s="73" t="s">
        <v>158</v>
      </c>
      <c r="C422" s="96" t="s">
        <v>159</v>
      </c>
      <c r="D422" s="73" t="s">
        <v>158</v>
      </c>
      <c r="E422" s="96" t="s">
        <v>159</v>
      </c>
      <c r="F422" s="24" t="s">
        <v>158</v>
      </c>
      <c r="G422" s="25" t="s">
        <v>159</v>
      </c>
      <c r="H422" s="116" t="s">
        <v>158</v>
      </c>
      <c r="I422" s="25" t="s">
        <v>159</v>
      </c>
      <c r="J422" s="142"/>
    </row>
    <row r="423" spans="1:10" thickBot="1">
      <c r="A423" s="58" t="s">
        <v>8</v>
      </c>
      <c r="B423" s="74"/>
      <c r="C423" s="74"/>
      <c r="D423" s="74"/>
      <c r="E423" s="74"/>
      <c r="F423" s="74"/>
      <c r="G423" s="74"/>
      <c r="H423" s="74"/>
      <c r="I423" s="74"/>
      <c r="J423" s="27" t="s">
        <v>9</v>
      </c>
    </row>
    <row r="424" spans="1:10" thickBot="1">
      <c r="A424" s="58" t="s">
        <v>10</v>
      </c>
      <c r="B424" s="74"/>
      <c r="C424" s="74"/>
      <c r="D424" s="74"/>
      <c r="E424" s="74"/>
      <c r="F424" s="74"/>
      <c r="G424" s="74"/>
      <c r="H424" s="74"/>
      <c r="I424" s="74"/>
      <c r="J424" s="27" t="s">
        <v>11</v>
      </c>
    </row>
    <row r="425" spans="1:10" thickBot="1">
      <c r="A425" s="58" t="s">
        <v>12</v>
      </c>
      <c r="B425" s="74"/>
      <c r="C425" s="74">
        <v>7.2199999999999999E-4</v>
      </c>
      <c r="D425" s="74"/>
      <c r="E425" s="74"/>
      <c r="F425" s="74"/>
      <c r="G425" s="74"/>
      <c r="H425" s="74"/>
      <c r="I425" s="74"/>
      <c r="J425" s="27" t="s">
        <v>13</v>
      </c>
    </row>
    <row r="426" spans="1:10" thickBot="1">
      <c r="A426" s="58" t="s">
        <v>14</v>
      </c>
      <c r="B426" s="74"/>
      <c r="C426" s="74"/>
      <c r="D426" s="74"/>
      <c r="E426" s="74"/>
      <c r="F426" s="74"/>
      <c r="G426" s="74"/>
      <c r="H426" s="74"/>
      <c r="I426" s="74"/>
      <c r="J426" s="27" t="s">
        <v>15</v>
      </c>
    </row>
    <row r="427" spans="1:10" thickBot="1">
      <c r="A427" s="58" t="s">
        <v>16</v>
      </c>
      <c r="B427" s="74">
        <v>1414.26</v>
      </c>
      <c r="C427" s="74">
        <v>15688.543</v>
      </c>
      <c r="D427" s="74">
        <v>2628.0839999999998</v>
      </c>
      <c r="E427" s="74">
        <v>22472.046083000001</v>
      </c>
      <c r="F427" s="74">
        <v>2730.4</v>
      </c>
      <c r="G427" s="74"/>
      <c r="H427" s="74">
        <v>1379.9</v>
      </c>
      <c r="I427" s="74"/>
      <c r="J427" s="27" t="s">
        <v>17</v>
      </c>
    </row>
    <row r="428" spans="1:10" thickBot="1">
      <c r="A428" s="58" t="s">
        <v>18</v>
      </c>
      <c r="B428" s="74">
        <v>2100</v>
      </c>
      <c r="C428" s="74"/>
      <c r="D428" s="74">
        <v>2000</v>
      </c>
      <c r="E428" s="74"/>
      <c r="F428" s="74"/>
      <c r="G428" s="74"/>
      <c r="H428" s="74"/>
      <c r="I428" s="74"/>
      <c r="J428" s="27" t="s">
        <v>19</v>
      </c>
    </row>
    <row r="429" spans="1:10" thickBot="1">
      <c r="A429" s="58" t="s">
        <v>20</v>
      </c>
      <c r="B429" s="74"/>
      <c r="C429" s="74"/>
      <c r="D429" s="74"/>
      <c r="E429" s="74"/>
      <c r="F429" s="74"/>
      <c r="G429" s="74"/>
      <c r="H429" s="74"/>
      <c r="I429" s="74"/>
      <c r="J429" s="27" t="s">
        <v>21</v>
      </c>
    </row>
    <row r="430" spans="1:10" thickBot="1">
      <c r="A430" s="58" t="s">
        <v>22</v>
      </c>
      <c r="B430" s="74"/>
      <c r="C430" s="74"/>
      <c r="D430" s="74"/>
      <c r="E430" s="74"/>
      <c r="F430" s="74"/>
      <c r="G430" s="74"/>
      <c r="H430" s="74">
        <v>64.475999999999999</v>
      </c>
      <c r="I430" s="74"/>
      <c r="J430" s="27" t="s">
        <v>23</v>
      </c>
    </row>
    <row r="431" spans="1:10" thickBot="1">
      <c r="A431" s="58" t="s">
        <v>24</v>
      </c>
      <c r="B431" s="74">
        <v>290</v>
      </c>
      <c r="C431" s="74">
        <v>1317.22</v>
      </c>
      <c r="D431" s="74">
        <v>309.8</v>
      </c>
      <c r="E431" s="74">
        <v>1420</v>
      </c>
      <c r="F431" s="74"/>
      <c r="G431" s="74"/>
      <c r="H431" s="74"/>
      <c r="I431" s="74"/>
      <c r="J431" s="27" t="s">
        <v>25</v>
      </c>
    </row>
    <row r="432" spans="1:10" thickBot="1">
      <c r="A432" s="58" t="s">
        <v>26</v>
      </c>
      <c r="B432" s="74"/>
      <c r="C432" s="74"/>
      <c r="D432" s="74"/>
      <c r="E432" s="74"/>
      <c r="F432" s="74"/>
      <c r="G432" s="74"/>
      <c r="H432" s="74"/>
      <c r="I432" s="74"/>
      <c r="J432" s="27" t="s">
        <v>27</v>
      </c>
    </row>
    <row r="433" spans="1:10" thickBot="1">
      <c r="A433" s="58" t="s">
        <v>28</v>
      </c>
      <c r="B433" s="74"/>
      <c r="C433" s="74"/>
      <c r="D433" s="74"/>
      <c r="E433" s="74"/>
      <c r="F433" s="74"/>
      <c r="G433" s="74"/>
      <c r="H433" s="74"/>
      <c r="I433" s="74"/>
      <c r="J433" s="27" t="s">
        <v>29</v>
      </c>
    </row>
    <row r="434" spans="1:10" thickBot="1">
      <c r="A434" s="58" t="s">
        <v>30</v>
      </c>
      <c r="B434" s="74"/>
      <c r="C434" s="74">
        <v>358.90790580319594</v>
      </c>
      <c r="D434" s="74">
        <v>1.5</v>
      </c>
      <c r="E434" s="74">
        <v>78.781000000000006</v>
      </c>
      <c r="F434" s="74"/>
      <c r="G434" s="74">
        <v>7860916.5999999996</v>
      </c>
      <c r="H434" s="74"/>
      <c r="I434" s="74" t="s">
        <v>179</v>
      </c>
      <c r="J434" s="27" t="s">
        <v>31</v>
      </c>
    </row>
    <row r="435" spans="1:10" thickBot="1">
      <c r="A435" s="58" t="s">
        <v>32</v>
      </c>
      <c r="B435" s="74"/>
      <c r="C435" s="74" t="s">
        <v>75</v>
      </c>
      <c r="D435" s="74"/>
      <c r="E435" s="74">
        <v>995.88</v>
      </c>
      <c r="F435" s="74"/>
      <c r="G435" s="74"/>
      <c r="H435" s="74"/>
      <c r="I435" s="74"/>
      <c r="J435" s="27" t="s">
        <v>33</v>
      </c>
    </row>
    <row r="436" spans="1:10" thickBot="1">
      <c r="A436" s="58" t="s">
        <v>54</v>
      </c>
      <c r="B436" s="74"/>
      <c r="C436" s="74"/>
      <c r="D436" s="74"/>
      <c r="E436" s="74"/>
      <c r="F436" s="74"/>
      <c r="G436" s="74"/>
      <c r="H436" s="74"/>
      <c r="I436" s="74"/>
      <c r="J436" s="27" t="s">
        <v>34</v>
      </c>
    </row>
    <row r="437" spans="1:10" thickBot="1">
      <c r="A437" s="58" t="s">
        <v>35</v>
      </c>
      <c r="B437" s="74">
        <v>89</v>
      </c>
      <c r="C437" s="74">
        <v>648.72500000000002</v>
      </c>
      <c r="D437" s="74">
        <v>477</v>
      </c>
      <c r="E437" s="74">
        <v>4493.5</v>
      </c>
      <c r="F437" s="74"/>
      <c r="G437" s="74">
        <v>574</v>
      </c>
      <c r="H437" s="74"/>
      <c r="I437" s="74"/>
      <c r="J437" s="27" t="s">
        <v>36</v>
      </c>
    </row>
    <row r="438" spans="1:10" thickBot="1">
      <c r="A438" s="58" t="s">
        <v>37</v>
      </c>
      <c r="B438" s="74"/>
      <c r="C438" s="74"/>
      <c r="D438" s="74"/>
      <c r="E438" s="74"/>
      <c r="F438" s="74"/>
      <c r="G438" s="74"/>
      <c r="H438" s="74"/>
      <c r="I438" s="74"/>
      <c r="J438" s="27" t="s">
        <v>38</v>
      </c>
    </row>
    <row r="439" spans="1:10" thickBot="1">
      <c r="A439" s="58" t="s">
        <v>39</v>
      </c>
      <c r="B439" s="74">
        <v>803</v>
      </c>
      <c r="C439" s="74">
        <v>5796</v>
      </c>
      <c r="D439" s="74">
        <v>1173</v>
      </c>
      <c r="E439" s="74">
        <v>8011</v>
      </c>
      <c r="F439" s="74"/>
      <c r="G439" s="74">
        <v>7169</v>
      </c>
      <c r="H439" s="74"/>
      <c r="I439" s="74">
        <v>8101</v>
      </c>
      <c r="J439" s="27" t="s">
        <v>40</v>
      </c>
    </row>
    <row r="440" spans="1:10" thickBot="1">
      <c r="A440" s="58" t="s">
        <v>41</v>
      </c>
      <c r="B440" s="74"/>
      <c r="C440" s="74"/>
      <c r="D440" s="74"/>
      <c r="E440" s="74"/>
      <c r="F440" s="74"/>
      <c r="G440" s="74"/>
      <c r="H440" s="74"/>
      <c r="I440" s="74"/>
      <c r="J440" s="27" t="s">
        <v>42</v>
      </c>
    </row>
    <row r="441" spans="1:10" thickBot="1">
      <c r="A441" s="58" t="s">
        <v>43</v>
      </c>
      <c r="B441" s="74">
        <v>8749</v>
      </c>
      <c r="C441" s="74">
        <v>61354.307000000001</v>
      </c>
      <c r="D441" s="74">
        <v>8749</v>
      </c>
      <c r="E441" s="74">
        <v>61354.307000000001</v>
      </c>
      <c r="F441" s="74"/>
      <c r="G441" s="74">
        <v>40253.248</v>
      </c>
      <c r="H441" s="74"/>
      <c r="I441" s="74"/>
      <c r="J441" s="27" t="s">
        <v>44</v>
      </c>
    </row>
    <row r="442" spans="1:10" thickBot="1">
      <c r="A442" s="58" t="s">
        <v>45</v>
      </c>
      <c r="B442" s="74"/>
      <c r="C442" s="74"/>
      <c r="D442" s="74"/>
      <c r="E442" s="74"/>
      <c r="F442" s="74"/>
      <c r="G442" s="74"/>
      <c r="H442" s="74">
        <v>3900</v>
      </c>
      <c r="I442" s="74"/>
      <c r="J442" s="27" t="s">
        <v>46</v>
      </c>
    </row>
    <row r="443" spans="1:10" thickBot="1">
      <c r="A443" s="58" t="s">
        <v>47</v>
      </c>
      <c r="B443" s="74"/>
      <c r="C443" s="74"/>
      <c r="D443" s="74"/>
      <c r="E443" s="74"/>
      <c r="F443" s="74"/>
      <c r="G443" s="74"/>
      <c r="H443" s="74"/>
      <c r="I443" s="74"/>
      <c r="J443" s="27" t="s">
        <v>48</v>
      </c>
    </row>
    <row r="444" spans="1:10" thickBot="1">
      <c r="A444" s="58" t="s">
        <v>49</v>
      </c>
      <c r="B444" s="74"/>
      <c r="C444" s="74"/>
      <c r="D444" s="74"/>
      <c r="E444" s="74"/>
      <c r="F444" s="74"/>
      <c r="G444" s="74">
        <v>307.81</v>
      </c>
      <c r="H444" s="74"/>
      <c r="I444" s="74">
        <v>648691</v>
      </c>
      <c r="J444" s="27" t="s">
        <v>50</v>
      </c>
    </row>
    <row r="445" spans="1:10" thickBot="1">
      <c r="A445" s="58" t="s">
        <v>51</v>
      </c>
      <c r="B445" s="76">
        <f>SUM(B423:B444)</f>
        <v>13445.26</v>
      </c>
      <c r="C445" s="76">
        <f t="shared" ref="C445:I445" si="7">SUM(C423:C444)</f>
        <v>85163.703627803188</v>
      </c>
      <c r="D445" s="26">
        <f t="shared" si="7"/>
        <v>15338.384</v>
      </c>
      <c r="E445" s="26">
        <f t="shared" si="7"/>
        <v>98825.514083000002</v>
      </c>
      <c r="F445" s="26">
        <f t="shared" si="7"/>
        <v>2730.4</v>
      </c>
      <c r="G445" s="26">
        <f t="shared" si="7"/>
        <v>7909220.6579999989</v>
      </c>
      <c r="H445" s="26">
        <f t="shared" si="7"/>
        <v>5344.3760000000002</v>
      </c>
      <c r="I445" s="26">
        <f t="shared" si="7"/>
        <v>656792</v>
      </c>
      <c r="J445" s="27" t="s">
        <v>52</v>
      </c>
    </row>
    <row r="446" spans="1:10" ht="18">
      <c r="A446" s="61"/>
      <c r="B446" s="59"/>
      <c r="C446" s="61"/>
      <c r="D446" s="61"/>
      <c r="E446" s="61"/>
      <c r="F446" s="6"/>
    </row>
    <row r="447" spans="1:10" ht="18">
      <c r="A447" s="61"/>
      <c r="B447" s="59"/>
      <c r="C447" s="61"/>
      <c r="D447" s="61"/>
      <c r="E447" s="61"/>
      <c r="F447" s="6"/>
    </row>
    <row r="448" spans="1:10" ht="18">
      <c r="A448" s="61"/>
      <c r="B448" s="59"/>
      <c r="C448" s="61"/>
      <c r="D448" s="61"/>
      <c r="E448" s="61"/>
      <c r="F448" s="6"/>
    </row>
    <row r="449" spans="1:10" ht="18">
      <c r="A449" s="61"/>
      <c r="B449" s="59"/>
      <c r="C449" s="61"/>
      <c r="D449" s="61"/>
      <c r="E449" s="61"/>
      <c r="F449" s="6"/>
    </row>
    <row r="450" spans="1:10">
      <c r="A450" s="53" t="s">
        <v>218</v>
      </c>
      <c r="J450" s="17" t="s">
        <v>217</v>
      </c>
    </row>
    <row r="451" spans="1:10">
      <c r="A451" s="53" t="s">
        <v>76</v>
      </c>
      <c r="G451" s="167" t="s">
        <v>183</v>
      </c>
      <c r="H451" s="167"/>
      <c r="I451" s="167"/>
      <c r="J451" s="167"/>
    </row>
    <row r="452" spans="1:10" ht="19.5" thickBot="1">
      <c r="A452" s="60" t="s">
        <v>155</v>
      </c>
      <c r="G452" s="2" t="s">
        <v>157</v>
      </c>
      <c r="J452" s="12" t="s">
        <v>156</v>
      </c>
    </row>
    <row r="453" spans="1:10" ht="16.5" thickBot="1">
      <c r="A453" s="143" t="s">
        <v>6</v>
      </c>
      <c r="B453" s="135">
        <v>2016</v>
      </c>
      <c r="C453" s="136"/>
      <c r="D453" s="135">
        <v>2017</v>
      </c>
      <c r="E453" s="136"/>
      <c r="F453" s="135">
        <v>2018</v>
      </c>
      <c r="G453" s="136"/>
      <c r="H453" s="135">
        <v>2019</v>
      </c>
      <c r="I453" s="136"/>
      <c r="J453" s="141" t="s">
        <v>7</v>
      </c>
    </row>
    <row r="454" spans="1:10" ht="19.5" thickTop="1" thickBot="1">
      <c r="A454" s="144"/>
      <c r="B454" s="73" t="s">
        <v>158</v>
      </c>
      <c r="C454" s="96" t="s">
        <v>159</v>
      </c>
      <c r="D454" s="73" t="s">
        <v>158</v>
      </c>
      <c r="E454" s="96" t="s">
        <v>159</v>
      </c>
      <c r="F454" s="24" t="s">
        <v>158</v>
      </c>
      <c r="G454" s="25" t="s">
        <v>159</v>
      </c>
      <c r="H454" s="116" t="s">
        <v>158</v>
      </c>
      <c r="I454" s="25" t="s">
        <v>159</v>
      </c>
      <c r="J454" s="142"/>
    </row>
    <row r="455" spans="1:10" thickBot="1">
      <c r="A455" s="58" t="s">
        <v>8</v>
      </c>
      <c r="B455" s="74"/>
      <c r="C455" s="74"/>
      <c r="D455" s="74"/>
      <c r="E455" s="74"/>
      <c r="F455" s="74"/>
      <c r="G455" s="74"/>
      <c r="H455" s="74"/>
      <c r="I455" s="74"/>
      <c r="J455" s="27" t="s">
        <v>9</v>
      </c>
    </row>
    <row r="456" spans="1:10" thickBot="1">
      <c r="A456" s="58" t="s">
        <v>10</v>
      </c>
      <c r="B456" s="74"/>
      <c r="C456" s="74"/>
      <c r="D456" s="74"/>
      <c r="E456" s="74"/>
      <c r="F456" s="74"/>
      <c r="G456" s="74"/>
      <c r="H456" s="74"/>
      <c r="I456" s="74"/>
      <c r="J456" s="27" t="s">
        <v>11</v>
      </c>
    </row>
    <row r="457" spans="1:10" thickBot="1">
      <c r="A457" s="58" t="s">
        <v>12</v>
      </c>
      <c r="B457" s="74"/>
      <c r="C457" s="74">
        <v>4.8700000000000002E-4</v>
      </c>
      <c r="D457" s="74"/>
      <c r="E457" s="74"/>
      <c r="F457" s="74"/>
      <c r="G457" s="74"/>
      <c r="H457" s="74"/>
      <c r="I457" s="74"/>
      <c r="J457" s="27" t="s">
        <v>13</v>
      </c>
    </row>
    <row r="458" spans="1:10" thickBot="1">
      <c r="A458" s="58" t="s">
        <v>14</v>
      </c>
      <c r="B458" s="74"/>
      <c r="C458" s="74"/>
      <c r="D458" s="74"/>
      <c r="E458" s="74"/>
      <c r="F458" s="74"/>
      <c r="G458" s="74"/>
      <c r="H458" s="74"/>
      <c r="I458" s="74"/>
      <c r="J458" s="27" t="s">
        <v>15</v>
      </c>
    </row>
    <row r="459" spans="1:10" thickBot="1">
      <c r="A459" s="58" t="s">
        <v>16</v>
      </c>
      <c r="B459" s="74">
        <v>420.08</v>
      </c>
      <c r="C459" s="74">
        <v>6181.2267518999997</v>
      </c>
      <c r="D459" s="74">
        <v>842.11900000000003</v>
      </c>
      <c r="E459" s="74">
        <v>9859.7075349999996</v>
      </c>
      <c r="F459" s="74">
        <v>708.6</v>
      </c>
      <c r="G459" s="74">
        <v>708.6</v>
      </c>
      <c r="H459" s="74">
        <v>837.9</v>
      </c>
      <c r="I459" s="74"/>
      <c r="J459" s="27" t="s">
        <v>17</v>
      </c>
    </row>
    <row r="460" spans="1:10" thickBot="1">
      <c r="A460" s="58" t="s">
        <v>18</v>
      </c>
      <c r="B460" s="74">
        <v>2300</v>
      </c>
      <c r="C460" s="74"/>
      <c r="D460" s="74">
        <v>1298</v>
      </c>
      <c r="E460" s="74"/>
      <c r="F460" s="74"/>
      <c r="G460" s="74"/>
      <c r="H460" s="74"/>
      <c r="I460" s="74"/>
      <c r="J460" s="27" t="s">
        <v>19</v>
      </c>
    </row>
    <row r="461" spans="1:10" thickBot="1">
      <c r="A461" s="58" t="s">
        <v>20</v>
      </c>
      <c r="B461" s="74"/>
      <c r="C461" s="74"/>
      <c r="D461" s="74"/>
      <c r="E461" s="74"/>
      <c r="F461" s="74"/>
      <c r="G461" s="74"/>
      <c r="H461" s="74"/>
      <c r="I461" s="74"/>
      <c r="J461" s="27" t="s">
        <v>21</v>
      </c>
    </row>
    <row r="462" spans="1:10" thickBot="1">
      <c r="A462" s="58" t="s">
        <v>22</v>
      </c>
      <c r="B462" s="74"/>
      <c r="C462" s="74"/>
      <c r="D462" s="74"/>
      <c r="E462" s="74"/>
      <c r="F462" s="74"/>
      <c r="G462" s="74"/>
      <c r="H462" s="74">
        <v>77.034000000000006</v>
      </c>
      <c r="I462" s="74"/>
      <c r="J462" s="27" t="s">
        <v>23</v>
      </c>
    </row>
    <row r="463" spans="1:10" thickBot="1">
      <c r="A463" s="58" t="s">
        <v>24</v>
      </c>
      <c r="B463" s="74">
        <v>5020</v>
      </c>
      <c r="C463" s="74">
        <v>24751.99</v>
      </c>
      <c r="D463" s="74">
        <v>4906.2</v>
      </c>
      <c r="E463" s="74">
        <v>24180</v>
      </c>
      <c r="F463" s="74"/>
      <c r="G463" s="74"/>
      <c r="H463" s="74"/>
      <c r="I463" s="74"/>
      <c r="J463" s="27" t="s">
        <v>25</v>
      </c>
    </row>
    <row r="464" spans="1:10" thickBot="1">
      <c r="A464" s="58" t="s">
        <v>26</v>
      </c>
      <c r="B464" s="74"/>
      <c r="C464" s="74"/>
      <c r="D464" s="74"/>
      <c r="E464" s="74"/>
      <c r="F464" s="74"/>
      <c r="G464" s="74"/>
      <c r="H464" s="74"/>
      <c r="I464" s="74"/>
      <c r="J464" s="27" t="s">
        <v>27</v>
      </c>
    </row>
    <row r="465" spans="1:10" thickBot="1">
      <c r="A465" s="58" t="s">
        <v>28</v>
      </c>
      <c r="B465" s="74"/>
      <c r="C465" s="74"/>
      <c r="D465" s="74"/>
      <c r="E465" s="74"/>
      <c r="F465" s="74"/>
      <c r="G465" s="74"/>
      <c r="H465" s="74"/>
      <c r="I465" s="74"/>
      <c r="J465" s="27" t="s">
        <v>29</v>
      </c>
    </row>
    <row r="466" spans="1:10" thickBot="1">
      <c r="A466" s="58" t="s">
        <v>30</v>
      </c>
      <c r="B466" s="74">
        <v>229.172</v>
      </c>
      <c r="C466" s="74">
        <v>920.99800000000005</v>
      </c>
      <c r="D466" s="74">
        <v>117.514</v>
      </c>
      <c r="E466" s="74">
        <v>4003.35</v>
      </c>
      <c r="F466" s="74"/>
      <c r="G466" s="74"/>
      <c r="H466" s="74"/>
      <c r="I466" s="74"/>
      <c r="J466" s="27" t="s">
        <v>31</v>
      </c>
    </row>
    <row r="467" spans="1:10" thickBot="1">
      <c r="A467" s="58" t="s">
        <v>32</v>
      </c>
      <c r="B467" s="74"/>
      <c r="C467" s="74" t="s">
        <v>75</v>
      </c>
      <c r="D467" s="74"/>
      <c r="E467" s="74"/>
      <c r="F467" s="74"/>
      <c r="G467" s="74"/>
      <c r="H467" s="74"/>
      <c r="I467" s="74"/>
      <c r="J467" s="27" t="s">
        <v>33</v>
      </c>
    </row>
    <row r="468" spans="1:10" thickBot="1">
      <c r="A468" s="58" t="s">
        <v>54</v>
      </c>
      <c r="B468" s="74"/>
      <c r="C468" s="74"/>
      <c r="D468" s="74"/>
      <c r="E468" s="74"/>
      <c r="F468" s="74"/>
      <c r="G468" s="74"/>
      <c r="H468" s="74"/>
      <c r="I468" s="74"/>
      <c r="J468" s="27" t="s">
        <v>34</v>
      </c>
    </row>
    <row r="469" spans="1:10" thickBot="1">
      <c r="A469" s="58" t="s">
        <v>35</v>
      </c>
      <c r="B469" s="74">
        <v>0</v>
      </c>
      <c r="C469" s="74">
        <v>0</v>
      </c>
      <c r="D469" s="74">
        <v>72</v>
      </c>
      <c r="E469" s="74">
        <v>677.6</v>
      </c>
      <c r="F469" s="74"/>
      <c r="G469" s="74"/>
      <c r="H469" s="74"/>
      <c r="I469" s="74"/>
      <c r="J469" s="27" t="s">
        <v>36</v>
      </c>
    </row>
    <row r="470" spans="1:10" thickBot="1">
      <c r="A470" s="58" t="s">
        <v>37</v>
      </c>
      <c r="B470" s="74"/>
      <c r="C470" s="74"/>
      <c r="D470" s="74"/>
      <c r="E470" s="74"/>
      <c r="F470" s="74"/>
      <c r="G470" s="74"/>
      <c r="H470" s="74"/>
      <c r="I470" s="74"/>
      <c r="J470" s="27" t="s">
        <v>38</v>
      </c>
    </row>
    <row r="471" spans="1:10" thickBot="1">
      <c r="A471" s="58" t="s">
        <v>39</v>
      </c>
      <c r="B471" s="74">
        <v>1913</v>
      </c>
      <c r="C471" s="74">
        <v>4566</v>
      </c>
      <c r="D471" s="74">
        <v>2245</v>
      </c>
      <c r="E471" s="74">
        <v>4946</v>
      </c>
      <c r="F471" s="74"/>
      <c r="G471" s="74">
        <v>5284</v>
      </c>
      <c r="H471" s="74"/>
      <c r="I471" s="74">
        <v>4915</v>
      </c>
      <c r="J471" s="27" t="s">
        <v>40</v>
      </c>
    </row>
    <row r="472" spans="1:10" thickBot="1">
      <c r="A472" s="58" t="s">
        <v>41</v>
      </c>
      <c r="B472" s="74"/>
      <c r="C472" s="74"/>
      <c r="D472" s="74"/>
      <c r="E472" s="74"/>
      <c r="F472" s="74"/>
      <c r="G472" s="74"/>
      <c r="H472" s="74"/>
      <c r="I472" s="74"/>
      <c r="J472" s="27" t="s">
        <v>42</v>
      </c>
    </row>
    <row r="473" spans="1:10" thickBot="1">
      <c r="A473" s="58" t="s">
        <v>43</v>
      </c>
      <c r="B473" s="74">
        <v>4756</v>
      </c>
      <c r="C473" s="74">
        <v>32701.288</v>
      </c>
      <c r="D473" s="74">
        <v>4756</v>
      </c>
      <c r="E473" s="74">
        <v>32701.288</v>
      </c>
      <c r="F473" s="74"/>
      <c r="G473" s="74">
        <v>29995.977999999999</v>
      </c>
      <c r="H473" s="74"/>
      <c r="I473" s="74"/>
      <c r="J473" s="27" t="s">
        <v>44</v>
      </c>
    </row>
    <row r="474" spans="1:10" thickBot="1">
      <c r="A474" s="58" t="s">
        <v>45</v>
      </c>
      <c r="B474" s="74"/>
      <c r="C474" s="74"/>
      <c r="D474" s="74"/>
      <c r="E474" s="74"/>
      <c r="F474" s="74"/>
      <c r="G474" s="74"/>
      <c r="H474" s="74">
        <v>13700</v>
      </c>
      <c r="I474" s="74"/>
      <c r="J474" s="27" t="s">
        <v>46</v>
      </c>
    </row>
    <row r="475" spans="1:10" thickBot="1">
      <c r="A475" s="58" t="s">
        <v>47</v>
      </c>
      <c r="B475" s="74"/>
      <c r="C475" s="74"/>
      <c r="D475" s="74"/>
      <c r="E475" s="74"/>
      <c r="F475" s="74"/>
      <c r="G475" s="74"/>
      <c r="H475" s="74"/>
      <c r="I475" s="74"/>
      <c r="J475" s="27" t="s">
        <v>48</v>
      </c>
    </row>
    <row r="476" spans="1:10" thickBot="1">
      <c r="A476" s="58" t="s">
        <v>49</v>
      </c>
      <c r="B476" s="74"/>
      <c r="C476" s="74"/>
      <c r="D476" s="74"/>
      <c r="E476" s="74"/>
      <c r="F476" s="74"/>
      <c r="G476" s="74"/>
      <c r="H476" s="74"/>
      <c r="I476" s="74">
        <v>50107</v>
      </c>
      <c r="J476" s="27" t="s">
        <v>50</v>
      </c>
    </row>
    <row r="477" spans="1:10" thickBot="1">
      <c r="A477" s="58" t="s">
        <v>51</v>
      </c>
      <c r="B477" s="76">
        <f>SUM(B455:B476)</f>
        <v>14638.252</v>
      </c>
      <c r="C477" s="76">
        <f t="shared" ref="C477:I477" si="8">SUM(C455:C476)</f>
        <v>69121.503238899997</v>
      </c>
      <c r="D477" s="26">
        <f t="shared" si="8"/>
        <v>14236.832999999999</v>
      </c>
      <c r="E477" s="26">
        <f t="shared" si="8"/>
        <v>76367.945535000006</v>
      </c>
      <c r="F477" s="26">
        <f t="shared" si="8"/>
        <v>708.6</v>
      </c>
      <c r="G477" s="26">
        <f t="shared" si="8"/>
        <v>35988.578000000001</v>
      </c>
      <c r="H477" s="26">
        <f t="shared" si="8"/>
        <v>14614.933999999999</v>
      </c>
      <c r="I477" s="26">
        <f t="shared" si="8"/>
        <v>55022</v>
      </c>
      <c r="J477" s="27" t="s">
        <v>52</v>
      </c>
    </row>
    <row r="478" spans="1:10" ht="18">
      <c r="A478" s="61"/>
      <c r="B478" s="59"/>
      <c r="C478" s="61"/>
      <c r="D478" s="61"/>
      <c r="E478" s="61"/>
      <c r="F478" s="6"/>
    </row>
    <row r="479" spans="1:10" ht="18">
      <c r="A479" s="61"/>
      <c r="B479" s="59"/>
      <c r="C479" s="61"/>
      <c r="D479" s="61"/>
      <c r="E479" s="61"/>
      <c r="F479" s="6"/>
    </row>
    <row r="480" spans="1:10" ht="18">
      <c r="A480" s="61"/>
      <c r="B480" s="59"/>
      <c r="C480" s="61"/>
      <c r="D480" s="61"/>
      <c r="E480" s="61"/>
      <c r="F480" s="6"/>
    </row>
    <row r="481" spans="1:10" ht="18">
      <c r="A481" s="61"/>
      <c r="B481" s="59"/>
      <c r="C481" s="61"/>
      <c r="D481" s="61"/>
      <c r="E481" s="61"/>
      <c r="F481" s="6"/>
    </row>
    <row r="482" spans="1:10">
      <c r="A482" s="53" t="s">
        <v>220</v>
      </c>
      <c r="J482" s="17" t="s">
        <v>219</v>
      </c>
    </row>
    <row r="483" spans="1:10" ht="18.75" customHeight="1">
      <c r="A483" s="53" t="s">
        <v>77</v>
      </c>
      <c r="G483" s="167" t="s">
        <v>184</v>
      </c>
      <c r="H483" s="167"/>
      <c r="I483" s="167"/>
      <c r="J483" s="167"/>
    </row>
    <row r="484" spans="1:10" ht="19.5" thickBot="1">
      <c r="A484" s="60" t="s">
        <v>155</v>
      </c>
      <c r="G484" s="2" t="s">
        <v>157</v>
      </c>
      <c r="J484" s="12" t="s">
        <v>156</v>
      </c>
    </row>
    <row r="485" spans="1:10" ht="16.5" thickBot="1">
      <c r="A485" s="143" t="s">
        <v>6</v>
      </c>
      <c r="B485" s="135">
        <v>2016</v>
      </c>
      <c r="C485" s="136"/>
      <c r="D485" s="135">
        <v>2017</v>
      </c>
      <c r="E485" s="136"/>
      <c r="F485" s="135">
        <v>2018</v>
      </c>
      <c r="G485" s="136"/>
      <c r="H485" s="135">
        <v>2019</v>
      </c>
      <c r="I485" s="136"/>
      <c r="J485" s="141" t="s">
        <v>7</v>
      </c>
    </row>
    <row r="486" spans="1:10" ht="19.5" thickTop="1" thickBot="1">
      <c r="A486" s="144"/>
      <c r="B486" s="73" t="s">
        <v>158</v>
      </c>
      <c r="C486" s="96" t="s">
        <v>159</v>
      </c>
      <c r="D486" s="73" t="s">
        <v>158</v>
      </c>
      <c r="E486" s="96" t="s">
        <v>159</v>
      </c>
      <c r="F486" s="24" t="s">
        <v>158</v>
      </c>
      <c r="G486" s="25" t="s">
        <v>159</v>
      </c>
      <c r="H486" s="116" t="s">
        <v>158</v>
      </c>
      <c r="I486" s="25" t="s">
        <v>159</v>
      </c>
      <c r="J486" s="142"/>
    </row>
    <row r="487" spans="1:10" thickBot="1">
      <c r="A487" s="58" t="s">
        <v>8</v>
      </c>
      <c r="B487" s="74"/>
      <c r="C487" s="74"/>
      <c r="D487" s="74"/>
      <c r="E487" s="74"/>
      <c r="F487" s="74"/>
      <c r="G487" s="74"/>
      <c r="H487" s="74"/>
      <c r="I487" s="74"/>
      <c r="J487" s="27" t="s">
        <v>9</v>
      </c>
    </row>
    <row r="488" spans="1:10" thickBot="1">
      <c r="A488" s="58" t="s">
        <v>10</v>
      </c>
      <c r="B488" s="74"/>
      <c r="C488" s="74"/>
      <c r="D488" s="74"/>
      <c r="E488" s="74"/>
      <c r="F488" s="74"/>
      <c r="G488" s="74"/>
      <c r="H488" s="74"/>
      <c r="I488" s="74"/>
      <c r="J488" s="27" t="s">
        <v>11</v>
      </c>
    </row>
    <row r="489" spans="1:10" thickBot="1">
      <c r="A489" s="58" t="s">
        <v>12</v>
      </c>
      <c r="B489" s="74"/>
      <c r="C489" s="74">
        <v>2.5860000000000002E-3</v>
      </c>
      <c r="D489" s="74"/>
      <c r="E489" s="74"/>
      <c r="F489" s="74"/>
      <c r="G489" s="74"/>
      <c r="H489" s="74"/>
      <c r="I489" s="74"/>
      <c r="J489" s="27" t="s">
        <v>13</v>
      </c>
    </row>
    <row r="490" spans="1:10" thickBot="1">
      <c r="A490" s="58" t="s">
        <v>14</v>
      </c>
      <c r="B490" s="74"/>
      <c r="C490" s="74"/>
      <c r="D490" s="74"/>
      <c r="E490" s="74"/>
      <c r="F490" s="74"/>
      <c r="G490" s="74"/>
      <c r="H490" s="74"/>
      <c r="I490" s="74"/>
      <c r="J490" s="27" t="s">
        <v>15</v>
      </c>
    </row>
    <row r="491" spans="1:10" thickBot="1">
      <c r="A491" s="58" t="s">
        <v>16</v>
      </c>
      <c r="B491" s="74">
        <v>559.44000000000005</v>
      </c>
      <c r="C491" s="74">
        <v>9425.1287637999994</v>
      </c>
      <c r="D491" s="74">
        <v>1183.83</v>
      </c>
      <c r="E491" s="74">
        <v>12651.11938</v>
      </c>
      <c r="F491" s="74">
        <v>4700.6000000000004</v>
      </c>
      <c r="G491" s="74"/>
      <c r="H491" s="74">
        <v>7414</v>
      </c>
      <c r="I491" s="74"/>
      <c r="J491" s="27" t="s">
        <v>17</v>
      </c>
    </row>
    <row r="492" spans="1:10" thickBot="1">
      <c r="A492" s="58" t="s">
        <v>18</v>
      </c>
      <c r="B492" s="74"/>
      <c r="C492" s="74"/>
      <c r="D492" s="74"/>
      <c r="E492" s="74"/>
      <c r="F492" s="74"/>
      <c r="G492" s="74"/>
      <c r="H492" s="74"/>
      <c r="I492" s="74"/>
      <c r="J492" s="27" t="s">
        <v>19</v>
      </c>
    </row>
    <row r="493" spans="1:10" thickBot="1">
      <c r="A493" s="58" t="s">
        <v>20</v>
      </c>
      <c r="B493" s="74"/>
      <c r="C493" s="74"/>
      <c r="D493" s="74"/>
      <c r="E493" s="74"/>
      <c r="F493" s="74"/>
      <c r="G493" s="74"/>
      <c r="H493" s="74"/>
      <c r="I493" s="74"/>
      <c r="J493" s="27" t="s">
        <v>21</v>
      </c>
    </row>
    <row r="494" spans="1:10" thickBot="1">
      <c r="A494" s="58" t="s">
        <v>22</v>
      </c>
      <c r="B494" s="74"/>
      <c r="C494" s="74"/>
      <c r="D494" s="74"/>
      <c r="E494" s="74"/>
      <c r="F494" s="74"/>
      <c r="G494" s="74"/>
      <c r="H494" s="74">
        <v>1145</v>
      </c>
      <c r="I494" s="74"/>
      <c r="J494" s="27" t="s">
        <v>23</v>
      </c>
    </row>
    <row r="495" spans="1:10" thickBot="1">
      <c r="A495" s="58" t="s">
        <v>24</v>
      </c>
      <c r="B495" s="74">
        <v>3810</v>
      </c>
      <c r="C495" s="74">
        <v>34697.31</v>
      </c>
      <c r="D495" s="74">
        <v>2378.1999999999998</v>
      </c>
      <c r="E495" s="74">
        <v>21.4</v>
      </c>
      <c r="F495" s="74"/>
      <c r="G495" s="74"/>
      <c r="H495" s="74"/>
      <c r="I495" s="74"/>
      <c r="J495" s="27" t="s">
        <v>25</v>
      </c>
    </row>
    <row r="496" spans="1:10" thickBot="1">
      <c r="A496" s="58" t="s">
        <v>26</v>
      </c>
      <c r="B496" s="74"/>
      <c r="C496" s="74"/>
      <c r="D496" s="74"/>
      <c r="E496" s="74"/>
      <c r="F496" s="74"/>
      <c r="G496" s="74"/>
      <c r="H496" s="74"/>
      <c r="I496" s="74"/>
      <c r="J496" s="27" t="s">
        <v>27</v>
      </c>
    </row>
    <row r="497" spans="1:10" thickBot="1">
      <c r="A497" s="58" t="s">
        <v>28</v>
      </c>
      <c r="B497" s="74"/>
      <c r="C497" s="74"/>
      <c r="D497" s="74"/>
      <c r="E497" s="74"/>
      <c r="F497" s="74"/>
      <c r="G497" s="74"/>
      <c r="H497" s="74"/>
      <c r="I497" s="74"/>
      <c r="J497" s="27" t="s">
        <v>29</v>
      </c>
    </row>
    <row r="498" spans="1:10" thickBot="1">
      <c r="A498" s="58" t="s">
        <v>30</v>
      </c>
      <c r="B498" s="74"/>
      <c r="C498" s="74">
        <v>1041.681</v>
      </c>
      <c r="D498" s="74"/>
      <c r="E498" s="74">
        <v>1205.336</v>
      </c>
      <c r="F498" s="74"/>
      <c r="G498" s="74">
        <v>1788.3416000000002</v>
      </c>
      <c r="H498" s="74"/>
      <c r="I498" s="74">
        <v>961.06330000000003</v>
      </c>
      <c r="J498" s="27" t="s">
        <v>31</v>
      </c>
    </row>
    <row r="499" spans="1:10" thickBot="1">
      <c r="A499" s="58" t="s">
        <v>32</v>
      </c>
      <c r="B499" s="74"/>
      <c r="C499" s="74">
        <v>950.55589999999995</v>
      </c>
      <c r="D499" s="74"/>
      <c r="E499" s="74">
        <v>995.88</v>
      </c>
      <c r="F499" s="74"/>
      <c r="G499" s="74">
        <v>1017.78</v>
      </c>
      <c r="H499" s="74"/>
      <c r="I499" s="74">
        <v>1017.78</v>
      </c>
      <c r="J499" s="27" t="s">
        <v>33</v>
      </c>
    </row>
    <row r="500" spans="1:10" thickBot="1">
      <c r="A500" s="58" t="s">
        <v>54</v>
      </c>
      <c r="B500" s="74"/>
      <c r="C500" s="74"/>
      <c r="D500" s="74"/>
      <c r="E500" s="74"/>
      <c r="F500" s="74"/>
      <c r="G500" s="74"/>
      <c r="H500" s="74"/>
      <c r="I500" s="74"/>
      <c r="J500" s="27" t="s">
        <v>34</v>
      </c>
    </row>
    <row r="501" spans="1:10" thickBot="1">
      <c r="A501" s="58" t="s">
        <v>35</v>
      </c>
      <c r="B501" s="74">
        <v>2452</v>
      </c>
      <c r="C501" s="74">
        <v>9635.1750000000011</v>
      </c>
      <c r="D501" s="74">
        <v>0</v>
      </c>
      <c r="E501" s="74">
        <v>0</v>
      </c>
      <c r="F501" s="74"/>
      <c r="G501" s="74">
        <v>105</v>
      </c>
      <c r="H501" s="74"/>
      <c r="I501" s="74">
        <v>105</v>
      </c>
      <c r="J501" s="27" t="s">
        <v>36</v>
      </c>
    </row>
    <row r="502" spans="1:10" thickBot="1">
      <c r="A502" s="58" t="s">
        <v>37</v>
      </c>
      <c r="B502" s="74"/>
      <c r="C502" s="74"/>
      <c r="D502" s="74"/>
      <c r="E502" s="74"/>
      <c r="F502" s="74"/>
      <c r="G502" s="74"/>
      <c r="H502" s="74"/>
      <c r="I502" s="74"/>
      <c r="J502" s="27" t="s">
        <v>38</v>
      </c>
    </row>
    <row r="503" spans="1:10" thickBot="1">
      <c r="A503" s="58" t="s">
        <v>39</v>
      </c>
      <c r="B503" s="74">
        <v>4376</v>
      </c>
      <c r="C503" s="74">
        <v>30924</v>
      </c>
      <c r="D503" s="74">
        <v>4101</v>
      </c>
      <c r="E503" s="74">
        <v>27606</v>
      </c>
      <c r="F503" s="74"/>
      <c r="G503" s="74">
        <v>29314</v>
      </c>
      <c r="H503" s="74"/>
      <c r="I503" s="74">
        <v>26830</v>
      </c>
      <c r="J503" s="27" t="s">
        <v>40</v>
      </c>
    </row>
    <row r="504" spans="1:10" thickBot="1">
      <c r="A504" s="58" t="s">
        <v>41</v>
      </c>
      <c r="B504" s="74"/>
      <c r="C504" s="74"/>
      <c r="D504" s="74"/>
      <c r="E504" s="74"/>
      <c r="F504" s="74"/>
      <c r="G504" s="74"/>
      <c r="H504" s="74"/>
      <c r="I504" s="74"/>
      <c r="J504" s="27" t="s">
        <v>42</v>
      </c>
    </row>
    <row r="505" spans="1:10" thickBot="1">
      <c r="A505" s="58" t="s">
        <v>43</v>
      </c>
      <c r="B505" s="74">
        <v>4047</v>
      </c>
      <c r="C505" s="74">
        <v>39915.298999999999</v>
      </c>
      <c r="D505" s="74">
        <v>4047</v>
      </c>
      <c r="E505" s="74">
        <v>39915.298999999999</v>
      </c>
      <c r="F505" s="74"/>
      <c r="G505" s="74">
        <v>51994.557000000001</v>
      </c>
      <c r="H505" s="74"/>
      <c r="I505" s="74">
        <v>51994.557000000001</v>
      </c>
      <c r="J505" s="27" t="s">
        <v>44</v>
      </c>
    </row>
    <row r="506" spans="1:10" thickBot="1">
      <c r="A506" s="58" t="s">
        <v>45</v>
      </c>
      <c r="B506" s="74"/>
      <c r="C506" s="74"/>
      <c r="D506" s="74"/>
      <c r="E506" s="74"/>
      <c r="F506" s="74"/>
      <c r="G506" s="74"/>
      <c r="H506" s="74">
        <v>7700</v>
      </c>
      <c r="I506" s="74"/>
      <c r="J506" s="27" t="s">
        <v>46</v>
      </c>
    </row>
    <row r="507" spans="1:10" thickBot="1">
      <c r="A507" s="58" t="s">
        <v>47</v>
      </c>
      <c r="B507" s="74"/>
      <c r="C507" s="74"/>
      <c r="D507" s="74"/>
      <c r="E507" s="74"/>
      <c r="F507" s="74"/>
      <c r="G507" s="74"/>
      <c r="H507" s="74"/>
      <c r="I507" s="74"/>
      <c r="J507" s="27" t="s">
        <v>48</v>
      </c>
    </row>
    <row r="508" spans="1:10" thickBot="1">
      <c r="A508" s="58" t="s">
        <v>49</v>
      </c>
      <c r="B508" s="74"/>
      <c r="C508" s="74"/>
      <c r="D508" s="74"/>
      <c r="E508" s="74"/>
      <c r="F508" s="74"/>
      <c r="G508" s="74">
        <v>161.68</v>
      </c>
      <c r="H508" s="74"/>
      <c r="I508" s="74">
        <v>1026.328</v>
      </c>
      <c r="J508" s="27" t="s">
        <v>50</v>
      </c>
    </row>
    <row r="509" spans="1:10" thickBot="1">
      <c r="A509" s="58" t="s">
        <v>51</v>
      </c>
      <c r="B509" s="76">
        <f>SUM(B487:B508)</f>
        <v>15244.44</v>
      </c>
      <c r="C509" s="76">
        <f t="shared" ref="C509:I509" si="9">SUM(C487:C508)</f>
        <v>126589.1522498</v>
      </c>
      <c r="D509" s="26">
        <f t="shared" si="9"/>
        <v>11710.029999999999</v>
      </c>
      <c r="E509" s="26">
        <f t="shared" si="9"/>
        <v>82395.034379999997</v>
      </c>
      <c r="F509" s="26">
        <f t="shared" si="9"/>
        <v>4700.6000000000004</v>
      </c>
      <c r="G509" s="26">
        <f>SUM(G487:G508)</f>
        <v>84381.358599999992</v>
      </c>
      <c r="H509" s="26">
        <f t="shared" si="9"/>
        <v>16259</v>
      </c>
      <c r="I509" s="26">
        <f t="shared" si="9"/>
        <v>81934.728300000002</v>
      </c>
      <c r="J509" s="27" t="s">
        <v>52</v>
      </c>
    </row>
    <row r="510" spans="1:10" ht="18">
      <c r="A510" s="61"/>
      <c r="B510" s="59"/>
      <c r="C510" s="61"/>
      <c r="D510" s="61"/>
      <c r="E510" s="61"/>
      <c r="F510" s="6"/>
    </row>
    <row r="511" spans="1:10" ht="18">
      <c r="A511" s="61"/>
      <c r="B511" s="59"/>
      <c r="C511" s="61"/>
      <c r="D511" s="61"/>
      <c r="E511" s="61"/>
      <c r="F511" s="6"/>
    </row>
    <row r="512" spans="1:10" ht="18">
      <c r="A512" s="61"/>
      <c r="B512" s="59"/>
      <c r="C512" s="61"/>
      <c r="D512" s="61"/>
      <c r="E512" s="61"/>
      <c r="F512" s="6"/>
    </row>
    <row r="513" spans="1:10" ht="18">
      <c r="A513" s="61"/>
      <c r="B513" s="61"/>
      <c r="C513" s="61"/>
      <c r="D513" s="61"/>
      <c r="E513" s="61"/>
    </row>
    <row r="514" spans="1:10">
      <c r="A514" s="53" t="s">
        <v>161</v>
      </c>
      <c r="J514" s="17" t="s">
        <v>162</v>
      </c>
    </row>
    <row r="515" spans="1:10" ht="15.75" customHeight="1">
      <c r="A515" s="53" t="s">
        <v>78</v>
      </c>
      <c r="G515" s="167" t="s">
        <v>185</v>
      </c>
      <c r="H515" s="167"/>
      <c r="I515" s="167"/>
      <c r="J515" s="167"/>
    </row>
    <row r="516" spans="1:10" ht="19.5" thickBot="1">
      <c r="A516" s="60" t="s">
        <v>155</v>
      </c>
      <c r="G516" s="2" t="s">
        <v>157</v>
      </c>
      <c r="J516" s="12" t="s">
        <v>156</v>
      </c>
    </row>
    <row r="517" spans="1:10" ht="16.5" thickBot="1">
      <c r="A517" s="143" t="s">
        <v>6</v>
      </c>
      <c r="B517" s="135">
        <v>2016</v>
      </c>
      <c r="C517" s="136"/>
      <c r="D517" s="135">
        <v>2017</v>
      </c>
      <c r="E517" s="136"/>
      <c r="F517" s="135">
        <v>2018</v>
      </c>
      <c r="G517" s="136"/>
      <c r="H517" s="135">
        <v>2019</v>
      </c>
      <c r="I517" s="136"/>
      <c r="J517" s="141" t="s">
        <v>7</v>
      </c>
    </row>
    <row r="518" spans="1:10" ht="19.5" thickTop="1" thickBot="1">
      <c r="A518" s="144"/>
      <c r="B518" s="73" t="s">
        <v>158</v>
      </c>
      <c r="C518" s="96" t="s">
        <v>159</v>
      </c>
      <c r="D518" s="73" t="s">
        <v>158</v>
      </c>
      <c r="E518" s="96" t="s">
        <v>159</v>
      </c>
      <c r="F518" s="24" t="s">
        <v>160</v>
      </c>
      <c r="G518" s="25" t="s">
        <v>159</v>
      </c>
      <c r="H518" s="73" t="s">
        <v>158</v>
      </c>
      <c r="I518" s="96" t="s">
        <v>159</v>
      </c>
      <c r="J518" s="142"/>
    </row>
    <row r="519" spans="1:10" thickBot="1">
      <c r="A519" s="58" t="s">
        <v>8</v>
      </c>
      <c r="B519" s="74"/>
      <c r="C519" s="74">
        <v>5732.7199999999993</v>
      </c>
      <c r="D519" s="74"/>
      <c r="E519" s="74">
        <v>60900</v>
      </c>
      <c r="F519" s="74"/>
      <c r="G519" s="74">
        <v>456143</v>
      </c>
      <c r="H519" s="74"/>
      <c r="I519" s="74">
        <v>478950</v>
      </c>
      <c r="J519" s="27" t="s">
        <v>9</v>
      </c>
    </row>
    <row r="520" spans="1:10" thickBot="1">
      <c r="A520" s="58" t="s">
        <v>10</v>
      </c>
      <c r="B520" s="74"/>
      <c r="C520" s="74"/>
      <c r="D520" s="74"/>
      <c r="E520" s="74"/>
      <c r="F520" s="74"/>
      <c r="G520" s="74"/>
      <c r="H520" s="74"/>
      <c r="I520" s="74"/>
      <c r="J520" s="27" t="s">
        <v>11</v>
      </c>
    </row>
    <row r="521" spans="1:10" thickBot="1">
      <c r="A521" s="58" t="s">
        <v>12</v>
      </c>
      <c r="B521" s="74"/>
      <c r="C521" s="74"/>
      <c r="D521" s="74"/>
      <c r="E521" s="74"/>
      <c r="F521" s="74"/>
      <c r="G521" s="74"/>
      <c r="H521" s="74"/>
      <c r="I521" s="74"/>
      <c r="J521" s="27" t="s">
        <v>13</v>
      </c>
    </row>
    <row r="522" spans="1:10" thickBot="1">
      <c r="A522" s="58" t="s">
        <v>14</v>
      </c>
      <c r="B522" s="74"/>
      <c r="C522" s="74"/>
      <c r="D522" s="74"/>
      <c r="E522" s="74"/>
      <c r="F522" s="74"/>
      <c r="G522" s="74"/>
      <c r="H522" s="74"/>
      <c r="I522" s="74"/>
      <c r="J522" s="27" t="s">
        <v>15</v>
      </c>
    </row>
    <row r="523" spans="1:10" thickBot="1">
      <c r="A523" s="58" t="s">
        <v>16</v>
      </c>
      <c r="B523" s="74"/>
      <c r="C523" s="74">
        <v>13823.27400000001</v>
      </c>
      <c r="D523" s="74">
        <v>1703215</v>
      </c>
      <c r="E523" s="74">
        <v>14052.089</v>
      </c>
      <c r="F523" s="74"/>
      <c r="G523" s="74">
        <v>17971.150000000001</v>
      </c>
      <c r="H523" s="74"/>
      <c r="I523" s="74">
        <v>19688.55</v>
      </c>
      <c r="J523" s="27" t="s">
        <v>17</v>
      </c>
    </row>
    <row r="524" spans="1:10" thickBot="1">
      <c r="A524" s="58" t="s">
        <v>18</v>
      </c>
      <c r="B524" s="74"/>
      <c r="C524" s="74"/>
      <c r="D524" s="74"/>
      <c r="E524" s="74"/>
      <c r="F524" s="74"/>
      <c r="G524" s="74"/>
      <c r="H524" s="74"/>
      <c r="I524" s="74"/>
      <c r="J524" s="27" t="s">
        <v>19</v>
      </c>
    </row>
    <row r="525" spans="1:10" thickBot="1">
      <c r="A525" s="58" t="s">
        <v>20</v>
      </c>
      <c r="B525" s="74"/>
      <c r="C525" s="74"/>
      <c r="D525" s="74"/>
      <c r="E525" s="74"/>
      <c r="F525" s="74"/>
      <c r="G525" s="74"/>
      <c r="H525" s="74"/>
      <c r="I525" s="74"/>
      <c r="J525" s="27" t="s">
        <v>21</v>
      </c>
    </row>
    <row r="526" spans="1:10" thickBot="1">
      <c r="A526" s="58" t="s">
        <v>22</v>
      </c>
      <c r="B526" s="74"/>
      <c r="C526" s="74"/>
      <c r="D526" s="74"/>
      <c r="E526" s="74"/>
      <c r="F526" s="74"/>
      <c r="G526" s="74"/>
      <c r="H526" s="74"/>
      <c r="I526" s="74"/>
      <c r="J526" s="27" t="s">
        <v>23</v>
      </c>
    </row>
    <row r="527" spans="1:10" thickBot="1">
      <c r="A527" s="58" t="s">
        <v>24</v>
      </c>
      <c r="B527" s="74">
        <v>26540</v>
      </c>
      <c r="C527" s="74">
        <v>80986.73</v>
      </c>
      <c r="D527" s="74">
        <v>17574.5</v>
      </c>
      <c r="E527" s="74">
        <v>53600</v>
      </c>
      <c r="F527" s="74"/>
      <c r="G527" s="74"/>
      <c r="H527" s="74"/>
      <c r="I527" s="74"/>
      <c r="J527" s="27" t="s">
        <v>25</v>
      </c>
    </row>
    <row r="528" spans="1:10" thickBot="1">
      <c r="A528" s="58" t="s">
        <v>26</v>
      </c>
      <c r="B528" s="74"/>
      <c r="C528" s="74"/>
      <c r="D528" s="74"/>
      <c r="E528" s="74"/>
      <c r="F528" s="74"/>
      <c r="G528" s="74"/>
      <c r="H528" s="74"/>
      <c r="I528" s="74"/>
      <c r="J528" s="27" t="s">
        <v>27</v>
      </c>
    </row>
    <row r="529" spans="1:10" thickBot="1">
      <c r="A529" s="58" t="s">
        <v>28</v>
      </c>
      <c r="B529" s="74"/>
      <c r="C529" s="74"/>
      <c r="D529" s="74"/>
      <c r="E529" s="74"/>
      <c r="F529" s="74"/>
      <c r="G529" s="74"/>
      <c r="H529" s="74"/>
      <c r="I529" s="74"/>
      <c r="J529" s="27" t="s">
        <v>29</v>
      </c>
    </row>
    <row r="530" spans="1:10" thickBot="1">
      <c r="A530" s="58" t="s">
        <v>30</v>
      </c>
      <c r="B530" s="74">
        <v>780</v>
      </c>
      <c r="C530" s="74">
        <v>14450</v>
      </c>
      <c r="D530" s="74">
        <v>950</v>
      </c>
      <c r="E530" s="74">
        <v>14002</v>
      </c>
      <c r="F530" s="74"/>
      <c r="G530" s="74"/>
      <c r="H530" s="74"/>
      <c r="I530" s="74"/>
      <c r="J530" s="27" t="s">
        <v>31</v>
      </c>
    </row>
    <row r="531" spans="1:10" thickBot="1">
      <c r="A531" s="58" t="s">
        <v>32</v>
      </c>
      <c r="B531" s="74"/>
      <c r="C531" s="74">
        <v>396.44</v>
      </c>
      <c r="D531" s="74"/>
      <c r="E531" s="74">
        <v>446.42</v>
      </c>
      <c r="F531" s="74"/>
      <c r="G531" s="74">
        <v>516</v>
      </c>
      <c r="H531" s="74"/>
      <c r="I531" s="74">
        <v>516</v>
      </c>
      <c r="J531" s="27" t="s">
        <v>33</v>
      </c>
    </row>
    <row r="532" spans="1:10" thickBot="1">
      <c r="A532" s="58" t="s">
        <v>54</v>
      </c>
      <c r="B532" s="74"/>
      <c r="C532" s="74"/>
      <c r="D532" s="74"/>
      <c r="E532" s="74"/>
      <c r="F532" s="74"/>
      <c r="G532" s="74"/>
      <c r="H532" s="74"/>
      <c r="I532" s="74"/>
      <c r="J532" s="27" t="s">
        <v>34</v>
      </c>
    </row>
    <row r="533" spans="1:10" thickBot="1">
      <c r="A533" s="58" t="s">
        <v>35</v>
      </c>
      <c r="B533" s="74">
        <v>0</v>
      </c>
      <c r="C533" s="74">
        <v>0</v>
      </c>
      <c r="D533" s="74">
        <v>197</v>
      </c>
      <c r="E533" s="74">
        <v>395.45000000000005</v>
      </c>
      <c r="F533" s="74"/>
      <c r="G533" s="74">
        <v>184</v>
      </c>
      <c r="H533" s="74"/>
      <c r="I533" s="74">
        <v>91</v>
      </c>
      <c r="J533" s="27" t="s">
        <v>36</v>
      </c>
    </row>
    <row r="534" spans="1:10" thickBot="1">
      <c r="A534" s="58" t="s">
        <v>37</v>
      </c>
      <c r="B534" s="74"/>
      <c r="C534" s="74"/>
      <c r="D534" s="74"/>
      <c r="E534" s="74"/>
      <c r="F534" s="74"/>
      <c r="G534" s="74"/>
      <c r="H534" s="74"/>
      <c r="I534" s="74"/>
      <c r="J534" s="27" t="s">
        <v>38</v>
      </c>
    </row>
    <row r="535" spans="1:10" thickBot="1">
      <c r="A535" s="58" t="s">
        <v>39</v>
      </c>
      <c r="B535" s="74">
        <v>57</v>
      </c>
      <c r="C535" s="74">
        <v>7000</v>
      </c>
      <c r="D535" s="74">
        <v>52</v>
      </c>
      <c r="E535" s="74">
        <v>8000</v>
      </c>
      <c r="F535" s="74"/>
      <c r="G535" s="74">
        <v>8871</v>
      </c>
      <c r="H535" s="74"/>
      <c r="I535" s="74">
        <v>8660</v>
      </c>
      <c r="J535" s="27" t="s">
        <v>40</v>
      </c>
    </row>
    <row r="536" spans="1:10" thickBot="1">
      <c r="A536" s="58" t="s">
        <v>41</v>
      </c>
      <c r="B536" s="74"/>
      <c r="C536" s="74"/>
      <c r="D536" s="74"/>
      <c r="E536" s="74"/>
      <c r="F536" s="74"/>
      <c r="G536" s="74"/>
      <c r="H536" s="74"/>
      <c r="I536" s="74"/>
      <c r="J536" s="27" t="s">
        <v>42</v>
      </c>
    </row>
    <row r="537" spans="1:10" thickBot="1">
      <c r="A537" s="58" t="s">
        <v>43</v>
      </c>
      <c r="B537" s="74"/>
      <c r="C537" s="74">
        <v>141864.19699999999</v>
      </c>
      <c r="D537" s="74"/>
      <c r="E537" s="74">
        <v>50122.319000000003</v>
      </c>
      <c r="F537" s="74"/>
      <c r="G537" s="74"/>
      <c r="H537" s="74"/>
      <c r="I537" s="74"/>
      <c r="J537" s="27" t="s">
        <v>44</v>
      </c>
    </row>
    <row r="538" spans="1:10" thickBot="1">
      <c r="A538" s="58" t="s">
        <v>45</v>
      </c>
      <c r="B538" s="74"/>
      <c r="C538" s="74"/>
      <c r="D538" s="74"/>
      <c r="E538" s="74"/>
      <c r="F538" s="74"/>
      <c r="G538" s="74"/>
      <c r="H538" s="74"/>
      <c r="I538" s="74"/>
      <c r="J538" s="27" t="s">
        <v>46</v>
      </c>
    </row>
    <row r="539" spans="1:10" thickBot="1">
      <c r="A539" s="58" t="s">
        <v>47</v>
      </c>
      <c r="B539" s="74"/>
      <c r="C539" s="74"/>
      <c r="D539" s="74"/>
      <c r="E539" s="74"/>
      <c r="F539" s="74"/>
      <c r="G539" s="74"/>
      <c r="H539" s="74"/>
      <c r="I539" s="74"/>
      <c r="J539" s="27" t="s">
        <v>48</v>
      </c>
    </row>
    <row r="540" spans="1:10" thickBot="1">
      <c r="A540" s="58" t="s">
        <v>49</v>
      </c>
      <c r="B540" s="74"/>
      <c r="C540" s="74"/>
      <c r="D540" s="74"/>
      <c r="E540" s="74"/>
      <c r="F540" s="74"/>
      <c r="G540" s="74"/>
      <c r="H540" s="74"/>
      <c r="I540" s="74"/>
      <c r="J540" s="27" t="s">
        <v>50</v>
      </c>
    </row>
    <row r="541" spans="1:10" thickBot="1">
      <c r="A541" s="58" t="s">
        <v>51</v>
      </c>
      <c r="B541" s="76">
        <f>SUM(B519:B540)</f>
        <v>27377</v>
      </c>
      <c r="C541" s="76">
        <f t="shared" ref="C541:I541" si="10">SUM(C519:C540)</f>
        <v>264253.36099999998</v>
      </c>
      <c r="D541" s="26">
        <f t="shared" si="10"/>
        <v>1721988.5</v>
      </c>
      <c r="E541" s="26">
        <f t="shared" si="10"/>
        <v>201518.27800000005</v>
      </c>
      <c r="F541" s="26">
        <f t="shared" si="10"/>
        <v>0</v>
      </c>
      <c r="G541" s="26">
        <f t="shared" si="10"/>
        <v>483685.15</v>
      </c>
      <c r="H541" s="26">
        <f t="shared" si="10"/>
        <v>0</v>
      </c>
      <c r="I541" s="26">
        <f t="shared" si="10"/>
        <v>507905.55</v>
      </c>
      <c r="J541" s="27" t="s">
        <v>52</v>
      </c>
    </row>
    <row r="542" spans="1:10" ht="18">
      <c r="A542" s="61"/>
      <c r="B542" s="59"/>
      <c r="C542" s="61"/>
      <c r="D542" s="61"/>
      <c r="E542" s="61"/>
      <c r="F542" s="6"/>
    </row>
    <row r="543" spans="1:10" ht="18">
      <c r="A543" s="61"/>
      <c r="B543" s="59"/>
      <c r="C543" s="61"/>
      <c r="D543" s="61"/>
      <c r="E543" s="61"/>
      <c r="F543" s="6"/>
    </row>
    <row r="544" spans="1:10">
      <c r="A544" s="53" t="s">
        <v>163</v>
      </c>
      <c r="J544" s="17" t="s">
        <v>164</v>
      </c>
    </row>
    <row r="545" spans="1:10" ht="36">
      <c r="A545" s="53" t="s">
        <v>79</v>
      </c>
      <c r="F545" s="16"/>
      <c r="J545" s="21" t="s">
        <v>148</v>
      </c>
    </row>
    <row r="546" spans="1:10" ht="19.5" thickBot="1">
      <c r="A546" s="60" t="s">
        <v>155</v>
      </c>
      <c r="G546" s="2" t="s">
        <v>157</v>
      </c>
      <c r="J546" s="12" t="s">
        <v>156</v>
      </c>
    </row>
    <row r="547" spans="1:10" ht="16.5" thickBot="1">
      <c r="A547" s="143" t="s">
        <v>6</v>
      </c>
      <c r="B547" s="135">
        <v>2016</v>
      </c>
      <c r="C547" s="136"/>
      <c r="D547" s="135">
        <v>2017</v>
      </c>
      <c r="E547" s="136"/>
      <c r="F547" s="135">
        <v>2018</v>
      </c>
      <c r="G547" s="136"/>
      <c r="H547" s="135">
        <v>2019</v>
      </c>
      <c r="I547" s="136"/>
      <c r="J547" s="141" t="s">
        <v>7</v>
      </c>
    </row>
    <row r="548" spans="1:10" ht="19.5" thickTop="1" thickBot="1">
      <c r="A548" s="144"/>
      <c r="B548" s="73" t="s">
        <v>158</v>
      </c>
      <c r="C548" s="96" t="s">
        <v>159</v>
      </c>
      <c r="D548" s="73" t="s">
        <v>158</v>
      </c>
      <c r="E548" s="96" t="s">
        <v>159</v>
      </c>
      <c r="F548" s="24" t="s">
        <v>158</v>
      </c>
      <c r="G548" s="25" t="s">
        <v>159</v>
      </c>
      <c r="H548" s="116" t="s">
        <v>158</v>
      </c>
      <c r="I548" s="25" t="s">
        <v>159</v>
      </c>
      <c r="J548" s="142"/>
    </row>
    <row r="549" spans="1:10" thickBot="1">
      <c r="A549" s="58" t="s">
        <v>8</v>
      </c>
      <c r="B549" s="74"/>
      <c r="C549" s="74">
        <v>384857.1</v>
      </c>
      <c r="D549" s="74"/>
      <c r="E549" s="74">
        <v>404099.95499999996</v>
      </c>
      <c r="F549" s="74"/>
      <c r="G549" s="74"/>
      <c r="H549" s="74"/>
      <c r="I549" s="74"/>
      <c r="J549" s="27" t="s">
        <v>9</v>
      </c>
    </row>
    <row r="550" spans="1:10" thickBot="1">
      <c r="A550" s="58" t="s">
        <v>10</v>
      </c>
      <c r="B550" s="74"/>
      <c r="C550" s="74"/>
      <c r="D550" s="74"/>
      <c r="E550" s="74"/>
      <c r="F550" s="74"/>
      <c r="G550" s="74"/>
      <c r="H550" s="74"/>
      <c r="I550" s="74"/>
      <c r="J550" s="27" t="s">
        <v>11</v>
      </c>
    </row>
    <row r="551" spans="1:10" thickBot="1">
      <c r="A551" s="58" t="s">
        <v>12</v>
      </c>
      <c r="B551" s="74"/>
      <c r="C551" s="74"/>
      <c r="D551" s="74"/>
      <c r="E551" s="74"/>
      <c r="F551" s="74"/>
      <c r="G551" s="74"/>
      <c r="H551" s="74"/>
      <c r="I551" s="74"/>
      <c r="J551" s="27" t="s">
        <v>13</v>
      </c>
    </row>
    <row r="552" spans="1:10" thickBot="1">
      <c r="A552" s="58" t="s">
        <v>14</v>
      </c>
      <c r="B552" s="74"/>
      <c r="C552" s="74"/>
      <c r="D552" s="74"/>
      <c r="E552" s="74"/>
      <c r="F552" s="74"/>
      <c r="G552" s="74"/>
      <c r="H552" s="74"/>
      <c r="I552" s="74"/>
      <c r="J552" s="27" t="s">
        <v>15</v>
      </c>
    </row>
    <row r="553" spans="1:10" thickBot="1">
      <c r="A553" s="58" t="s">
        <v>16</v>
      </c>
      <c r="B553" s="74"/>
      <c r="C553" s="74">
        <v>68757.517000000007</v>
      </c>
      <c r="D553" s="74">
        <v>596</v>
      </c>
      <c r="E553" s="74">
        <v>70603.074999999997</v>
      </c>
      <c r="F553" s="74">
        <f>D553/E553*G553</f>
        <v>436.28853785759333</v>
      </c>
      <c r="G553" s="74">
        <v>51683.41</v>
      </c>
      <c r="H553" s="74"/>
      <c r="I553" s="74">
        <v>53398.98</v>
      </c>
      <c r="J553" s="27" t="s">
        <v>17</v>
      </c>
    </row>
    <row r="554" spans="1:10" thickBot="1">
      <c r="A554" s="58" t="s">
        <v>18</v>
      </c>
      <c r="B554" s="74"/>
      <c r="C554" s="74"/>
      <c r="D554" s="74"/>
      <c r="E554" s="74"/>
      <c r="F554" s="74"/>
      <c r="G554" s="74"/>
      <c r="H554" s="74"/>
      <c r="I554" s="74"/>
      <c r="J554" s="27" t="s">
        <v>19</v>
      </c>
    </row>
    <row r="555" spans="1:10" thickBot="1">
      <c r="A555" s="58" t="s">
        <v>20</v>
      </c>
      <c r="B555" s="74"/>
      <c r="C555" s="74"/>
      <c r="D555" s="74"/>
      <c r="E555" s="74"/>
      <c r="F555" s="74"/>
      <c r="G555" s="74"/>
      <c r="H555" s="74"/>
      <c r="I555" s="74"/>
      <c r="J555" s="27" t="s">
        <v>21</v>
      </c>
    </row>
    <row r="556" spans="1:10" thickBot="1">
      <c r="A556" s="58" t="s">
        <v>22</v>
      </c>
      <c r="B556" s="74"/>
      <c r="C556" s="74"/>
      <c r="D556" s="74"/>
      <c r="E556" s="74"/>
      <c r="F556" s="74"/>
      <c r="G556" s="74"/>
      <c r="H556" s="74"/>
      <c r="I556" s="74"/>
      <c r="J556" s="27" t="s">
        <v>23</v>
      </c>
    </row>
    <row r="557" spans="1:10" thickBot="1">
      <c r="A557" s="58" t="s">
        <v>24</v>
      </c>
      <c r="B557" s="74">
        <v>160.73400000000001</v>
      </c>
      <c r="C557" s="74">
        <v>122.78700000000001</v>
      </c>
      <c r="D557" s="74">
        <v>175745</v>
      </c>
      <c r="E557" s="74">
        <v>134.25399999999999</v>
      </c>
      <c r="F557" s="74"/>
      <c r="G557" s="74"/>
      <c r="H557" s="74"/>
      <c r="I557" s="74"/>
      <c r="J557" s="27" t="s">
        <v>25</v>
      </c>
    </row>
    <row r="558" spans="1:10" thickBot="1">
      <c r="A558" s="58" t="s">
        <v>26</v>
      </c>
      <c r="B558" s="74"/>
      <c r="C558" s="74"/>
      <c r="D558" s="74"/>
      <c r="E558" s="74"/>
      <c r="F558" s="74"/>
      <c r="G558" s="74"/>
      <c r="H558" s="74"/>
      <c r="I558" s="74"/>
      <c r="J558" s="27" t="s">
        <v>27</v>
      </c>
    </row>
    <row r="559" spans="1:10" thickBot="1">
      <c r="A559" s="58" t="s">
        <v>28</v>
      </c>
      <c r="B559" s="74"/>
      <c r="C559" s="74"/>
      <c r="D559" s="74"/>
      <c r="E559" s="74"/>
      <c r="F559" s="74"/>
      <c r="G559" s="74"/>
      <c r="H559" s="74"/>
      <c r="I559" s="74"/>
      <c r="J559" s="27" t="s">
        <v>29</v>
      </c>
    </row>
    <row r="560" spans="1:10" thickBot="1">
      <c r="A560" s="58" t="s">
        <v>30</v>
      </c>
      <c r="B560" s="74"/>
      <c r="C560" s="74"/>
      <c r="D560" s="74"/>
      <c r="E560" s="74"/>
      <c r="F560" s="74"/>
      <c r="G560" s="74"/>
      <c r="H560" s="74"/>
      <c r="I560" s="74"/>
      <c r="J560" s="27" t="s">
        <v>31</v>
      </c>
    </row>
    <row r="561" spans="1:10" thickBot="1">
      <c r="A561" s="58" t="s">
        <v>32</v>
      </c>
      <c r="B561" s="74"/>
      <c r="C561" s="74" t="s">
        <v>75</v>
      </c>
      <c r="D561" s="74"/>
      <c r="E561" s="74">
        <v>2043.95</v>
      </c>
      <c r="F561" s="74"/>
      <c r="G561" s="74">
        <v>2580</v>
      </c>
      <c r="H561" s="74"/>
      <c r="I561" s="74">
        <v>2580</v>
      </c>
      <c r="J561" s="27" t="s">
        <v>33</v>
      </c>
    </row>
    <row r="562" spans="1:10" thickBot="1">
      <c r="A562" s="58" t="s">
        <v>54</v>
      </c>
      <c r="B562" s="74"/>
      <c r="C562" s="74"/>
      <c r="D562" s="74"/>
      <c r="E562" s="74"/>
      <c r="F562" s="74"/>
      <c r="G562" s="74"/>
      <c r="H562" s="74"/>
      <c r="I562" s="74"/>
      <c r="J562" s="27" t="s">
        <v>34</v>
      </c>
    </row>
    <row r="563" spans="1:10" thickBot="1">
      <c r="A563" s="58" t="s">
        <v>35</v>
      </c>
      <c r="B563" s="74">
        <v>173</v>
      </c>
      <c r="C563" s="74">
        <v>4134.0750000000007</v>
      </c>
      <c r="D563" s="74">
        <v>405</v>
      </c>
      <c r="E563" s="74">
        <v>3815.9</v>
      </c>
      <c r="F563" s="74"/>
      <c r="G563" s="74"/>
      <c r="H563" s="74"/>
      <c r="I563" s="74"/>
      <c r="J563" s="27" t="s">
        <v>36</v>
      </c>
    </row>
    <row r="564" spans="1:10" thickBot="1">
      <c r="A564" s="58" t="s">
        <v>37</v>
      </c>
      <c r="B564" s="74"/>
      <c r="C564" s="74"/>
      <c r="D564" s="74"/>
      <c r="E564" s="74"/>
      <c r="F564" s="74"/>
      <c r="G564" s="74"/>
      <c r="H564" s="74"/>
      <c r="I564" s="74"/>
      <c r="J564" s="27" t="s">
        <v>38</v>
      </c>
    </row>
    <row r="565" spans="1:10" thickBot="1">
      <c r="A565" s="58" t="s">
        <v>39</v>
      </c>
      <c r="B565" s="74">
        <v>9799</v>
      </c>
      <c r="C565" s="74">
        <v>959</v>
      </c>
      <c r="D565" s="74">
        <v>8139</v>
      </c>
      <c r="E565" s="74">
        <v>998</v>
      </c>
      <c r="F565" s="74">
        <f>D565/E565*G565</f>
        <v>7852.7485971943888</v>
      </c>
      <c r="G565" s="74">
        <v>962.9</v>
      </c>
      <c r="H565" s="74"/>
      <c r="I565" s="74">
        <v>792379</v>
      </c>
      <c r="J565" s="27" t="s">
        <v>40</v>
      </c>
    </row>
    <row r="566" spans="1:10" thickBot="1">
      <c r="A566" s="58" t="s">
        <v>41</v>
      </c>
      <c r="B566" s="74"/>
      <c r="C566" s="74"/>
      <c r="D566" s="74"/>
      <c r="E566" s="74"/>
      <c r="F566" s="74"/>
      <c r="G566" s="74"/>
      <c r="H566" s="74"/>
      <c r="I566" s="74"/>
      <c r="J566" s="27" t="s">
        <v>42</v>
      </c>
    </row>
    <row r="567" spans="1:10" thickBot="1">
      <c r="A567" s="58" t="s">
        <v>43</v>
      </c>
      <c r="B567" s="74"/>
      <c r="C567" s="74">
        <v>30531.721000000001</v>
      </c>
      <c r="D567" s="74"/>
      <c r="E567" s="74">
        <v>16625.917000000001</v>
      </c>
      <c r="F567" s="74"/>
      <c r="G567" s="74"/>
      <c r="H567" s="74"/>
      <c r="I567" s="74"/>
      <c r="J567" s="27" t="s">
        <v>44</v>
      </c>
    </row>
    <row r="568" spans="1:10" thickBot="1">
      <c r="A568" s="58" t="s">
        <v>45</v>
      </c>
      <c r="B568" s="74"/>
      <c r="C568" s="74"/>
      <c r="D568" s="74"/>
      <c r="E568" s="74"/>
      <c r="F568" s="74"/>
      <c r="G568" s="74"/>
      <c r="H568" s="74"/>
      <c r="I568" s="74"/>
      <c r="J568" s="27" t="s">
        <v>46</v>
      </c>
    </row>
    <row r="569" spans="1:10" thickBot="1">
      <c r="A569" s="58" t="s">
        <v>47</v>
      </c>
      <c r="B569" s="74"/>
      <c r="C569" s="74"/>
      <c r="D569" s="74"/>
      <c r="E569" s="74"/>
      <c r="F569" s="74"/>
      <c r="G569" s="74"/>
      <c r="H569" s="74"/>
      <c r="I569" s="74"/>
      <c r="J569" s="27" t="s">
        <v>48</v>
      </c>
    </row>
    <row r="570" spans="1:10" thickBot="1">
      <c r="A570" s="58" t="s">
        <v>49</v>
      </c>
      <c r="B570" s="74"/>
      <c r="C570" s="74"/>
      <c r="D570" s="74"/>
      <c r="E570" s="74"/>
      <c r="F570" s="74"/>
      <c r="G570" s="74"/>
      <c r="H570" s="74"/>
      <c r="I570" s="74"/>
      <c r="J570" s="27" t="s">
        <v>50</v>
      </c>
    </row>
    <row r="571" spans="1:10" thickBot="1">
      <c r="A571" s="58" t="s">
        <v>51</v>
      </c>
      <c r="B571" s="76">
        <f>SUM(B549:B570)</f>
        <v>10132.734</v>
      </c>
      <c r="C571" s="76">
        <f t="shared" ref="C571:I571" si="11">SUM(C549:C570)</f>
        <v>489362.2</v>
      </c>
      <c r="D571" s="26">
        <f t="shared" si="11"/>
        <v>184885</v>
      </c>
      <c r="E571" s="26">
        <f t="shared" si="11"/>
        <v>498321.05100000004</v>
      </c>
      <c r="F571" s="26">
        <f t="shared" si="11"/>
        <v>8289.0371350519817</v>
      </c>
      <c r="G571" s="26">
        <f t="shared" si="11"/>
        <v>55226.310000000005</v>
      </c>
      <c r="H571" s="26">
        <f t="shared" si="11"/>
        <v>0</v>
      </c>
      <c r="I571" s="26">
        <f t="shared" si="11"/>
        <v>848357.98</v>
      </c>
      <c r="J571" s="27" t="s">
        <v>52</v>
      </c>
    </row>
    <row r="572" spans="1:10">
      <c r="A572" s="61"/>
      <c r="C572" s="59"/>
      <c r="D572" s="61"/>
      <c r="E572" s="61"/>
      <c r="F572" s="6"/>
    </row>
    <row r="573" spans="1:10">
      <c r="A573" s="53" t="s">
        <v>165</v>
      </c>
      <c r="J573" s="17" t="s">
        <v>166</v>
      </c>
    </row>
    <row r="574" spans="1:10" ht="15.75" customHeight="1">
      <c r="A574" s="53" t="s">
        <v>80</v>
      </c>
      <c r="F574" s="157" t="s">
        <v>186</v>
      </c>
      <c r="G574" s="157"/>
      <c r="H574" s="157"/>
      <c r="I574" s="157"/>
      <c r="J574" s="157"/>
    </row>
    <row r="575" spans="1:10" ht="19.5" thickBot="1">
      <c r="A575" s="60" t="s">
        <v>155</v>
      </c>
      <c r="G575" s="2" t="s">
        <v>157</v>
      </c>
      <c r="J575" s="12" t="s">
        <v>156</v>
      </c>
    </row>
    <row r="576" spans="1:10" ht="16.5" thickBot="1">
      <c r="A576" s="143" t="s">
        <v>6</v>
      </c>
      <c r="B576" s="135">
        <v>2016</v>
      </c>
      <c r="C576" s="136"/>
      <c r="D576" s="135">
        <v>2017</v>
      </c>
      <c r="E576" s="136"/>
      <c r="F576" s="135">
        <v>2018</v>
      </c>
      <c r="G576" s="136"/>
      <c r="H576" s="135">
        <v>2019</v>
      </c>
      <c r="I576" s="136"/>
      <c r="J576" s="141" t="s">
        <v>7</v>
      </c>
    </row>
    <row r="577" spans="1:10" ht="19.5" thickTop="1" thickBot="1">
      <c r="A577" s="144"/>
      <c r="B577" s="73" t="s">
        <v>158</v>
      </c>
      <c r="C577" s="96" t="s">
        <v>159</v>
      </c>
      <c r="D577" s="73" t="s">
        <v>158</v>
      </c>
      <c r="E577" s="96" t="s">
        <v>159</v>
      </c>
      <c r="F577" s="24" t="s">
        <v>158</v>
      </c>
      <c r="G577" s="25" t="s">
        <v>159</v>
      </c>
      <c r="H577" s="116" t="s">
        <v>158</v>
      </c>
      <c r="I577" s="25" t="s">
        <v>159</v>
      </c>
      <c r="J577" s="142"/>
    </row>
    <row r="578" spans="1:10" thickBot="1">
      <c r="A578" s="58" t="s">
        <v>8</v>
      </c>
      <c r="B578" s="74"/>
      <c r="C578" s="74"/>
      <c r="D578" s="74"/>
      <c r="E578" s="74"/>
      <c r="F578" s="74"/>
      <c r="G578" s="74"/>
      <c r="H578" s="74"/>
      <c r="I578" s="74"/>
      <c r="J578" s="27" t="s">
        <v>9</v>
      </c>
    </row>
    <row r="579" spans="1:10" thickBot="1">
      <c r="A579" s="58" t="s">
        <v>10</v>
      </c>
      <c r="B579" s="74"/>
      <c r="C579" s="74"/>
      <c r="D579" s="74"/>
      <c r="E579" s="74"/>
      <c r="F579" s="74"/>
      <c r="G579" s="74"/>
      <c r="H579" s="74"/>
      <c r="I579" s="74"/>
      <c r="J579" s="27" t="s">
        <v>11</v>
      </c>
    </row>
    <row r="580" spans="1:10" thickBot="1">
      <c r="A580" s="58" t="s">
        <v>12</v>
      </c>
      <c r="B580" s="74"/>
      <c r="C580" s="74"/>
      <c r="D580" s="74"/>
      <c r="E580" s="74"/>
      <c r="F580" s="74"/>
      <c r="G580" s="74"/>
      <c r="H580" s="74"/>
      <c r="I580" s="74"/>
      <c r="J580" s="27" t="s">
        <v>13</v>
      </c>
    </row>
    <row r="581" spans="1:10" thickBot="1">
      <c r="A581" s="58" t="s">
        <v>14</v>
      </c>
      <c r="B581" s="74"/>
      <c r="C581" s="74"/>
      <c r="D581" s="74"/>
      <c r="E581" s="74"/>
      <c r="F581" s="74"/>
      <c r="G581" s="74"/>
      <c r="H581" s="74"/>
      <c r="I581" s="74"/>
      <c r="J581" s="27" t="s">
        <v>15</v>
      </c>
    </row>
    <row r="582" spans="1:10" thickBot="1">
      <c r="A582" s="58" t="s">
        <v>16</v>
      </c>
      <c r="B582" s="74"/>
      <c r="C582" s="74">
        <v>78773.756999999998</v>
      </c>
      <c r="D582" s="74">
        <v>32386</v>
      </c>
      <c r="E582" s="74">
        <v>53281.61</v>
      </c>
      <c r="F582" s="74"/>
      <c r="G582" s="74">
        <v>93600.46</v>
      </c>
      <c r="H582" s="74"/>
      <c r="I582" s="74">
        <v>77628.210000000006</v>
      </c>
      <c r="J582" s="27" t="s">
        <v>17</v>
      </c>
    </row>
    <row r="583" spans="1:10" thickBot="1">
      <c r="A583" s="58" t="s">
        <v>18</v>
      </c>
      <c r="B583" s="74"/>
      <c r="C583" s="74"/>
      <c r="D583" s="74"/>
      <c r="E583" s="74"/>
      <c r="F583" s="74"/>
      <c r="G583" s="74"/>
      <c r="H583" s="74"/>
      <c r="I583" s="74"/>
      <c r="J583" s="27" t="s">
        <v>19</v>
      </c>
    </row>
    <row r="584" spans="1:10" thickBot="1">
      <c r="A584" s="58" t="s">
        <v>20</v>
      </c>
      <c r="B584" s="74"/>
      <c r="C584" s="74"/>
      <c r="D584" s="74"/>
      <c r="E584" s="74"/>
      <c r="F584" s="74"/>
      <c r="G584" s="74"/>
      <c r="H584" s="74"/>
      <c r="I584" s="74"/>
      <c r="J584" s="27" t="s">
        <v>21</v>
      </c>
    </row>
    <row r="585" spans="1:10" thickBot="1">
      <c r="A585" s="58" t="s">
        <v>22</v>
      </c>
      <c r="B585" s="74"/>
      <c r="C585" s="74"/>
      <c r="D585" s="74"/>
      <c r="E585" s="74"/>
      <c r="F585" s="74"/>
      <c r="G585" s="74"/>
      <c r="H585" s="74"/>
      <c r="I585" s="74"/>
      <c r="J585" s="27" t="s">
        <v>23</v>
      </c>
    </row>
    <row r="586" spans="1:10" thickBot="1">
      <c r="A586" s="58" t="s">
        <v>24</v>
      </c>
      <c r="B586" s="74"/>
      <c r="C586" s="74"/>
      <c r="D586" s="74"/>
      <c r="E586" s="74"/>
      <c r="F586" s="74"/>
      <c r="G586" s="74"/>
      <c r="H586" s="74"/>
      <c r="I586" s="74"/>
      <c r="J586" s="27" t="s">
        <v>25</v>
      </c>
    </row>
    <row r="587" spans="1:10" thickBot="1">
      <c r="A587" s="58" t="s">
        <v>26</v>
      </c>
      <c r="B587" s="74"/>
      <c r="C587" s="74"/>
      <c r="D587" s="74"/>
      <c r="E587" s="74"/>
      <c r="F587" s="74"/>
      <c r="G587" s="74"/>
      <c r="H587" s="74"/>
      <c r="I587" s="74"/>
      <c r="J587" s="27" t="s">
        <v>27</v>
      </c>
    </row>
    <row r="588" spans="1:10" thickBot="1">
      <c r="A588" s="58" t="s">
        <v>28</v>
      </c>
      <c r="B588" s="74"/>
      <c r="C588" s="74"/>
      <c r="D588" s="74"/>
      <c r="E588" s="74"/>
      <c r="F588" s="74"/>
      <c r="G588" s="74"/>
      <c r="H588" s="74"/>
      <c r="I588" s="74"/>
      <c r="J588" s="27" t="s">
        <v>29</v>
      </c>
    </row>
    <row r="589" spans="1:10" thickBot="1">
      <c r="A589" s="58" t="s">
        <v>30</v>
      </c>
      <c r="B589" s="74"/>
      <c r="C589" s="74">
        <v>25.299313893653515</v>
      </c>
      <c r="D589" s="74"/>
      <c r="E589" s="74">
        <v>25.299313893653515</v>
      </c>
      <c r="F589" s="74"/>
      <c r="G589" s="74">
        <v>25.299313893653515</v>
      </c>
      <c r="H589" s="74"/>
      <c r="I589" s="74"/>
      <c r="J589" s="27" t="s">
        <v>31</v>
      </c>
    </row>
    <row r="590" spans="1:10" thickBot="1">
      <c r="A590" s="58" t="s">
        <v>32</v>
      </c>
      <c r="B590" s="74"/>
      <c r="C590" s="74"/>
      <c r="D590" s="74"/>
      <c r="E590" s="74"/>
      <c r="F590" s="74"/>
      <c r="G590" s="74"/>
      <c r="H590" s="74"/>
      <c r="I590" s="74"/>
      <c r="J590" s="27" t="s">
        <v>33</v>
      </c>
    </row>
    <row r="591" spans="1:10" thickBot="1">
      <c r="A591" s="58" t="s">
        <v>54</v>
      </c>
      <c r="B591" s="74"/>
      <c r="C591" s="74"/>
      <c r="D591" s="74"/>
      <c r="E591" s="74"/>
      <c r="F591" s="74"/>
      <c r="G591" s="74"/>
      <c r="H591" s="74"/>
      <c r="I591" s="74"/>
      <c r="J591" s="27" t="s">
        <v>34</v>
      </c>
    </row>
    <row r="592" spans="1:10" thickBot="1">
      <c r="A592" s="58" t="s">
        <v>35</v>
      </c>
      <c r="B592" s="74"/>
      <c r="C592" s="74"/>
      <c r="D592" s="74"/>
      <c r="E592" s="74"/>
      <c r="F592" s="74"/>
      <c r="G592" s="74"/>
      <c r="H592" s="74"/>
      <c r="I592" s="74"/>
      <c r="J592" s="27" t="s">
        <v>36</v>
      </c>
    </row>
    <row r="593" spans="1:10" thickBot="1">
      <c r="A593" s="58" t="s">
        <v>37</v>
      </c>
      <c r="B593" s="74"/>
      <c r="C593" s="74"/>
      <c r="D593" s="74"/>
      <c r="E593" s="74"/>
      <c r="F593" s="74"/>
      <c r="G593" s="74"/>
      <c r="H593" s="74"/>
      <c r="I593" s="74"/>
      <c r="J593" s="27" t="s">
        <v>38</v>
      </c>
    </row>
    <row r="594" spans="1:10" thickBot="1">
      <c r="A594" s="58" t="s">
        <v>39</v>
      </c>
      <c r="B594" s="74">
        <v>6755</v>
      </c>
      <c r="C594" s="74">
        <v>11361</v>
      </c>
      <c r="D594" s="74">
        <v>14915</v>
      </c>
      <c r="E594" s="74">
        <v>19553</v>
      </c>
      <c r="F594" s="74"/>
      <c r="G594" s="74">
        <v>31205</v>
      </c>
      <c r="H594" s="74"/>
      <c r="I594" s="74">
        <v>31218</v>
      </c>
      <c r="J594" s="27" t="s">
        <v>40</v>
      </c>
    </row>
    <row r="595" spans="1:10" thickBot="1">
      <c r="A595" s="58" t="s">
        <v>41</v>
      </c>
      <c r="B595" s="74"/>
      <c r="C595" s="74"/>
      <c r="D595" s="74"/>
      <c r="E595" s="74"/>
      <c r="F595" s="74"/>
      <c r="G595" s="74"/>
      <c r="H595" s="74"/>
      <c r="I595" s="74"/>
      <c r="J595" s="27" t="s">
        <v>42</v>
      </c>
    </row>
    <row r="596" spans="1:10" thickBot="1">
      <c r="A596" s="58" t="s">
        <v>43</v>
      </c>
      <c r="B596" s="74"/>
      <c r="C596" s="74"/>
      <c r="D596" s="74"/>
      <c r="E596" s="74"/>
      <c r="F596" s="74"/>
      <c r="G596" s="74"/>
      <c r="H596" s="74"/>
      <c r="I596" s="74"/>
      <c r="J596" s="27" t="s">
        <v>44</v>
      </c>
    </row>
    <row r="597" spans="1:10" thickBot="1">
      <c r="A597" s="58" t="s">
        <v>45</v>
      </c>
      <c r="B597" s="74"/>
      <c r="C597" s="74"/>
      <c r="D597" s="74"/>
      <c r="E597" s="74"/>
      <c r="F597" s="74"/>
      <c r="G597" s="74"/>
      <c r="H597" s="74"/>
      <c r="I597" s="74"/>
      <c r="J597" s="27" t="s">
        <v>46</v>
      </c>
    </row>
    <row r="598" spans="1:10" thickBot="1">
      <c r="A598" s="58" t="s">
        <v>47</v>
      </c>
      <c r="B598" s="74"/>
      <c r="C598" s="74"/>
      <c r="D598" s="74"/>
      <c r="E598" s="74"/>
      <c r="F598" s="74"/>
      <c r="G598" s="74"/>
      <c r="H598" s="74"/>
      <c r="I598" s="74"/>
      <c r="J598" s="27" t="s">
        <v>48</v>
      </c>
    </row>
    <row r="599" spans="1:10" thickBot="1">
      <c r="A599" s="58" t="s">
        <v>49</v>
      </c>
      <c r="B599" s="74"/>
      <c r="C599" s="74"/>
      <c r="D599" s="74"/>
      <c r="E599" s="74"/>
      <c r="F599" s="74"/>
      <c r="G599" s="74"/>
      <c r="H599" s="74"/>
      <c r="I599" s="74"/>
      <c r="J599" s="27" t="s">
        <v>50</v>
      </c>
    </row>
    <row r="600" spans="1:10" thickBot="1">
      <c r="A600" s="58" t="s">
        <v>51</v>
      </c>
      <c r="B600" s="76">
        <f>SUM(B578:B599)</f>
        <v>6755</v>
      </c>
      <c r="C600" s="76">
        <f>SUM(C578:C599)</f>
        <v>90160.056313893656</v>
      </c>
      <c r="D600" s="26">
        <f>SUM(D578:D599)</f>
        <v>47301</v>
      </c>
      <c r="E600" s="26">
        <f>SUM(E578:E599)</f>
        <v>72859.909313893644</v>
      </c>
      <c r="F600" s="26"/>
      <c r="G600" s="26">
        <f t="shared" ref="G600:I600" si="12">SUM(G578:G599)</f>
        <v>124830.75931389366</v>
      </c>
      <c r="H600" s="26">
        <f t="shared" si="12"/>
        <v>0</v>
      </c>
      <c r="I600" s="26">
        <f t="shared" si="12"/>
        <v>108846.21</v>
      </c>
      <c r="J600" s="27" t="s">
        <v>52</v>
      </c>
    </row>
    <row r="601" spans="1:10" ht="18">
      <c r="A601" s="61"/>
      <c r="B601" s="59"/>
      <c r="C601" s="61"/>
      <c r="D601" s="61"/>
      <c r="E601" s="61"/>
      <c r="F601" s="6"/>
    </row>
    <row r="602" spans="1:10" ht="18">
      <c r="A602" s="61"/>
      <c r="B602" s="59"/>
      <c r="C602" s="61"/>
      <c r="D602" s="61"/>
      <c r="E602" s="61"/>
      <c r="F602" s="6"/>
    </row>
    <row r="603" spans="1:10" ht="24.75" customHeight="1">
      <c r="A603" s="53" t="s">
        <v>167</v>
      </c>
      <c r="J603" s="17" t="s">
        <v>168</v>
      </c>
    </row>
    <row r="604" spans="1:10" ht="19.5" customHeight="1">
      <c r="A604" s="140" t="s">
        <v>81</v>
      </c>
      <c r="B604" s="140"/>
      <c r="F604" s="16"/>
      <c r="J604" s="131" t="s">
        <v>149</v>
      </c>
    </row>
    <row r="605" spans="1:10" ht="19.5" thickBot="1">
      <c r="A605" s="60" t="s">
        <v>155</v>
      </c>
      <c r="G605" s="2" t="s">
        <v>157</v>
      </c>
      <c r="J605" s="12" t="s">
        <v>156</v>
      </c>
    </row>
    <row r="606" spans="1:10" ht="16.5" thickBot="1">
      <c r="A606" s="143" t="s">
        <v>6</v>
      </c>
      <c r="B606" s="135">
        <v>2016</v>
      </c>
      <c r="C606" s="136"/>
      <c r="D606" s="135">
        <v>2017</v>
      </c>
      <c r="E606" s="136"/>
      <c r="F606" s="135">
        <v>2018</v>
      </c>
      <c r="G606" s="136"/>
      <c r="H606" s="135">
        <v>2019</v>
      </c>
      <c r="I606" s="136"/>
      <c r="J606" s="141" t="s">
        <v>7</v>
      </c>
    </row>
    <row r="607" spans="1:10" ht="19.5" thickTop="1" thickBot="1">
      <c r="A607" s="144"/>
      <c r="B607" s="73" t="s">
        <v>158</v>
      </c>
      <c r="C607" s="96" t="s">
        <v>159</v>
      </c>
      <c r="D607" s="73" t="s">
        <v>158</v>
      </c>
      <c r="E607" s="96" t="s">
        <v>159</v>
      </c>
      <c r="F607" s="24" t="s">
        <v>158</v>
      </c>
      <c r="G607" s="25" t="s">
        <v>159</v>
      </c>
      <c r="H607" s="116" t="s">
        <v>158</v>
      </c>
      <c r="I607" s="25" t="s">
        <v>159</v>
      </c>
      <c r="J607" s="142"/>
    </row>
    <row r="608" spans="1:10" thickBot="1">
      <c r="A608" s="58" t="s">
        <v>8</v>
      </c>
      <c r="B608" s="74"/>
      <c r="C608" s="74"/>
      <c r="D608" s="74"/>
      <c r="E608" s="74"/>
      <c r="F608" s="74"/>
      <c r="G608" s="74"/>
      <c r="H608" s="74"/>
      <c r="I608" s="74"/>
      <c r="J608" s="27" t="s">
        <v>9</v>
      </c>
    </row>
    <row r="609" spans="1:10" thickBot="1">
      <c r="A609" s="58" t="s">
        <v>10</v>
      </c>
      <c r="B609" s="74"/>
      <c r="C609" s="74"/>
      <c r="D609" s="74"/>
      <c r="E609" s="74"/>
      <c r="F609" s="74"/>
      <c r="G609" s="74"/>
      <c r="H609" s="74"/>
      <c r="I609" s="74"/>
      <c r="J609" s="27" t="s">
        <v>11</v>
      </c>
    </row>
    <row r="610" spans="1:10" thickBot="1">
      <c r="A610" s="58" t="s">
        <v>12</v>
      </c>
      <c r="B610" s="74"/>
      <c r="C610" s="74"/>
      <c r="D610" s="74"/>
      <c r="E610" s="74"/>
      <c r="F610" s="74"/>
      <c r="G610" s="74"/>
      <c r="H610" s="74"/>
      <c r="I610" s="74"/>
      <c r="J610" s="27" t="s">
        <v>13</v>
      </c>
    </row>
    <row r="611" spans="1:10" thickBot="1">
      <c r="A611" s="58" t="s">
        <v>14</v>
      </c>
      <c r="B611" s="74"/>
      <c r="C611" s="74"/>
      <c r="D611" s="74"/>
      <c r="E611" s="74"/>
      <c r="F611" s="74"/>
      <c r="G611" s="74"/>
      <c r="H611" s="74"/>
      <c r="I611" s="74"/>
      <c r="J611" s="27" t="s">
        <v>15</v>
      </c>
    </row>
    <row r="612" spans="1:10" thickBot="1">
      <c r="A612" s="58" t="s">
        <v>16</v>
      </c>
      <c r="B612" s="74"/>
      <c r="C612" s="74">
        <v>188.29300000000001</v>
      </c>
      <c r="D612" s="74"/>
      <c r="E612" s="74">
        <v>721.21900000000005</v>
      </c>
      <c r="F612" s="74"/>
      <c r="G612" s="74">
        <v>462.57</v>
      </c>
      <c r="H612" s="74"/>
      <c r="I612" s="74">
        <v>335.23</v>
      </c>
      <c r="J612" s="27" t="s">
        <v>17</v>
      </c>
    </row>
    <row r="613" spans="1:10" thickBot="1">
      <c r="A613" s="58" t="s">
        <v>18</v>
      </c>
      <c r="B613" s="74"/>
      <c r="C613" s="74"/>
      <c r="D613" s="74"/>
      <c r="E613" s="74"/>
      <c r="F613" s="74"/>
      <c r="G613" s="74"/>
      <c r="H613" s="74"/>
      <c r="I613" s="74"/>
      <c r="J613" s="27" t="s">
        <v>19</v>
      </c>
    </row>
    <row r="614" spans="1:10" thickBot="1">
      <c r="A614" s="58" t="s">
        <v>20</v>
      </c>
      <c r="B614" s="74"/>
      <c r="C614" s="74"/>
      <c r="D614" s="74"/>
      <c r="E614" s="74"/>
      <c r="F614" s="74"/>
      <c r="G614" s="74"/>
      <c r="H614" s="74"/>
      <c r="I614" s="74"/>
      <c r="J614" s="27" t="s">
        <v>21</v>
      </c>
    </row>
    <row r="615" spans="1:10" thickBot="1">
      <c r="A615" s="58" t="s">
        <v>22</v>
      </c>
      <c r="B615" s="74"/>
      <c r="C615" s="74"/>
      <c r="D615" s="74"/>
      <c r="E615" s="74"/>
      <c r="F615" s="74"/>
      <c r="G615" s="74"/>
      <c r="H615" s="74"/>
      <c r="I615" s="74"/>
      <c r="J615" s="27" t="s">
        <v>23</v>
      </c>
    </row>
    <row r="616" spans="1:10" thickBot="1">
      <c r="A616" s="58" t="s">
        <v>24</v>
      </c>
      <c r="B616" s="74">
        <v>160.73400000000001</v>
      </c>
      <c r="C616" s="74">
        <v>122.78700000000001</v>
      </c>
      <c r="D616" s="74">
        <v>175745</v>
      </c>
      <c r="E616" s="74">
        <v>134.25399999999999</v>
      </c>
      <c r="F616" s="74">
        <v>175745</v>
      </c>
      <c r="G616" s="74">
        <v>134.25399999999999</v>
      </c>
      <c r="H616" s="74"/>
      <c r="I616" s="74">
        <v>134.25399999999999</v>
      </c>
      <c r="J616" s="27" t="s">
        <v>25</v>
      </c>
    </row>
    <row r="617" spans="1:10" thickBot="1">
      <c r="A617" s="58" t="s">
        <v>26</v>
      </c>
      <c r="B617" s="74"/>
      <c r="C617" s="74"/>
      <c r="D617" s="74"/>
      <c r="E617" s="74"/>
      <c r="F617" s="74"/>
      <c r="G617" s="74"/>
      <c r="H617" s="74"/>
      <c r="I617" s="74"/>
      <c r="J617" s="27" t="s">
        <v>27</v>
      </c>
    </row>
    <row r="618" spans="1:10" thickBot="1">
      <c r="A618" s="58" t="s">
        <v>28</v>
      </c>
      <c r="B618" s="74"/>
      <c r="C618" s="74"/>
      <c r="D618" s="74"/>
      <c r="E618" s="74"/>
      <c r="F618" s="74"/>
      <c r="G618" s="74"/>
      <c r="H618" s="74"/>
      <c r="I618" s="74"/>
      <c r="J618" s="27" t="s">
        <v>29</v>
      </c>
    </row>
    <row r="619" spans="1:10" thickBot="1">
      <c r="A619" s="58" t="s">
        <v>30</v>
      </c>
      <c r="B619" s="74"/>
      <c r="C619" s="74">
        <v>137.70926243567752</v>
      </c>
      <c r="D619" s="74"/>
      <c r="E619" s="74">
        <v>137.70926243567752</v>
      </c>
      <c r="F619" s="74"/>
      <c r="G619" s="74">
        <v>137.70926243567752</v>
      </c>
      <c r="H619" s="74"/>
      <c r="I619" s="74">
        <v>137.70926243567752</v>
      </c>
      <c r="J619" s="27" t="s">
        <v>31</v>
      </c>
    </row>
    <row r="620" spans="1:10" thickBot="1">
      <c r="A620" s="58" t="s">
        <v>32</v>
      </c>
      <c r="B620" s="74"/>
      <c r="C620" s="74" t="s">
        <v>75</v>
      </c>
      <c r="D620" s="74"/>
      <c r="E620" s="74"/>
      <c r="F620" s="74"/>
      <c r="G620" s="74"/>
      <c r="H620" s="74"/>
      <c r="I620" s="74"/>
      <c r="J620" s="27" t="s">
        <v>33</v>
      </c>
    </row>
    <row r="621" spans="1:10" thickBot="1">
      <c r="A621" s="58" t="s">
        <v>54</v>
      </c>
      <c r="B621" s="74"/>
      <c r="C621" s="74"/>
      <c r="D621" s="74"/>
      <c r="E621" s="74"/>
      <c r="F621" s="74"/>
      <c r="G621" s="74"/>
      <c r="H621" s="74"/>
      <c r="I621" s="74"/>
      <c r="J621" s="27" t="s">
        <v>34</v>
      </c>
    </row>
    <row r="622" spans="1:10" thickBot="1">
      <c r="A622" s="58" t="s">
        <v>35</v>
      </c>
      <c r="B622" s="74"/>
      <c r="C622" s="74"/>
      <c r="D622" s="74"/>
      <c r="E622" s="74"/>
      <c r="F622" s="74"/>
      <c r="G622" s="74"/>
      <c r="H622" s="74"/>
      <c r="I622" s="74"/>
      <c r="J622" s="27" t="s">
        <v>36</v>
      </c>
    </row>
    <row r="623" spans="1:10" thickBot="1">
      <c r="A623" s="58" t="s">
        <v>37</v>
      </c>
      <c r="B623" s="74"/>
      <c r="C623" s="74"/>
      <c r="D623" s="74"/>
      <c r="E623" s="74"/>
      <c r="F623" s="74"/>
      <c r="G623" s="74"/>
      <c r="H623" s="74"/>
      <c r="I623" s="74"/>
      <c r="J623" s="27" t="s">
        <v>38</v>
      </c>
    </row>
    <row r="624" spans="1:10" thickBot="1">
      <c r="A624" s="58" t="s">
        <v>39</v>
      </c>
      <c r="B624" s="74">
        <v>1939</v>
      </c>
      <c r="C624" s="74">
        <v>9894</v>
      </c>
      <c r="D624" s="74">
        <v>1732</v>
      </c>
      <c r="E624" s="74">
        <v>9023</v>
      </c>
      <c r="F624" s="74"/>
      <c r="G624" s="74">
        <v>9745</v>
      </c>
      <c r="H624" s="74"/>
      <c r="I624" s="74" t="s">
        <v>180</v>
      </c>
      <c r="J624" s="27" t="s">
        <v>40</v>
      </c>
    </row>
    <row r="625" spans="1:16" thickBot="1">
      <c r="A625" s="58" t="s">
        <v>41</v>
      </c>
      <c r="B625" s="74"/>
      <c r="C625" s="74"/>
      <c r="D625" s="74"/>
      <c r="E625" s="74"/>
      <c r="F625" s="74"/>
      <c r="G625" s="74"/>
      <c r="H625" s="74"/>
      <c r="I625" s="74"/>
      <c r="J625" s="27" t="s">
        <v>42</v>
      </c>
    </row>
    <row r="626" spans="1:16" thickBot="1">
      <c r="A626" s="58" t="s">
        <v>43</v>
      </c>
      <c r="B626" s="74"/>
      <c r="C626" s="74">
        <v>259.43599999999998</v>
      </c>
      <c r="D626" s="74"/>
      <c r="E626" s="74">
        <v>259.43599999999998</v>
      </c>
      <c r="F626" s="74"/>
      <c r="G626" s="74"/>
      <c r="H626" s="74"/>
      <c r="I626" s="74"/>
      <c r="J626" s="27" t="s">
        <v>44</v>
      </c>
    </row>
    <row r="627" spans="1:16" thickBot="1">
      <c r="A627" s="58" t="s">
        <v>45</v>
      </c>
      <c r="B627" s="74"/>
      <c r="C627" s="74"/>
      <c r="D627" s="74"/>
      <c r="E627" s="74"/>
      <c r="F627" s="74"/>
      <c r="G627" s="74"/>
      <c r="H627" s="74"/>
      <c r="I627" s="74"/>
      <c r="J627" s="27" t="s">
        <v>46</v>
      </c>
    </row>
    <row r="628" spans="1:16" thickBot="1">
      <c r="A628" s="58" t="s">
        <v>47</v>
      </c>
      <c r="B628" s="74"/>
      <c r="C628" s="74"/>
      <c r="D628" s="74"/>
      <c r="E628" s="74"/>
      <c r="F628" s="74"/>
      <c r="G628" s="74"/>
      <c r="H628" s="74"/>
      <c r="I628" s="74"/>
      <c r="J628" s="27" t="s">
        <v>48</v>
      </c>
    </row>
    <row r="629" spans="1:16" thickBot="1">
      <c r="A629" s="58" t="s">
        <v>49</v>
      </c>
      <c r="B629" s="74"/>
      <c r="C629" s="74"/>
      <c r="D629" s="74"/>
      <c r="E629" s="74"/>
      <c r="F629" s="74"/>
      <c r="G629" s="74"/>
      <c r="H629" s="74"/>
      <c r="I629" s="74"/>
      <c r="J629" s="27" t="s">
        <v>50</v>
      </c>
    </row>
    <row r="630" spans="1:16" thickBot="1">
      <c r="A630" s="58" t="s">
        <v>51</v>
      </c>
      <c r="B630" s="76">
        <f>SUM(B608:B629)</f>
        <v>2099.7339999999999</v>
      </c>
      <c r="C630" s="76">
        <f t="shared" ref="C630:I630" si="13">SUM(C608:C629)</f>
        <v>10602.225262435677</v>
      </c>
      <c r="D630" s="26">
        <f t="shared" si="13"/>
        <v>177477</v>
      </c>
      <c r="E630" s="26">
        <f t="shared" si="13"/>
        <v>10275.618262435677</v>
      </c>
      <c r="F630" s="26">
        <f t="shared" si="13"/>
        <v>175745</v>
      </c>
      <c r="G630" s="26">
        <f t="shared" si="13"/>
        <v>10479.533262435678</v>
      </c>
      <c r="H630" s="26">
        <f t="shared" si="13"/>
        <v>0</v>
      </c>
      <c r="I630" s="26">
        <f t="shared" si="13"/>
        <v>607.19326243567752</v>
      </c>
      <c r="J630" s="27" t="s">
        <v>52</v>
      </c>
    </row>
    <row r="631" spans="1:16" ht="18">
      <c r="A631" s="61"/>
      <c r="B631" s="59"/>
      <c r="C631" s="61"/>
      <c r="D631" s="61"/>
      <c r="E631" s="61"/>
      <c r="F631" s="6"/>
    </row>
    <row r="632" spans="1:16" ht="18">
      <c r="A632" s="61"/>
      <c r="B632" s="59"/>
      <c r="C632" s="61"/>
      <c r="D632" s="61"/>
      <c r="E632" s="61"/>
      <c r="F632" s="6"/>
    </row>
    <row r="633" spans="1:16" ht="18">
      <c r="A633" s="61"/>
      <c r="B633" s="59"/>
      <c r="C633" s="61"/>
      <c r="D633" s="61"/>
      <c r="E633" s="61"/>
      <c r="F633" s="6"/>
    </row>
    <row r="634" spans="1:16">
      <c r="A634" s="53" t="s">
        <v>169</v>
      </c>
      <c r="M634" s="17" t="s">
        <v>170</v>
      </c>
    </row>
    <row r="635" spans="1:16" ht="27.75" customHeight="1">
      <c r="A635" s="140" t="s">
        <v>82</v>
      </c>
      <c r="B635" s="140"/>
      <c r="K635" s="173" t="s">
        <v>150</v>
      </c>
      <c r="L635" s="173"/>
      <c r="M635" s="173"/>
      <c r="N635" s="15"/>
      <c r="O635" s="15"/>
      <c r="P635" s="15"/>
    </row>
    <row r="636" spans="1:16" ht="16.5" customHeight="1" thickBot="1">
      <c r="A636" s="53" t="s">
        <v>231</v>
      </c>
      <c r="M636" s="12" t="s">
        <v>83</v>
      </c>
      <c r="N636" s="15"/>
    </row>
    <row r="637" spans="1:16" ht="16.5" thickBot="1">
      <c r="A637" s="159" t="s">
        <v>6</v>
      </c>
      <c r="B637" s="154">
        <v>2016</v>
      </c>
      <c r="C637" s="155"/>
      <c r="D637" s="156"/>
      <c r="E637" s="154">
        <v>2017</v>
      </c>
      <c r="F637" s="155"/>
      <c r="G637" s="156"/>
      <c r="H637" s="120"/>
      <c r="I637" s="120"/>
      <c r="J637" s="154">
        <v>2018</v>
      </c>
      <c r="K637" s="155"/>
      <c r="L637" s="156"/>
      <c r="M637" s="148" t="s">
        <v>7</v>
      </c>
      <c r="N637" s="15"/>
    </row>
    <row r="638" spans="1:16" ht="27.75">
      <c r="A638" s="160"/>
      <c r="B638" s="77" t="s">
        <v>84</v>
      </c>
      <c r="C638" s="97" t="s">
        <v>85</v>
      </c>
      <c r="D638" s="97" t="s">
        <v>86</v>
      </c>
      <c r="E638" s="77" t="s">
        <v>84</v>
      </c>
      <c r="F638" s="29" t="s">
        <v>85</v>
      </c>
      <c r="G638" s="29" t="s">
        <v>86</v>
      </c>
      <c r="H638" s="28"/>
      <c r="I638" s="28"/>
      <c r="J638" s="28" t="s">
        <v>84</v>
      </c>
      <c r="K638" s="29" t="s">
        <v>85</v>
      </c>
      <c r="L638" s="29" t="s">
        <v>86</v>
      </c>
      <c r="M638" s="149"/>
      <c r="N638" s="15"/>
    </row>
    <row r="639" spans="1:16" ht="19.5" thickBot="1">
      <c r="A639" s="161"/>
      <c r="B639" s="78" t="s">
        <v>87</v>
      </c>
      <c r="C639" s="98" t="s">
        <v>88</v>
      </c>
      <c r="D639" s="98" t="s">
        <v>52</v>
      </c>
      <c r="E639" s="78" t="s">
        <v>87</v>
      </c>
      <c r="F639" s="31" t="s">
        <v>88</v>
      </c>
      <c r="G639" s="31" t="s">
        <v>52</v>
      </c>
      <c r="H639" s="30"/>
      <c r="I639" s="30"/>
      <c r="J639" s="30" t="s">
        <v>87</v>
      </c>
      <c r="K639" s="31" t="s">
        <v>88</v>
      </c>
      <c r="L639" s="31" t="s">
        <v>52</v>
      </c>
      <c r="M639" s="150"/>
    </row>
    <row r="640" spans="1:16" thickBot="1">
      <c r="A640" s="55" t="s">
        <v>8</v>
      </c>
      <c r="B640" s="75"/>
      <c r="C640" s="75"/>
      <c r="D640" s="75">
        <v>60.14</v>
      </c>
      <c r="E640" s="75"/>
      <c r="F640" s="75"/>
      <c r="G640" s="75">
        <v>72.849999999999994</v>
      </c>
      <c r="H640" s="75"/>
      <c r="I640" s="75"/>
      <c r="J640" s="75"/>
      <c r="K640" s="75"/>
      <c r="L640" s="75">
        <v>72.849999999999994</v>
      </c>
      <c r="M640" s="22" t="s">
        <v>9</v>
      </c>
    </row>
    <row r="641" spans="1:13" thickBot="1">
      <c r="A641" s="55" t="s">
        <v>10</v>
      </c>
      <c r="B641" s="75" t="s">
        <v>75</v>
      </c>
      <c r="C641" s="75" t="s">
        <v>75</v>
      </c>
      <c r="D641" s="75" t="s">
        <v>75</v>
      </c>
      <c r="E641" s="75" t="s">
        <v>75</v>
      </c>
      <c r="F641" s="75" t="s">
        <v>75</v>
      </c>
      <c r="G641" s="75" t="s">
        <v>75</v>
      </c>
      <c r="H641" s="75"/>
      <c r="I641" s="75"/>
      <c r="J641" s="75" t="s">
        <v>75</v>
      </c>
      <c r="K641" s="75" t="s">
        <v>75</v>
      </c>
      <c r="L641" s="75" t="s">
        <v>75</v>
      </c>
      <c r="M641" s="22" t="s">
        <v>11</v>
      </c>
    </row>
    <row r="642" spans="1:13" thickBot="1">
      <c r="A642" s="55" t="s">
        <v>12</v>
      </c>
      <c r="B642" s="75"/>
      <c r="C642" s="75"/>
      <c r="D642" s="75">
        <v>0.7527832000000001</v>
      </c>
      <c r="E642" s="75"/>
      <c r="F642" s="75"/>
      <c r="G642" s="75">
        <v>0.7527832000000001</v>
      </c>
      <c r="H642" s="75"/>
      <c r="I642" s="75"/>
      <c r="J642" s="75"/>
      <c r="K642" s="75"/>
      <c r="L642" s="75">
        <v>0.7527832000000001</v>
      </c>
      <c r="M642" s="22" t="s">
        <v>13</v>
      </c>
    </row>
    <row r="643" spans="1:13" thickBot="1">
      <c r="A643" s="55" t="s">
        <v>14</v>
      </c>
      <c r="B643" s="75"/>
      <c r="C643" s="75"/>
      <c r="D643" s="75">
        <v>1045.181685494</v>
      </c>
      <c r="E643" s="75"/>
      <c r="F643" s="75"/>
      <c r="G643" s="75">
        <v>1045.181685494</v>
      </c>
      <c r="H643" s="75"/>
      <c r="I643" s="75"/>
      <c r="J643" s="75"/>
      <c r="K643" s="75"/>
      <c r="L643" s="75">
        <v>1045.181685494</v>
      </c>
      <c r="M643" s="22" t="s">
        <v>15</v>
      </c>
    </row>
    <row r="644" spans="1:13" thickBot="1">
      <c r="A644" s="55" t="s">
        <v>16</v>
      </c>
      <c r="B644" s="75">
        <v>0.32</v>
      </c>
      <c r="C644" s="75"/>
      <c r="D644" s="75">
        <v>0.32</v>
      </c>
      <c r="E644" s="75">
        <v>0.28999999999999998</v>
      </c>
      <c r="F644" s="75"/>
      <c r="G644" s="75">
        <v>0.28999999999999998</v>
      </c>
      <c r="H644" s="75"/>
      <c r="I644" s="75"/>
      <c r="J644" s="75">
        <v>0.28999999999999998</v>
      </c>
      <c r="K644" s="75"/>
      <c r="L644" s="75">
        <v>0.28999999999999998</v>
      </c>
      <c r="M644" s="22" t="s">
        <v>17</v>
      </c>
    </row>
    <row r="645" spans="1:13" thickBot="1">
      <c r="A645" s="55" t="s">
        <v>18</v>
      </c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22" t="s">
        <v>19</v>
      </c>
    </row>
    <row r="646" spans="1:13" thickBot="1">
      <c r="A646" s="55" t="s">
        <v>20</v>
      </c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22" t="s">
        <v>21</v>
      </c>
    </row>
    <row r="647" spans="1:13" thickBot="1">
      <c r="A647" s="55" t="s">
        <v>22</v>
      </c>
      <c r="B647" s="75"/>
      <c r="C647" s="75"/>
      <c r="D647" s="75">
        <v>121.37820000000001</v>
      </c>
      <c r="E647" s="75"/>
      <c r="F647" s="75"/>
      <c r="G647" s="75">
        <v>121.37820000000001</v>
      </c>
      <c r="H647" s="75"/>
      <c r="I647" s="75"/>
      <c r="J647" s="75"/>
      <c r="K647" s="75"/>
      <c r="L647" s="75">
        <v>121.37820000000001</v>
      </c>
      <c r="M647" s="22" t="s">
        <v>23</v>
      </c>
    </row>
    <row r="648" spans="1:13" thickBot="1">
      <c r="A648" s="55" t="s">
        <v>24</v>
      </c>
      <c r="B648" s="75"/>
      <c r="C648" s="75"/>
      <c r="D648" s="75">
        <v>110.66</v>
      </c>
      <c r="E648" s="75"/>
      <c r="F648" s="75"/>
      <c r="G648" s="75">
        <v>160.19999999999999</v>
      </c>
      <c r="H648" s="75"/>
      <c r="I648" s="75"/>
      <c r="J648" s="75"/>
      <c r="K648" s="75"/>
      <c r="L648" s="75">
        <v>160.19999999999999</v>
      </c>
      <c r="M648" s="22" t="s">
        <v>25</v>
      </c>
    </row>
    <row r="649" spans="1:13" thickBot="1">
      <c r="A649" s="55" t="s">
        <v>26</v>
      </c>
      <c r="B649" s="75"/>
      <c r="C649" s="75"/>
      <c r="D649" s="75">
        <v>421.04744526424025</v>
      </c>
      <c r="E649" s="75"/>
      <c r="F649" s="75"/>
      <c r="G649" s="75">
        <v>421.04744526424025</v>
      </c>
      <c r="H649" s="75"/>
      <c r="I649" s="75"/>
      <c r="J649" s="75"/>
      <c r="K649" s="75"/>
      <c r="L649" s="75">
        <v>421.04744526424025</v>
      </c>
      <c r="M649" s="22" t="s">
        <v>27</v>
      </c>
    </row>
    <row r="650" spans="1:13" thickBot="1">
      <c r="A650" s="55" t="s">
        <v>28</v>
      </c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22" t="s">
        <v>29</v>
      </c>
    </row>
    <row r="651" spans="1:13" thickBot="1">
      <c r="A651" s="55" t="s">
        <v>30</v>
      </c>
      <c r="B651" s="75">
        <v>141.37100000000001</v>
      </c>
      <c r="C651" s="75"/>
      <c r="D651" s="75">
        <v>141.37100000000001</v>
      </c>
      <c r="E651" s="75">
        <v>24.125</v>
      </c>
      <c r="F651" s="75"/>
      <c r="G651" s="75">
        <v>24.125</v>
      </c>
      <c r="H651" s="75"/>
      <c r="I651" s="75"/>
      <c r="J651" s="75">
        <v>24.125</v>
      </c>
      <c r="K651" s="75"/>
      <c r="L651" s="75">
        <v>24.125</v>
      </c>
      <c r="M651" s="22" t="s">
        <v>31</v>
      </c>
    </row>
    <row r="652" spans="1:13" thickBot="1">
      <c r="A652" s="55" t="s">
        <v>32</v>
      </c>
      <c r="B652" s="75">
        <v>32.83</v>
      </c>
      <c r="C652" s="75"/>
      <c r="D652" s="75">
        <v>32.83</v>
      </c>
      <c r="E652" s="75">
        <v>34.729999999999997</v>
      </c>
      <c r="F652" s="75"/>
      <c r="G652" s="75">
        <v>34.729999999999997</v>
      </c>
      <c r="H652" s="75"/>
      <c r="I652" s="75"/>
      <c r="J652" s="75">
        <v>34.729999999999997</v>
      </c>
      <c r="K652" s="75"/>
      <c r="L652" s="75">
        <v>34.729999999999997</v>
      </c>
      <c r="M652" s="22" t="s">
        <v>33</v>
      </c>
    </row>
    <row r="653" spans="1:13" thickBot="1">
      <c r="A653" s="55" t="s">
        <v>54</v>
      </c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22" t="s">
        <v>34</v>
      </c>
    </row>
    <row r="654" spans="1:13" thickBot="1">
      <c r="A654" s="55" t="s">
        <v>35</v>
      </c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22" t="s">
        <v>36</v>
      </c>
    </row>
    <row r="655" spans="1:13" thickBot="1">
      <c r="A655" s="55" t="s">
        <v>37</v>
      </c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22" t="s">
        <v>38</v>
      </c>
    </row>
    <row r="656" spans="1:13" thickBot="1">
      <c r="A656" s="55" t="s">
        <v>39</v>
      </c>
      <c r="B656" s="75"/>
      <c r="C656" s="75"/>
      <c r="D656" s="75">
        <v>47</v>
      </c>
      <c r="E656" s="75"/>
      <c r="F656" s="75"/>
      <c r="G656" s="75">
        <v>38.32</v>
      </c>
      <c r="H656" s="75"/>
      <c r="I656" s="75"/>
      <c r="J656" s="75"/>
      <c r="K656" s="75"/>
      <c r="L656" s="75">
        <v>38.32</v>
      </c>
      <c r="M656" s="22" t="s">
        <v>40</v>
      </c>
    </row>
    <row r="657" spans="1:13" thickBot="1">
      <c r="A657" s="55" t="s">
        <v>41</v>
      </c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22" t="s">
        <v>42</v>
      </c>
    </row>
    <row r="658" spans="1:13" thickBot="1">
      <c r="A658" s="55" t="s">
        <v>43</v>
      </c>
      <c r="B658" s="75">
        <v>638.77449999999999</v>
      </c>
      <c r="C658" s="75"/>
      <c r="D658" s="75">
        <v>638.77449999999999</v>
      </c>
      <c r="E658" s="75">
        <v>307.88697000000002</v>
      </c>
      <c r="F658" s="75"/>
      <c r="G658" s="75">
        <v>307.88697000000002</v>
      </c>
      <c r="H658" s="75"/>
      <c r="I658" s="75"/>
      <c r="J658" s="75">
        <v>307.88697000000002</v>
      </c>
      <c r="K658" s="75"/>
      <c r="L658" s="75">
        <v>307.88697000000002</v>
      </c>
      <c r="M658" s="22" t="s">
        <v>44</v>
      </c>
    </row>
    <row r="659" spans="1:13" thickBot="1">
      <c r="A659" s="55" t="s">
        <v>45</v>
      </c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22" t="s">
        <v>46</v>
      </c>
    </row>
    <row r="660" spans="1:13" thickBot="1">
      <c r="A660" s="55" t="s">
        <v>47</v>
      </c>
      <c r="B660" s="75"/>
      <c r="C660" s="75"/>
      <c r="D660" s="75">
        <v>9.7616345062429062</v>
      </c>
      <c r="E660" s="75"/>
      <c r="F660" s="75"/>
      <c r="G660" s="75">
        <v>9.7616345062429062</v>
      </c>
      <c r="H660" s="75"/>
      <c r="I660" s="75"/>
      <c r="J660" s="75"/>
      <c r="K660" s="75"/>
      <c r="L660" s="75">
        <v>9.7616345062429062</v>
      </c>
      <c r="M660" s="22" t="s">
        <v>48</v>
      </c>
    </row>
    <row r="661" spans="1:13" thickBot="1">
      <c r="A661" s="55" t="s">
        <v>49</v>
      </c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22" t="s">
        <v>50</v>
      </c>
    </row>
    <row r="662" spans="1:13" thickBot="1">
      <c r="A662" s="55" t="s">
        <v>51</v>
      </c>
      <c r="B662" s="79">
        <f t="shared" ref="B662:G662" si="14">SUM(B640:B661)</f>
        <v>813.29549999999995</v>
      </c>
      <c r="C662" s="32">
        <f t="shared" si="14"/>
        <v>0</v>
      </c>
      <c r="D662" s="32">
        <f t="shared" si="14"/>
        <v>2629.217248464483</v>
      </c>
      <c r="E662" s="32">
        <f t="shared" si="14"/>
        <v>367.03197</v>
      </c>
      <c r="F662" s="32">
        <f t="shared" si="14"/>
        <v>0</v>
      </c>
      <c r="G662" s="32">
        <f t="shared" si="14"/>
        <v>2236.5237184644834</v>
      </c>
      <c r="H662" s="32"/>
      <c r="I662" s="32"/>
      <c r="J662" s="32">
        <v>367.03197</v>
      </c>
      <c r="K662" s="32">
        <v>0</v>
      </c>
      <c r="L662" s="32">
        <v>2236.5237184644834</v>
      </c>
      <c r="M662" s="22" t="s">
        <v>52</v>
      </c>
    </row>
    <row r="663" spans="1:13">
      <c r="A663" s="62" t="s">
        <v>89</v>
      </c>
    </row>
    <row r="664" spans="1:13" ht="27.75">
      <c r="A664" s="63" t="s">
        <v>90</v>
      </c>
      <c r="M664" s="4" t="s">
        <v>91</v>
      </c>
    </row>
    <row r="668" spans="1:13" ht="18">
      <c r="A668" s="53" t="s">
        <v>144</v>
      </c>
      <c r="B668" s="53"/>
      <c r="C668" s="53"/>
      <c r="D668" s="53"/>
      <c r="E668" s="53"/>
      <c r="G668" s="13" t="s">
        <v>142</v>
      </c>
      <c r="H668" s="13"/>
      <c r="I668" s="13"/>
      <c r="J668" s="18"/>
    </row>
    <row r="669" spans="1:13" ht="18.75" customHeight="1">
      <c r="A669" s="140" t="s">
        <v>92</v>
      </c>
      <c r="B669" s="140"/>
      <c r="C669" s="53"/>
      <c r="D669" s="157" t="s">
        <v>151</v>
      </c>
      <c r="E669" s="157"/>
      <c r="F669" s="157"/>
      <c r="G669" s="157"/>
      <c r="H669" s="121"/>
      <c r="I669" s="121"/>
      <c r="J669" s="18"/>
    </row>
    <row r="670" spans="1:13" ht="36.75" thickBot="1">
      <c r="A670" s="53" t="s">
        <v>231</v>
      </c>
      <c r="B670" s="53"/>
      <c r="C670" s="53"/>
      <c r="D670" s="53"/>
      <c r="E670" s="53"/>
      <c r="F670" s="53"/>
      <c r="G670" s="158" t="s">
        <v>83</v>
      </c>
      <c r="H670" s="158"/>
      <c r="I670" s="126"/>
      <c r="J670" s="126"/>
      <c r="K670" s="18"/>
    </row>
    <row r="671" spans="1:13" ht="19.5" thickBot="1">
      <c r="A671" s="64" t="s">
        <v>6</v>
      </c>
      <c r="B671" s="64" t="s">
        <v>93</v>
      </c>
      <c r="C671" s="64">
        <v>2016</v>
      </c>
      <c r="D671" s="64">
        <v>2017</v>
      </c>
      <c r="E671" s="64">
        <v>2018</v>
      </c>
      <c r="F671" s="64">
        <v>2019</v>
      </c>
      <c r="G671" s="33" t="s">
        <v>94</v>
      </c>
      <c r="H671" s="125" t="s">
        <v>95</v>
      </c>
    </row>
    <row r="672" spans="1:13" ht="19.5" thickBot="1">
      <c r="A672" s="145" t="s">
        <v>96</v>
      </c>
      <c r="B672" s="80" t="s">
        <v>97</v>
      </c>
      <c r="C672" s="92"/>
      <c r="D672" s="92"/>
      <c r="E672" s="92"/>
      <c r="F672" s="92"/>
      <c r="G672" s="36" t="s">
        <v>98</v>
      </c>
      <c r="H672" s="117" t="s">
        <v>99</v>
      </c>
    </row>
    <row r="673" spans="1:8" ht="19.5" thickBot="1">
      <c r="A673" s="146"/>
      <c r="B673" s="80" t="s">
        <v>100</v>
      </c>
      <c r="C673" s="92"/>
      <c r="D673" s="92"/>
      <c r="E673" s="92"/>
      <c r="F673" s="92"/>
      <c r="G673" s="36" t="s">
        <v>101</v>
      </c>
      <c r="H673" s="118"/>
    </row>
    <row r="674" spans="1:8" ht="19.5" thickBot="1">
      <c r="A674" s="146"/>
      <c r="B674" s="80" t="s">
        <v>102</v>
      </c>
      <c r="C674" s="92"/>
      <c r="D674" s="92"/>
      <c r="E674" s="92"/>
      <c r="F674" s="92"/>
      <c r="G674" s="36" t="s">
        <v>103</v>
      </c>
      <c r="H674" s="118"/>
    </row>
    <row r="675" spans="1:8" ht="19.5" thickBot="1">
      <c r="A675" s="147"/>
      <c r="B675" s="80" t="s">
        <v>104</v>
      </c>
      <c r="C675" s="92">
        <v>60.14</v>
      </c>
      <c r="D675" s="92">
        <v>72.849999999999994</v>
      </c>
      <c r="E675" s="92">
        <v>72.849999999999994</v>
      </c>
      <c r="F675" s="92">
        <v>72.849999999999994</v>
      </c>
      <c r="G675" s="36" t="s">
        <v>105</v>
      </c>
      <c r="H675" s="119"/>
    </row>
    <row r="676" spans="1:8" ht="19.5" thickBot="1">
      <c r="A676" s="145" t="s">
        <v>10</v>
      </c>
      <c r="B676" s="80" t="s">
        <v>97</v>
      </c>
      <c r="C676" s="92"/>
      <c r="D676" s="92"/>
      <c r="E676" s="92"/>
      <c r="F676" s="92"/>
      <c r="G676" s="36" t="s">
        <v>98</v>
      </c>
      <c r="H676" s="117" t="s">
        <v>11</v>
      </c>
    </row>
    <row r="677" spans="1:8" ht="19.5" thickBot="1">
      <c r="A677" s="146"/>
      <c r="B677" s="80" t="s">
        <v>100</v>
      </c>
      <c r="C677" s="92"/>
      <c r="D677" s="92"/>
      <c r="E677" s="92"/>
      <c r="F677" s="92"/>
      <c r="G677" s="36" t="s">
        <v>101</v>
      </c>
      <c r="H677" s="118"/>
    </row>
    <row r="678" spans="1:8" ht="19.5" thickBot="1">
      <c r="A678" s="146"/>
      <c r="B678" s="80" t="s">
        <v>102</v>
      </c>
      <c r="C678" s="92"/>
      <c r="D678" s="92"/>
      <c r="E678" s="92"/>
      <c r="F678" s="92"/>
      <c r="G678" s="36" t="s">
        <v>103</v>
      </c>
      <c r="H678" s="118"/>
    </row>
    <row r="679" spans="1:8" ht="19.5" thickBot="1">
      <c r="A679" s="147"/>
      <c r="B679" s="80" t="s">
        <v>51</v>
      </c>
      <c r="C679" s="92"/>
      <c r="D679" s="92"/>
      <c r="E679" s="92"/>
      <c r="F679" s="92"/>
      <c r="G679" s="36" t="s">
        <v>105</v>
      </c>
      <c r="H679" s="119"/>
    </row>
    <row r="680" spans="1:8" ht="19.5" thickBot="1">
      <c r="A680" s="145" t="s">
        <v>12</v>
      </c>
      <c r="B680" s="80" t="s">
        <v>97</v>
      </c>
      <c r="C680" s="92"/>
      <c r="D680" s="92"/>
      <c r="E680" s="92"/>
      <c r="F680" s="92"/>
      <c r="G680" s="36" t="s">
        <v>98</v>
      </c>
      <c r="H680" s="117" t="s">
        <v>13</v>
      </c>
    </row>
    <row r="681" spans="1:8" ht="19.5" thickBot="1">
      <c r="A681" s="146"/>
      <c r="B681" s="80" t="s">
        <v>100</v>
      </c>
      <c r="C681" s="92"/>
      <c r="D681" s="92"/>
      <c r="E681" s="92"/>
      <c r="F681" s="92"/>
      <c r="G681" s="36" t="s">
        <v>101</v>
      </c>
      <c r="H681" s="118"/>
    </row>
    <row r="682" spans="1:8" ht="19.5" thickBot="1">
      <c r="A682" s="146"/>
      <c r="B682" s="80" t="s">
        <v>102</v>
      </c>
      <c r="C682" s="92"/>
      <c r="D682" s="92"/>
      <c r="E682" s="92"/>
      <c r="F682" s="92"/>
      <c r="G682" s="36" t="s">
        <v>103</v>
      </c>
      <c r="H682" s="118"/>
    </row>
    <row r="683" spans="1:8" ht="19.5" thickBot="1">
      <c r="A683" s="147"/>
      <c r="B683" s="80" t="s">
        <v>51</v>
      </c>
      <c r="C683" s="92">
        <v>0.7527832000000001</v>
      </c>
      <c r="D683" s="92">
        <v>0.7527832000000001</v>
      </c>
      <c r="E683" s="92">
        <v>0.7527832000000001</v>
      </c>
      <c r="F683" s="92">
        <v>0.7527832000000001</v>
      </c>
      <c r="G683" s="36" t="s">
        <v>105</v>
      </c>
      <c r="H683" s="119"/>
    </row>
    <row r="684" spans="1:8" ht="19.5" thickBot="1">
      <c r="A684" s="145" t="s">
        <v>14</v>
      </c>
      <c r="B684" s="80" t="s">
        <v>97</v>
      </c>
      <c r="C684" s="92"/>
      <c r="D684" s="92"/>
      <c r="E684" s="92"/>
      <c r="F684" s="92"/>
      <c r="G684" s="36" t="s">
        <v>98</v>
      </c>
      <c r="H684" s="117" t="s">
        <v>106</v>
      </c>
    </row>
    <row r="685" spans="1:8" ht="19.5" thickBot="1">
      <c r="A685" s="146"/>
      <c r="B685" s="80" t="s">
        <v>100</v>
      </c>
      <c r="C685" s="92"/>
      <c r="D685" s="92"/>
      <c r="E685" s="92"/>
      <c r="F685" s="92"/>
      <c r="G685" s="36" t="s">
        <v>101</v>
      </c>
      <c r="H685" s="118"/>
    </row>
    <row r="686" spans="1:8" ht="19.5" thickBot="1">
      <c r="A686" s="146"/>
      <c r="B686" s="80" t="s">
        <v>102</v>
      </c>
      <c r="C686" s="92"/>
      <c r="D686" s="92"/>
      <c r="E686" s="92"/>
      <c r="F686" s="92"/>
      <c r="G686" s="36" t="s">
        <v>103</v>
      </c>
      <c r="H686" s="118"/>
    </row>
    <row r="687" spans="1:8" ht="19.5" thickBot="1">
      <c r="A687" s="147"/>
      <c r="B687" s="80" t="s">
        <v>51</v>
      </c>
      <c r="C687" s="92">
        <v>0</v>
      </c>
      <c r="D687" s="92">
        <v>0</v>
      </c>
      <c r="E687" s="92">
        <v>0</v>
      </c>
      <c r="F687" s="92">
        <v>0</v>
      </c>
      <c r="G687" s="36" t="s">
        <v>105</v>
      </c>
      <c r="H687" s="119"/>
    </row>
    <row r="688" spans="1:8" ht="19.5" thickBot="1">
      <c r="A688" s="145" t="s">
        <v>16</v>
      </c>
      <c r="B688" s="80" t="s">
        <v>97</v>
      </c>
      <c r="C688" s="92">
        <v>219.78320000000002</v>
      </c>
      <c r="D688" s="92">
        <v>219.78320000000002</v>
      </c>
      <c r="E688" s="92">
        <v>219.78320000000002</v>
      </c>
      <c r="F688" s="92">
        <v>219.78320000000002</v>
      </c>
      <c r="G688" s="36" t="s">
        <v>98</v>
      </c>
      <c r="H688" s="117" t="s">
        <v>107</v>
      </c>
    </row>
    <row r="689" spans="1:8" ht="19.5" thickBot="1">
      <c r="A689" s="146"/>
      <c r="B689" s="80" t="s">
        <v>100</v>
      </c>
      <c r="C689" s="92"/>
      <c r="D689" s="92"/>
      <c r="E689" s="92"/>
      <c r="F689" s="92"/>
      <c r="G689" s="36" t="s">
        <v>101</v>
      </c>
      <c r="H689" s="118"/>
    </row>
    <row r="690" spans="1:8" ht="19.5" thickBot="1">
      <c r="A690" s="146"/>
      <c r="B690" s="80" t="s">
        <v>102</v>
      </c>
      <c r="C690" s="92"/>
      <c r="D690" s="92"/>
      <c r="E690" s="92"/>
      <c r="F690" s="92"/>
      <c r="G690" s="36" t="s">
        <v>103</v>
      </c>
      <c r="H690" s="118"/>
    </row>
    <row r="691" spans="1:8" ht="19.5" thickBot="1">
      <c r="A691" s="147"/>
      <c r="B691" s="80" t="s">
        <v>51</v>
      </c>
      <c r="C691" s="92">
        <v>0.32</v>
      </c>
      <c r="D691" s="92">
        <v>0.28999999999999998</v>
      </c>
      <c r="E691" s="92">
        <v>0.28999999999999998</v>
      </c>
      <c r="F691" s="92">
        <v>0.28999999999999998</v>
      </c>
      <c r="G691" s="36" t="s">
        <v>105</v>
      </c>
      <c r="H691" s="119"/>
    </row>
    <row r="692" spans="1:8" ht="19.5" thickBot="1">
      <c r="A692" s="145" t="s">
        <v>18</v>
      </c>
      <c r="B692" s="80" t="s">
        <v>97</v>
      </c>
      <c r="C692" s="92"/>
      <c r="D692" s="92"/>
      <c r="E692" s="92"/>
      <c r="F692" s="92"/>
      <c r="G692" s="36" t="s">
        <v>98</v>
      </c>
      <c r="H692" s="117" t="s">
        <v>19</v>
      </c>
    </row>
    <row r="693" spans="1:8" ht="19.5" thickBot="1">
      <c r="A693" s="146"/>
      <c r="B693" s="80" t="s">
        <v>100</v>
      </c>
      <c r="C693" s="92"/>
      <c r="D693" s="92"/>
      <c r="E693" s="92"/>
      <c r="F693" s="92"/>
      <c r="G693" s="36" t="s">
        <v>101</v>
      </c>
      <c r="H693" s="118"/>
    </row>
    <row r="694" spans="1:8" ht="19.5" thickBot="1">
      <c r="A694" s="146"/>
      <c r="B694" s="80" t="s">
        <v>102</v>
      </c>
      <c r="C694" s="92"/>
      <c r="D694" s="92"/>
      <c r="E694" s="92"/>
      <c r="F694" s="92"/>
      <c r="G694" s="36" t="s">
        <v>103</v>
      </c>
      <c r="H694" s="118"/>
    </row>
    <row r="695" spans="1:8" ht="19.5" thickBot="1">
      <c r="A695" s="147"/>
      <c r="B695" s="80" t="s">
        <v>51</v>
      </c>
      <c r="C695" s="92">
        <v>0</v>
      </c>
      <c r="D695" s="92">
        <v>0</v>
      </c>
      <c r="E695" s="92">
        <v>0</v>
      </c>
      <c r="F695" s="92">
        <v>0</v>
      </c>
      <c r="G695" s="36" t="s">
        <v>105</v>
      </c>
      <c r="H695" s="119"/>
    </row>
    <row r="696" spans="1:8" ht="19.5" thickBot="1">
      <c r="A696" s="145" t="s">
        <v>20</v>
      </c>
      <c r="B696" s="80" t="s">
        <v>97</v>
      </c>
      <c r="C696" s="92"/>
      <c r="D696" s="92"/>
      <c r="E696" s="92"/>
      <c r="F696" s="92"/>
      <c r="G696" s="36" t="s">
        <v>98</v>
      </c>
      <c r="H696" s="117" t="s">
        <v>21</v>
      </c>
    </row>
    <row r="697" spans="1:8" ht="19.5" thickBot="1">
      <c r="A697" s="146"/>
      <c r="B697" s="80" t="s">
        <v>100</v>
      </c>
      <c r="C697" s="92"/>
      <c r="D697" s="92"/>
      <c r="E697" s="92"/>
      <c r="F697" s="92"/>
      <c r="G697" s="36" t="s">
        <v>101</v>
      </c>
      <c r="H697" s="118"/>
    </row>
    <row r="698" spans="1:8" ht="19.5" thickBot="1">
      <c r="A698" s="146"/>
      <c r="B698" s="80" t="s">
        <v>102</v>
      </c>
      <c r="C698" s="92"/>
      <c r="D698" s="92"/>
      <c r="E698" s="92"/>
      <c r="F698" s="92"/>
      <c r="G698" s="36" t="s">
        <v>103</v>
      </c>
      <c r="H698" s="118"/>
    </row>
    <row r="699" spans="1:8" ht="19.5" thickBot="1">
      <c r="A699" s="147"/>
      <c r="B699" s="80" t="s">
        <v>51</v>
      </c>
      <c r="C699" s="92">
        <v>0</v>
      </c>
      <c r="D699" s="92">
        <v>0</v>
      </c>
      <c r="E699" s="92">
        <v>0</v>
      </c>
      <c r="F699" s="92"/>
      <c r="G699" s="36" t="s">
        <v>105</v>
      </c>
      <c r="H699" s="119"/>
    </row>
    <row r="700" spans="1:8" ht="19.5" thickBot="1">
      <c r="A700" s="145" t="s">
        <v>22</v>
      </c>
      <c r="B700" s="80" t="s">
        <v>97</v>
      </c>
      <c r="C700" s="92">
        <v>4.806</v>
      </c>
      <c r="D700" s="92">
        <v>4.806</v>
      </c>
      <c r="E700" s="92">
        <v>4.806</v>
      </c>
      <c r="F700" s="92">
        <v>115</v>
      </c>
      <c r="G700" s="36" t="s">
        <v>98</v>
      </c>
      <c r="H700" s="117" t="s">
        <v>108</v>
      </c>
    </row>
    <row r="701" spans="1:8" ht="19.5" thickBot="1">
      <c r="A701" s="146"/>
      <c r="B701" s="80" t="s">
        <v>100</v>
      </c>
      <c r="C701" s="92">
        <v>116.57220000000001</v>
      </c>
      <c r="D701" s="92">
        <v>116.57220000000001</v>
      </c>
      <c r="E701" s="92">
        <v>116.57220000000001</v>
      </c>
      <c r="F701" s="92">
        <v>116.57220000000001</v>
      </c>
      <c r="G701" s="36" t="s">
        <v>101</v>
      </c>
      <c r="H701" s="118"/>
    </row>
    <row r="702" spans="1:8" ht="19.5" thickBot="1">
      <c r="A702" s="146"/>
      <c r="B702" s="80" t="s">
        <v>102</v>
      </c>
      <c r="C702" s="92">
        <v>0</v>
      </c>
      <c r="D702" s="92">
        <v>0</v>
      </c>
      <c r="E702" s="92">
        <v>0</v>
      </c>
      <c r="F702" s="92">
        <v>1636</v>
      </c>
      <c r="G702" s="36" t="s">
        <v>103</v>
      </c>
      <c r="H702" s="118"/>
    </row>
    <row r="703" spans="1:8" ht="19.5" thickBot="1">
      <c r="A703" s="147"/>
      <c r="B703" s="80" t="s">
        <v>51</v>
      </c>
      <c r="C703" s="92">
        <v>121.37820000000001</v>
      </c>
      <c r="D703" s="92">
        <v>121.37820000000001</v>
      </c>
      <c r="E703" s="92">
        <v>121.37820000000001</v>
      </c>
      <c r="F703" s="92">
        <f>SUM(F700:F702)</f>
        <v>1867.5722000000001</v>
      </c>
      <c r="G703" s="36" t="s">
        <v>105</v>
      </c>
      <c r="H703" s="119"/>
    </row>
    <row r="704" spans="1:8" ht="19.5" thickBot="1">
      <c r="A704" s="145" t="s">
        <v>24</v>
      </c>
      <c r="B704" s="80" t="s">
        <v>97</v>
      </c>
      <c r="C704" s="92"/>
      <c r="D704" s="92"/>
      <c r="E704" s="92"/>
      <c r="F704" s="92"/>
      <c r="G704" s="36" t="s">
        <v>98</v>
      </c>
      <c r="H704" s="117" t="s">
        <v>109</v>
      </c>
    </row>
    <row r="705" spans="1:8" ht="19.5" thickBot="1">
      <c r="A705" s="146"/>
      <c r="B705" s="80" t="s">
        <v>100</v>
      </c>
      <c r="C705" s="92"/>
      <c r="D705" s="92"/>
      <c r="E705" s="92"/>
      <c r="F705" s="92"/>
      <c r="G705" s="36" t="s">
        <v>101</v>
      </c>
      <c r="H705" s="118"/>
    </row>
    <row r="706" spans="1:8" ht="19.5" thickBot="1">
      <c r="A706" s="146"/>
      <c r="B706" s="80" t="s">
        <v>102</v>
      </c>
      <c r="C706" s="92"/>
      <c r="D706" s="92"/>
      <c r="E706" s="92"/>
      <c r="F706" s="92"/>
      <c r="G706" s="36" t="s">
        <v>103</v>
      </c>
      <c r="H706" s="118"/>
    </row>
    <row r="707" spans="1:8" ht="19.5" thickBot="1">
      <c r="A707" s="147"/>
      <c r="B707" s="80" t="s">
        <v>51</v>
      </c>
      <c r="C707" s="92">
        <v>110.66</v>
      </c>
      <c r="D707" s="92">
        <v>160.19999999999999</v>
      </c>
      <c r="E707" s="92">
        <v>160.19999999999999</v>
      </c>
      <c r="F707" s="92">
        <v>160.19999999999999</v>
      </c>
      <c r="G707" s="36" t="s">
        <v>105</v>
      </c>
      <c r="H707" s="119"/>
    </row>
    <row r="708" spans="1:8" ht="19.5" thickBot="1">
      <c r="A708" s="145" t="s">
        <v>26</v>
      </c>
      <c r="B708" s="80" t="s">
        <v>97</v>
      </c>
      <c r="C708" s="92">
        <v>421.04744526424025</v>
      </c>
      <c r="D708" s="92">
        <v>421.04744526424025</v>
      </c>
      <c r="E708" s="92">
        <v>421.04744526424025</v>
      </c>
      <c r="F708" s="92">
        <v>421.04744526424025</v>
      </c>
      <c r="G708" s="36" t="s">
        <v>98</v>
      </c>
      <c r="H708" s="117" t="s">
        <v>110</v>
      </c>
    </row>
    <row r="709" spans="1:8" ht="19.5" thickBot="1">
      <c r="A709" s="146"/>
      <c r="B709" s="80" t="s">
        <v>100</v>
      </c>
      <c r="C709" s="92"/>
      <c r="D709" s="92"/>
      <c r="E709" s="92"/>
      <c r="F709" s="92"/>
      <c r="G709" s="36" t="s">
        <v>101</v>
      </c>
      <c r="H709" s="118"/>
    </row>
    <row r="710" spans="1:8" ht="19.5" thickBot="1">
      <c r="A710" s="146"/>
      <c r="B710" s="80" t="s">
        <v>102</v>
      </c>
      <c r="C710" s="92"/>
      <c r="D710" s="92"/>
      <c r="E710" s="92"/>
      <c r="F710" s="92"/>
      <c r="G710" s="36" t="s">
        <v>103</v>
      </c>
      <c r="H710" s="118"/>
    </row>
    <row r="711" spans="1:8" ht="19.5" thickBot="1">
      <c r="A711" s="147"/>
      <c r="B711" s="80" t="s">
        <v>51</v>
      </c>
      <c r="C711" s="92">
        <v>421.04744526424025</v>
      </c>
      <c r="D711" s="92">
        <v>421.04744526424025</v>
      </c>
      <c r="E711" s="92">
        <v>421.04744526424025</v>
      </c>
      <c r="F711" s="92">
        <v>421.04744526424025</v>
      </c>
      <c r="G711" s="36" t="s">
        <v>105</v>
      </c>
      <c r="H711" s="119"/>
    </row>
    <row r="712" spans="1:8" ht="19.5" thickBot="1">
      <c r="A712" s="145" t="s">
        <v>28</v>
      </c>
      <c r="B712" s="80" t="s">
        <v>97</v>
      </c>
      <c r="C712" s="92"/>
      <c r="D712" s="92"/>
      <c r="E712" s="92"/>
      <c r="F712" s="92"/>
      <c r="G712" s="36" t="s">
        <v>98</v>
      </c>
      <c r="H712" s="117" t="s">
        <v>29</v>
      </c>
    </row>
    <row r="713" spans="1:8" ht="19.5" thickBot="1">
      <c r="A713" s="146"/>
      <c r="B713" s="80" t="s">
        <v>100</v>
      </c>
      <c r="C713" s="92"/>
      <c r="D713" s="92"/>
      <c r="E713" s="92"/>
      <c r="F713" s="92"/>
      <c r="G713" s="36" t="s">
        <v>101</v>
      </c>
      <c r="H713" s="118"/>
    </row>
    <row r="714" spans="1:8" ht="19.5" thickBot="1">
      <c r="A714" s="146"/>
      <c r="B714" s="80" t="s">
        <v>102</v>
      </c>
      <c r="C714" s="92"/>
      <c r="D714" s="92"/>
      <c r="E714" s="92"/>
      <c r="F714" s="92"/>
      <c r="G714" s="36" t="s">
        <v>103</v>
      </c>
      <c r="H714" s="118"/>
    </row>
    <row r="715" spans="1:8" ht="19.5" thickBot="1">
      <c r="A715" s="147"/>
      <c r="B715" s="80" t="s">
        <v>51</v>
      </c>
      <c r="C715" s="92">
        <v>0</v>
      </c>
      <c r="D715" s="92">
        <v>0</v>
      </c>
      <c r="E715" s="92">
        <v>0</v>
      </c>
      <c r="F715" s="92">
        <v>0</v>
      </c>
      <c r="G715" s="36" t="s">
        <v>105</v>
      </c>
      <c r="H715" s="119"/>
    </row>
    <row r="716" spans="1:8" ht="19.5" thickBot="1">
      <c r="A716" s="145" t="s">
        <v>30</v>
      </c>
      <c r="B716" s="80" t="s">
        <v>97</v>
      </c>
      <c r="C716" s="92">
        <v>43.217838765008572</v>
      </c>
      <c r="D716" s="92">
        <v>43.217838765008572</v>
      </c>
      <c r="E716" s="92">
        <v>43.217838765008572</v>
      </c>
      <c r="F716" s="92">
        <v>43.217838765008572</v>
      </c>
      <c r="G716" s="36" t="s">
        <v>98</v>
      </c>
      <c r="H716" s="117" t="s">
        <v>111</v>
      </c>
    </row>
    <row r="717" spans="1:8" ht="19.5" thickBot="1">
      <c r="A717" s="146"/>
      <c r="B717" s="80" t="s">
        <v>100</v>
      </c>
      <c r="C717" s="92"/>
      <c r="D717" s="92"/>
      <c r="E717" s="92"/>
      <c r="F717" s="92"/>
      <c r="G717" s="36" t="s">
        <v>101</v>
      </c>
      <c r="H717" s="118"/>
    </row>
    <row r="718" spans="1:8" ht="19.5" thickBot="1">
      <c r="A718" s="146"/>
      <c r="B718" s="80" t="s">
        <v>102</v>
      </c>
      <c r="C718" s="92">
        <v>155.40994854202401</v>
      </c>
      <c r="D718" s="92">
        <v>155.40994854202401</v>
      </c>
      <c r="E718" s="92">
        <v>155.40994854202401</v>
      </c>
      <c r="F718" s="92">
        <v>155.40994854202401</v>
      </c>
      <c r="G718" s="36" t="s">
        <v>103</v>
      </c>
      <c r="H718" s="118"/>
    </row>
    <row r="719" spans="1:8" ht="19.5" thickBot="1">
      <c r="A719" s="147"/>
      <c r="B719" s="80" t="s">
        <v>51</v>
      </c>
      <c r="C719" s="92">
        <v>141.37100000000001</v>
      </c>
      <c r="D719" s="92">
        <v>24.125</v>
      </c>
      <c r="E719" s="92">
        <v>24.125</v>
      </c>
      <c r="F719" s="92">
        <v>24.125</v>
      </c>
      <c r="G719" s="36" t="s">
        <v>105</v>
      </c>
      <c r="H719" s="119"/>
    </row>
    <row r="720" spans="1:8" ht="19.5" thickBot="1">
      <c r="A720" s="145" t="s">
        <v>32</v>
      </c>
      <c r="B720" s="80" t="s">
        <v>97</v>
      </c>
      <c r="C720" s="92"/>
      <c r="D720" s="92"/>
      <c r="E720" s="92"/>
      <c r="F720" s="92"/>
      <c r="G720" s="36" t="s">
        <v>98</v>
      </c>
      <c r="H720" s="117" t="s">
        <v>112</v>
      </c>
    </row>
    <row r="721" spans="1:8" ht="19.5" thickBot="1">
      <c r="A721" s="146"/>
      <c r="B721" s="80" t="s">
        <v>100</v>
      </c>
      <c r="C721" s="92">
        <v>32.83</v>
      </c>
      <c r="D721" s="92">
        <v>34.729999999999997</v>
      </c>
      <c r="E721" s="92">
        <v>34.729999999999997</v>
      </c>
      <c r="F721" s="92">
        <v>34.729999999999997</v>
      </c>
      <c r="G721" s="36" t="s">
        <v>101</v>
      </c>
      <c r="H721" s="118"/>
    </row>
    <row r="722" spans="1:8" ht="19.5" thickBot="1">
      <c r="A722" s="146"/>
      <c r="B722" s="80" t="s">
        <v>102</v>
      </c>
      <c r="C722" s="92"/>
      <c r="D722" s="92"/>
      <c r="E722" s="92"/>
      <c r="F722" s="92"/>
      <c r="G722" s="36" t="s">
        <v>103</v>
      </c>
      <c r="H722" s="118"/>
    </row>
    <row r="723" spans="1:8" ht="19.5" thickBot="1">
      <c r="A723" s="147"/>
      <c r="B723" s="80" t="s">
        <v>51</v>
      </c>
      <c r="C723" s="92">
        <v>32.83</v>
      </c>
      <c r="D723" s="92">
        <v>34.729999999999997</v>
      </c>
      <c r="E723" s="92">
        <v>34.729999999999997</v>
      </c>
      <c r="F723" s="92">
        <v>34.729999999999997</v>
      </c>
      <c r="G723" s="36" t="s">
        <v>105</v>
      </c>
      <c r="H723" s="119"/>
    </row>
    <row r="724" spans="1:8" ht="19.5" thickBot="1">
      <c r="A724" s="145" t="s">
        <v>54</v>
      </c>
      <c r="B724" s="80" t="s">
        <v>97</v>
      </c>
      <c r="C724" s="92"/>
      <c r="D724" s="92"/>
      <c r="E724" s="92"/>
      <c r="F724" s="92"/>
      <c r="G724" s="36" t="s">
        <v>98</v>
      </c>
      <c r="H724" s="117" t="s">
        <v>34</v>
      </c>
    </row>
    <row r="725" spans="1:8" ht="19.5" thickBot="1">
      <c r="A725" s="146"/>
      <c r="B725" s="80" t="s">
        <v>100</v>
      </c>
      <c r="C725" s="92"/>
      <c r="D725" s="92"/>
      <c r="E725" s="92"/>
      <c r="F725" s="92"/>
      <c r="G725" s="36" t="s">
        <v>101</v>
      </c>
      <c r="H725" s="118"/>
    </row>
    <row r="726" spans="1:8" ht="19.5" thickBot="1">
      <c r="A726" s="146"/>
      <c r="B726" s="80" t="s">
        <v>102</v>
      </c>
      <c r="C726" s="92"/>
      <c r="D726" s="92"/>
      <c r="E726" s="92"/>
      <c r="F726" s="92"/>
      <c r="G726" s="36" t="s">
        <v>103</v>
      </c>
      <c r="H726" s="118"/>
    </row>
    <row r="727" spans="1:8" ht="19.5" thickBot="1">
      <c r="A727" s="147"/>
      <c r="B727" s="80" t="s">
        <v>51</v>
      </c>
      <c r="C727" s="92">
        <v>0</v>
      </c>
      <c r="D727" s="92">
        <v>0</v>
      </c>
      <c r="E727" s="92">
        <v>0</v>
      </c>
      <c r="F727" s="92">
        <v>0</v>
      </c>
      <c r="G727" s="36" t="s">
        <v>105</v>
      </c>
      <c r="H727" s="119"/>
    </row>
    <row r="728" spans="1:8" ht="19.5" thickBot="1">
      <c r="A728" s="145" t="s">
        <v>35</v>
      </c>
      <c r="B728" s="80" t="s">
        <v>97</v>
      </c>
      <c r="C728" s="92"/>
      <c r="D728" s="92"/>
      <c r="E728" s="92"/>
      <c r="F728" s="92"/>
      <c r="G728" s="36" t="s">
        <v>98</v>
      </c>
      <c r="H728" s="117" t="s">
        <v>113</v>
      </c>
    </row>
    <row r="729" spans="1:8" ht="19.5" thickBot="1">
      <c r="A729" s="146"/>
      <c r="B729" s="80" t="s">
        <v>100</v>
      </c>
      <c r="C729" s="92"/>
      <c r="D729" s="92"/>
      <c r="E729" s="92"/>
      <c r="F729" s="92"/>
      <c r="G729" s="36" t="s">
        <v>101</v>
      </c>
      <c r="H729" s="118"/>
    </row>
    <row r="730" spans="1:8" ht="19.5" thickBot="1">
      <c r="A730" s="146"/>
      <c r="B730" s="80" t="s">
        <v>102</v>
      </c>
      <c r="C730" s="92"/>
      <c r="D730" s="92"/>
      <c r="E730" s="92"/>
      <c r="F730" s="92"/>
      <c r="G730" s="36" t="s">
        <v>103</v>
      </c>
      <c r="H730" s="118"/>
    </row>
    <row r="731" spans="1:8" ht="19.5" thickBot="1">
      <c r="A731" s="147"/>
      <c r="B731" s="80" t="s">
        <v>51</v>
      </c>
      <c r="C731" s="92">
        <v>0</v>
      </c>
      <c r="D731" s="92">
        <v>0</v>
      </c>
      <c r="E731" s="92">
        <v>0</v>
      </c>
      <c r="F731" s="92">
        <v>0</v>
      </c>
      <c r="G731" s="36" t="s">
        <v>105</v>
      </c>
      <c r="H731" s="119"/>
    </row>
    <row r="732" spans="1:8" ht="19.5" thickBot="1">
      <c r="A732" s="145" t="s">
        <v>37</v>
      </c>
      <c r="B732" s="80" t="s">
        <v>97</v>
      </c>
      <c r="C732" s="92"/>
      <c r="D732" s="92"/>
      <c r="E732" s="92"/>
      <c r="F732" s="92"/>
      <c r="G732" s="36" t="s">
        <v>98</v>
      </c>
      <c r="H732" s="117" t="s">
        <v>38</v>
      </c>
    </row>
    <row r="733" spans="1:8" ht="19.5" thickBot="1">
      <c r="A733" s="146"/>
      <c r="B733" s="80" t="s">
        <v>100</v>
      </c>
      <c r="C733" s="92"/>
      <c r="D733" s="92"/>
      <c r="E733" s="92"/>
      <c r="F733" s="92"/>
      <c r="G733" s="36" t="s">
        <v>101</v>
      </c>
      <c r="H733" s="118"/>
    </row>
    <row r="734" spans="1:8" ht="19.5" thickBot="1">
      <c r="A734" s="146"/>
      <c r="B734" s="80" t="s">
        <v>102</v>
      </c>
      <c r="C734" s="92"/>
      <c r="D734" s="92"/>
      <c r="E734" s="92"/>
      <c r="F734" s="92"/>
      <c r="G734" s="36" t="s">
        <v>103</v>
      </c>
      <c r="H734" s="118"/>
    </row>
    <row r="735" spans="1:8" ht="19.5" thickBot="1">
      <c r="A735" s="147"/>
      <c r="B735" s="80" t="s">
        <v>51</v>
      </c>
      <c r="C735" s="92">
        <v>0</v>
      </c>
      <c r="D735" s="92">
        <v>0</v>
      </c>
      <c r="E735" s="92">
        <v>0</v>
      </c>
      <c r="F735" s="92">
        <v>0</v>
      </c>
      <c r="G735" s="36" t="s">
        <v>105</v>
      </c>
      <c r="H735" s="119"/>
    </row>
    <row r="736" spans="1:8" ht="19.5" thickBot="1">
      <c r="A736" s="145" t="s">
        <v>39</v>
      </c>
      <c r="B736" s="80" t="s">
        <v>97</v>
      </c>
      <c r="C736" s="92"/>
      <c r="D736" s="92"/>
      <c r="E736" s="92"/>
      <c r="F736" s="92"/>
      <c r="G736" s="36" t="s">
        <v>98</v>
      </c>
      <c r="H736" s="117" t="s">
        <v>114</v>
      </c>
    </row>
    <row r="737" spans="1:8" ht="19.5" thickBot="1">
      <c r="A737" s="146"/>
      <c r="B737" s="80" t="s">
        <v>100</v>
      </c>
      <c r="C737" s="92"/>
      <c r="D737" s="92"/>
      <c r="E737" s="92"/>
      <c r="F737" s="92"/>
      <c r="G737" s="36" t="s">
        <v>101</v>
      </c>
      <c r="H737" s="118"/>
    </row>
    <row r="738" spans="1:8" ht="19.5" thickBot="1">
      <c r="A738" s="146"/>
      <c r="B738" s="80" t="s">
        <v>102</v>
      </c>
      <c r="C738" s="92"/>
      <c r="D738" s="92"/>
      <c r="E738" s="92"/>
      <c r="F738" s="92"/>
      <c r="G738" s="36" t="s">
        <v>103</v>
      </c>
      <c r="H738" s="118"/>
    </row>
    <row r="739" spans="1:8" ht="19.5" thickBot="1">
      <c r="A739" s="147"/>
      <c r="B739" s="80" t="s">
        <v>51</v>
      </c>
      <c r="C739" s="92">
        <v>47</v>
      </c>
      <c r="D739" s="92">
        <v>38.32</v>
      </c>
      <c r="E739" s="92">
        <v>38.32</v>
      </c>
      <c r="F739" s="92">
        <v>38.32</v>
      </c>
      <c r="G739" s="36" t="s">
        <v>105</v>
      </c>
      <c r="H739" s="119"/>
    </row>
    <row r="740" spans="1:8" ht="19.5" thickBot="1">
      <c r="A740" s="145" t="s">
        <v>41</v>
      </c>
      <c r="B740" s="80" t="s">
        <v>97</v>
      </c>
      <c r="C740" s="92"/>
      <c r="D740" s="92"/>
      <c r="E740" s="92"/>
      <c r="F740" s="92"/>
      <c r="G740" s="36" t="s">
        <v>98</v>
      </c>
      <c r="H740" s="117" t="s">
        <v>42</v>
      </c>
    </row>
    <row r="741" spans="1:8" ht="19.5" thickBot="1">
      <c r="A741" s="146"/>
      <c r="B741" s="80" t="s">
        <v>100</v>
      </c>
      <c r="C741" s="92"/>
      <c r="D741" s="92"/>
      <c r="E741" s="92"/>
      <c r="F741" s="92"/>
      <c r="G741" s="36" t="s">
        <v>101</v>
      </c>
      <c r="H741" s="118"/>
    </row>
    <row r="742" spans="1:8" ht="19.5" thickBot="1">
      <c r="A742" s="146"/>
      <c r="B742" s="80" t="s">
        <v>102</v>
      </c>
      <c r="C742" s="92"/>
      <c r="D742" s="92"/>
      <c r="E742" s="92"/>
      <c r="F742" s="92"/>
      <c r="G742" s="36" t="s">
        <v>103</v>
      </c>
      <c r="H742" s="118"/>
    </row>
    <row r="743" spans="1:8" ht="19.5" thickBot="1">
      <c r="A743" s="147"/>
      <c r="B743" s="80" t="s">
        <v>51</v>
      </c>
      <c r="C743" s="92">
        <v>0</v>
      </c>
      <c r="D743" s="92">
        <v>0</v>
      </c>
      <c r="E743" s="92">
        <v>0</v>
      </c>
      <c r="F743" s="92">
        <v>0</v>
      </c>
      <c r="G743" s="36" t="s">
        <v>105</v>
      </c>
      <c r="H743" s="119"/>
    </row>
    <row r="744" spans="1:8" ht="19.5" thickBot="1">
      <c r="A744" s="145" t="s">
        <v>43</v>
      </c>
      <c r="B744" s="80" t="s">
        <v>97</v>
      </c>
      <c r="C744" s="92"/>
      <c r="D744" s="92"/>
      <c r="E744" s="92"/>
      <c r="F744" s="92"/>
      <c r="G744" s="36" t="s">
        <v>98</v>
      </c>
      <c r="H744" s="117" t="s">
        <v>115</v>
      </c>
    </row>
    <row r="745" spans="1:8" ht="19.5" thickBot="1">
      <c r="A745" s="146"/>
      <c r="B745" s="80" t="s">
        <v>100</v>
      </c>
      <c r="C745" s="92"/>
      <c r="D745" s="92"/>
      <c r="E745" s="92"/>
      <c r="F745" s="92"/>
      <c r="G745" s="36" t="s">
        <v>101</v>
      </c>
      <c r="H745" s="118"/>
    </row>
    <row r="746" spans="1:8" ht="19.5" thickBot="1">
      <c r="A746" s="146"/>
      <c r="B746" s="80" t="s">
        <v>102</v>
      </c>
      <c r="C746" s="92"/>
      <c r="D746" s="92"/>
      <c r="E746" s="92"/>
      <c r="F746" s="92"/>
      <c r="G746" s="36" t="s">
        <v>103</v>
      </c>
      <c r="H746" s="118"/>
    </row>
    <row r="747" spans="1:8" ht="19.5" thickBot="1">
      <c r="A747" s="147"/>
      <c r="B747" s="80" t="s">
        <v>51</v>
      </c>
      <c r="C747" s="92">
        <v>638.77449999999999</v>
      </c>
      <c r="D747" s="92">
        <v>307.88697000000002</v>
      </c>
      <c r="E747" s="92">
        <v>307.88697000000002</v>
      </c>
      <c r="F747" s="92">
        <v>307.88697000000002</v>
      </c>
      <c r="G747" s="36" t="s">
        <v>105</v>
      </c>
      <c r="H747" s="119"/>
    </row>
    <row r="748" spans="1:8" ht="19.5" thickBot="1">
      <c r="A748" s="145" t="s">
        <v>45</v>
      </c>
      <c r="B748" s="80" t="s">
        <v>97</v>
      </c>
      <c r="C748" s="92"/>
      <c r="D748" s="92"/>
      <c r="E748" s="92"/>
      <c r="F748" s="92">
        <v>85</v>
      </c>
      <c r="G748" s="36" t="s">
        <v>98</v>
      </c>
      <c r="H748" s="117" t="s">
        <v>116</v>
      </c>
    </row>
    <row r="749" spans="1:8" ht="19.5" thickBot="1">
      <c r="A749" s="146"/>
      <c r="B749" s="80" t="s">
        <v>100</v>
      </c>
      <c r="C749" s="92"/>
      <c r="D749" s="92"/>
      <c r="E749" s="92"/>
      <c r="F749" s="92"/>
      <c r="G749" s="36" t="s">
        <v>101</v>
      </c>
      <c r="H749" s="118"/>
    </row>
    <row r="750" spans="1:8" ht="19.5" thickBot="1">
      <c r="A750" s="146"/>
      <c r="B750" s="80" t="s">
        <v>102</v>
      </c>
      <c r="C750" s="92"/>
      <c r="D750" s="92"/>
      <c r="E750" s="92"/>
      <c r="F750" s="92"/>
      <c r="G750" s="36" t="s">
        <v>103</v>
      </c>
      <c r="H750" s="118"/>
    </row>
    <row r="751" spans="1:8" ht="19.5" thickBot="1">
      <c r="A751" s="147"/>
      <c r="B751" s="80" t="s">
        <v>51</v>
      </c>
      <c r="C751" s="92">
        <v>0</v>
      </c>
      <c r="D751" s="92">
        <v>0</v>
      </c>
      <c r="E751" s="92">
        <v>0</v>
      </c>
      <c r="F751" s="92">
        <v>0</v>
      </c>
      <c r="G751" s="36" t="s">
        <v>105</v>
      </c>
      <c r="H751" s="119"/>
    </row>
    <row r="752" spans="1:8" ht="19.5" thickBot="1">
      <c r="A752" s="145" t="s">
        <v>47</v>
      </c>
      <c r="B752" s="80" t="s">
        <v>97</v>
      </c>
      <c r="C752" s="92"/>
      <c r="D752" s="92"/>
      <c r="E752" s="92"/>
      <c r="F752" s="92"/>
      <c r="G752" s="36" t="s">
        <v>98</v>
      </c>
      <c r="H752" s="117" t="s">
        <v>117</v>
      </c>
    </row>
    <row r="753" spans="1:9" ht="19.5" thickBot="1">
      <c r="A753" s="146"/>
      <c r="B753" s="80" t="s">
        <v>100</v>
      </c>
      <c r="C753" s="92"/>
      <c r="D753" s="92"/>
      <c r="E753" s="92"/>
      <c r="F753" s="92"/>
      <c r="G753" s="36" t="s">
        <v>101</v>
      </c>
      <c r="H753" s="118"/>
    </row>
    <row r="754" spans="1:9" ht="19.5" thickBot="1">
      <c r="A754" s="146"/>
      <c r="B754" s="80" t="s">
        <v>102</v>
      </c>
      <c r="C754" s="92"/>
      <c r="D754" s="92"/>
      <c r="E754" s="92"/>
      <c r="F754" s="92"/>
      <c r="G754" s="36" t="s">
        <v>103</v>
      </c>
      <c r="H754" s="118"/>
    </row>
    <row r="755" spans="1:9" ht="19.5" thickBot="1">
      <c r="A755" s="147"/>
      <c r="B755" s="80" t="s">
        <v>51</v>
      </c>
      <c r="C755" s="92">
        <v>9.7616345062429062</v>
      </c>
      <c r="D755" s="92">
        <v>9.7616345062429062</v>
      </c>
      <c r="E755" s="92">
        <v>9.7616345062429062</v>
      </c>
      <c r="F755" s="92">
        <v>9.7616345062429062</v>
      </c>
      <c r="G755" s="36" t="s">
        <v>105</v>
      </c>
      <c r="H755" s="119"/>
    </row>
    <row r="756" spans="1:9" ht="19.5" thickBot="1">
      <c r="A756" s="145" t="s">
        <v>49</v>
      </c>
      <c r="B756" s="80" t="s">
        <v>97</v>
      </c>
      <c r="C756" s="92"/>
      <c r="D756" s="92"/>
      <c r="E756" s="92"/>
      <c r="F756" s="92"/>
      <c r="G756" s="36" t="s">
        <v>98</v>
      </c>
      <c r="H756" s="117" t="s">
        <v>118</v>
      </c>
    </row>
    <row r="757" spans="1:9" ht="19.5" thickBot="1">
      <c r="A757" s="146"/>
      <c r="B757" s="80" t="s">
        <v>100</v>
      </c>
      <c r="C757" s="92"/>
      <c r="D757" s="92"/>
      <c r="E757" s="92"/>
      <c r="F757" s="92"/>
      <c r="G757" s="36" t="s">
        <v>101</v>
      </c>
      <c r="H757" s="118"/>
    </row>
    <row r="758" spans="1:9" ht="19.5" thickBot="1">
      <c r="A758" s="146"/>
      <c r="B758" s="80" t="s">
        <v>102</v>
      </c>
      <c r="C758" s="92"/>
      <c r="D758" s="92"/>
      <c r="E758" s="92"/>
      <c r="F758" s="92"/>
      <c r="G758" s="36" t="s">
        <v>103</v>
      </c>
      <c r="H758" s="118"/>
    </row>
    <row r="759" spans="1:9" ht="19.5" thickBot="1">
      <c r="A759" s="147"/>
      <c r="B759" s="80" t="s">
        <v>51</v>
      </c>
      <c r="C759" s="92">
        <v>0</v>
      </c>
      <c r="D759" s="92">
        <v>0</v>
      </c>
      <c r="E759" s="92">
        <v>0</v>
      </c>
      <c r="F759" s="92">
        <v>0</v>
      </c>
      <c r="G759" s="36" t="s">
        <v>105</v>
      </c>
      <c r="H759" s="119"/>
    </row>
    <row r="760" spans="1:9" ht="19.5" thickBot="1">
      <c r="A760" s="163" t="s">
        <v>119</v>
      </c>
      <c r="B760" s="81" t="s">
        <v>97</v>
      </c>
      <c r="C760" s="99">
        <f t="shared" ref="C760:D760" si="15">C672+C676+C680+C684+C688+C692+C696+C700+C704+C708+C712+C716+C720+C724+C728+C732+C736+C740+C744+C748+C752+C756</f>
        <v>688.85448402924885</v>
      </c>
      <c r="D760" s="99">
        <f t="shared" si="15"/>
        <v>688.85448402924885</v>
      </c>
      <c r="E760" s="99">
        <v>688.85448402924885</v>
      </c>
      <c r="F760" s="99">
        <f>F672+F676+F680+F684+F688+F692+F696+F700+F704+F708+F712+F716+F720+F724+F728+F732+F736+F740+F744+F748+F752+F756</f>
        <v>884.04848402924881</v>
      </c>
      <c r="G760" s="34" t="s">
        <v>98</v>
      </c>
      <c r="H760" s="122" t="s">
        <v>120</v>
      </c>
    </row>
    <row r="761" spans="1:9" ht="19.5" thickBot="1">
      <c r="A761" s="164"/>
      <c r="B761" s="81" t="s">
        <v>100</v>
      </c>
      <c r="C761" s="99">
        <f t="shared" ref="C761:D763" si="16">C673+C677+C681+C685+C689+C693+C697+C701+C705+C709+C713+C717+C721+C725+C729+C733+C737+C741+C745+C749+C753+C757</f>
        <v>149.40219999999999</v>
      </c>
      <c r="D761" s="99">
        <f t="shared" si="16"/>
        <v>151.3022</v>
      </c>
      <c r="E761" s="99">
        <v>151.3022</v>
      </c>
      <c r="F761" s="99">
        <f>F673+F677+F681+F685+F689+F693+F697+F701+F705+F709+F713+F717+F721+F725+F729+F733+F737+F741+F745+F749+F753+F757</f>
        <v>151.3022</v>
      </c>
      <c r="G761" s="34" t="s">
        <v>101</v>
      </c>
      <c r="H761" s="123"/>
    </row>
    <row r="762" spans="1:9" ht="19.5" thickBot="1">
      <c r="A762" s="164"/>
      <c r="B762" s="81" t="s">
        <v>102</v>
      </c>
      <c r="C762" s="99">
        <f t="shared" si="16"/>
        <v>155.40994854202401</v>
      </c>
      <c r="D762" s="99">
        <f t="shared" si="16"/>
        <v>155.40994854202401</v>
      </c>
      <c r="E762" s="99">
        <v>155.40994854202401</v>
      </c>
      <c r="F762" s="99">
        <f t="shared" ref="F762" si="17">F674+F678+F682+F686+F690+F694+F698+F702+F706+F710+F714+F718+F722+F726+F730+F734+F738+F742+F746+F750+F754+F758</f>
        <v>1791.409948542024</v>
      </c>
      <c r="G762" s="34" t="s">
        <v>103</v>
      </c>
      <c r="H762" s="123"/>
    </row>
    <row r="763" spans="1:9" ht="19.5" thickBot="1">
      <c r="A763" s="165"/>
      <c r="B763" s="82" t="s">
        <v>51</v>
      </c>
      <c r="C763" s="99">
        <f t="shared" si="16"/>
        <v>1584.0355629704832</v>
      </c>
      <c r="D763" s="99">
        <f t="shared" si="16"/>
        <v>1191.3420329704832</v>
      </c>
      <c r="E763" s="99">
        <v>1191.3420329704832</v>
      </c>
      <c r="F763" s="99">
        <f>SUM(F760:F762)</f>
        <v>2826.7606325712732</v>
      </c>
      <c r="G763" s="35" t="s">
        <v>105</v>
      </c>
      <c r="H763" s="124"/>
    </row>
    <row r="764" spans="1:9">
      <c r="A764" s="65" t="s">
        <v>121</v>
      </c>
      <c r="C764" s="100"/>
      <c r="D764" s="100"/>
      <c r="E764" s="100"/>
      <c r="G764" s="5" t="s">
        <v>122</v>
      </c>
      <c r="H764" s="127"/>
      <c r="I764" s="127"/>
    </row>
    <row r="765" spans="1:9">
      <c r="A765" s="66" t="s">
        <v>123</v>
      </c>
      <c r="B765" s="83"/>
      <c r="C765" s="83"/>
      <c r="D765" s="83"/>
      <c r="G765" s="4" t="s">
        <v>124</v>
      </c>
      <c r="H765" s="4"/>
      <c r="I765" s="4"/>
    </row>
    <row r="766" spans="1:9">
      <c r="A766" s="60" t="s">
        <v>89</v>
      </c>
    </row>
    <row r="770" spans="1:13">
      <c r="A770" s="53" t="s">
        <v>143</v>
      </c>
      <c r="B770" s="53"/>
      <c r="C770" s="53"/>
      <c r="E770" s="53"/>
      <c r="G770" s="2" t="s">
        <v>145</v>
      </c>
      <c r="J770" s="18"/>
    </row>
    <row r="771" spans="1:13" ht="18" customHeight="1">
      <c r="A771" s="140" t="s">
        <v>125</v>
      </c>
      <c r="B771" s="140"/>
      <c r="C771" s="53"/>
      <c r="E771" s="53"/>
      <c r="G771" s="2" t="s">
        <v>152</v>
      </c>
      <c r="J771" s="18"/>
    </row>
    <row r="772" spans="1:13" ht="36.75" thickBot="1">
      <c r="A772" s="53" t="s">
        <v>231</v>
      </c>
      <c r="B772" s="53"/>
      <c r="C772" s="53"/>
      <c r="E772" s="53"/>
      <c r="G772" s="2" t="s">
        <v>83</v>
      </c>
      <c r="J772" s="18"/>
    </row>
    <row r="773" spans="1:13" ht="19.5" thickBot="1">
      <c r="A773" s="67" t="s">
        <v>6</v>
      </c>
      <c r="B773" s="67" t="s">
        <v>93</v>
      </c>
      <c r="C773" s="64">
        <v>2016</v>
      </c>
      <c r="D773" s="64">
        <v>2017</v>
      </c>
      <c r="E773" s="64">
        <v>2018</v>
      </c>
      <c r="F773" s="37" t="s">
        <v>94</v>
      </c>
      <c r="G773" s="37" t="s">
        <v>95</v>
      </c>
      <c r="J773" s="18"/>
    </row>
    <row r="774" spans="1:13" ht="19.5" thickBot="1">
      <c r="A774" s="146" t="s">
        <v>96</v>
      </c>
      <c r="B774" s="84" t="s">
        <v>126</v>
      </c>
      <c r="C774" s="92"/>
      <c r="D774" s="92"/>
      <c r="E774" s="92"/>
      <c r="F774" s="38" t="s">
        <v>127</v>
      </c>
      <c r="G774" s="37" t="s">
        <v>99</v>
      </c>
      <c r="J774" s="18"/>
      <c r="L774" s="8"/>
      <c r="M774" s="9"/>
    </row>
    <row r="775" spans="1:13" ht="19.5" thickBot="1">
      <c r="A775" s="146"/>
      <c r="B775" s="85" t="s">
        <v>128</v>
      </c>
      <c r="C775" s="92"/>
      <c r="D775" s="92"/>
      <c r="E775" s="92"/>
      <c r="F775" s="39" t="s">
        <v>129</v>
      </c>
      <c r="G775" s="37"/>
      <c r="J775" s="18"/>
      <c r="L775" s="8"/>
      <c r="M775" s="9"/>
    </row>
    <row r="776" spans="1:13" ht="19.5" thickBot="1">
      <c r="A776" s="146"/>
      <c r="B776" s="86" t="s">
        <v>130</v>
      </c>
      <c r="C776" s="92"/>
      <c r="D776" s="92"/>
      <c r="E776" s="92"/>
      <c r="F776" s="40" t="s">
        <v>131</v>
      </c>
      <c r="G776" s="37"/>
      <c r="J776" s="18"/>
      <c r="L776" s="8"/>
      <c r="M776" s="9"/>
    </row>
    <row r="777" spans="1:13" ht="19.5" thickBot="1">
      <c r="A777" s="147"/>
      <c r="B777" s="85" t="s">
        <v>51</v>
      </c>
      <c r="C777" s="93">
        <v>60.14</v>
      </c>
      <c r="D777" s="93">
        <v>72.849999999999994</v>
      </c>
      <c r="E777" s="92">
        <v>72.849999999999994</v>
      </c>
      <c r="F777" s="41" t="s">
        <v>105</v>
      </c>
      <c r="G777" s="37"/>
      <c r="J777" s="18"/>
      <c r="L777" s="8"/>
      <c r="M777" s="9"/>
    </row>
    <row r="778" spans="1:13" ht="19.5" thickBot="1">
      <c r="A778" s="145" t="s">
        <v>10</v>
      </c>
      <c r="B778" s="84" t="s">
        <v>126</v>
      </c>
      <c r="C778" s="101"/>
      <c r="D778" s="101"/>
      <c r="E778" s="92"/>
      <c r="F778" s="38" t="s">
        <v>127</v>
      </c>
      <c r="G778" s="37" t="s">
        <v>11</v>
      </c>
      <c r="J778" s="18"/>
      <c r="L778" s="8"/>
      <c r="M778" s="9"/>
    </row>
    <row r="779" spans="1:13" ht="19.5" thickBot="1">
      <c r="A779" s="146"/>
      <c r="B779" s="85" t="s">
        <v>128</v>
      </c>
      <c r="C779" s="92"/>
      <c r="D779" s="92"/>
      <c r="E779" s="92"/>
      <c r="F779" s="39" t="s">
        <v>129</v>
      </c>
      <c r="G779" s="37"/>
      <c r="J779" s="18"/>
      <c r="L779" s="8"/>
      <c r="M779" s="9"/>
    </row>
    <row r="780" spans="1:13" ht="19.5" thickBot="1">
      <c r="A780" s="146"/>
      <c r="B780" s="86" t="s">
        <v>130</v>
      </c>
      <c r="C780" s="92"/>
      <c r="D780" s="92"/>
      <c r="E780" s="92"/>
      <c r="F780" s="40" t="s">
        <v>131</v>
      </c>
      <c r="G780" s="37"/>
      <c r="J780" s="18"/>
      <c r="L780" s="8"/>
      <c r="M780" s="9"/>
    </row>
    <row r="781" spans="1:13" ht="19.5" thickBot="1">
      <c r="A781" s="147"/>
      <c r="B781" s="85" t="s">
        <v>51</v>
      </c>
      <c r="C781" s="93">
        <v>0</v>
      </c>
      <c r="D781" s="93">
        <v>0</v>
      </c>
      <c r="E781" s="92">
        <v>0</v>
      </c>
      <c r="F781" s="41" t="s">
        <v>105</v>
      </c>
      <c r="G781" s="37"/>
      <c r="J781" s="18"/>
      <c r="L781" s="8"/>
      <c r="M781" s="9"/>
    </row>
    <row r="782" spans="1:13" ht="19.5" thickBot="1">
      <c r="A782" s="145" t="s">
        <v>12</v>
      </c>
      <c r="B782" s="84" t="s">
        <v>126</v>
      </c>
      <c r="C782" s="92"/>
      <c r="D782" s="92"/>
      <c r="E782" s="92"/>
      <c r="F782" s="38" t="s">
        <v>127</v>
      </c>
      <c r="G782" s="37" t="s">
        <v>13</v>
      </c>
      <c r="J782" s="18"/>
      <c r="L782" s="8"/>
      <c r="M782" s="9"/>
    </row>
    <row r="783" spans="1:13" ht="19.5" thickBot="1">
      <c r="A783" s="146"/>
      <c r="B783" s="85" t="s">
        <v>128</v>
      </c>
      <c r="C783" s="92">
        <v>0.7527832000000001</v>
      </c>
      <c r="D783" s="92">
        <v>0.7527832000000001</v>
      </c>
      <c r="E783" s="92">
        <v>0.7527832000000001</v>
      </c>
      <c r="F783" s="39" t="s">
        <v>129</v>
      </c>
      <c r="G783" s="37"/>
      <c r="J783" s="18"/>
      <c r="L783" s="8"/>
      <c r="M783" s="9"/>
    </row>
    <row r="784" spans="1:13" ht="19.5" thickBot="1">
      <c r="A784" s="146"/>
      <c r="B784" s="86" t="s">
        <v>130</v>
      </c>
      <c r="C784" s="92"/>
      <c r="D784" s="92"/>
      <c r="E784" s="92"/>
      <c r="F784" s="40" t="s">
        <v>131</v>
      </c>
      <c r="G784" s="37"/>
      <c r="J784" s="18"/>
      <c r="L784" s="8"/>
      <c r="M784" s="9"/>
    </row>
    <row r="785" spans="1:13" ht="19.5" thickBot="1">
      <c r="A785" s="147"/>
      <c r="B785" s="85" t="s">
        <v>51</v>
      </c>
      <c r="C785" s="93">
        <v>0.7527832000000001</v>
      </c>
      <c r="D785" s="93">
        <v>0.7527832000000001</v>
      </c>
      <c r="E785" s="92">
        <v>0.7527832000000001</v>
      </c>
      <c r="F785" s="41" t="s">
        <v>105</v>
      </c>
      <c r="G785" s="37"/>
      <c r="J785" s="18"/>
      <c r="L785" s="8"/>
      <c r="M785" s="9"/>
    </row>
    <row r="786" spans="1:13" ht="19.5" thickBot="1">
      <c r="A786" s="145" t="s">
        <v>14</v>
      </c>
      <c r="B786" s="84" t="s">
        <v>126</v>
      </c>
      <c r="C786" s="92"/>
      <c r="D786" s="92"/>
      <c r="E786" s="92"/>
      <c r="F786" s="38" t="s">
        <v>127</v>
      </c>
      <c r="G786" s="37" t="s">
        <v>106</v>
      </c>
      <c r="J786" s="18"/>
      <c r="L786" s="8"/>
      <c r="M786" s="9"/>
    </row>
    <row r="787" spans="1:13" ht="19.5" thickBot="1">
      <c r="A787" s="146"/>
      <c r="B787" s="85" t="s">
        <v>128</v>
      </c>
      <c r="C787" s="92"/>
      <c r="D787" s="92"/>
      <c r="E787" s="92"/>
      <c r="F787" s="39" t="s">
        <v>129</v>
      </c>
      <c r="G787" s="37"/>
      <c r="J787" s="18"/>
      <c r="L787" s="8"/>
      <c r="M787" s="9"/>
    </row>
    <row r="788" spans="1:13" ht="19.5" thickBot="1">
      <c r="A788" s="146"/>
      <c r="B788" s="86" t="s">
        <v>130</v>
      </c>
      <c r="C788" s="92"/>
      <c r="D788" s="92"/>
      <c r="E788" s="92"/>
      <c r="F788" s="40" t="s">
        <v>131</v>
      </c>
      <c r="G788" s="37"/>
      <c r="J788" s="18"/>
      <c r="L788" s="8"/>
      <c r="M788" s="9"/>
    </row>
    <row r="789" spans="1:13" ht="19.5" thickBot="1">
      <c r="A789" s="147"/>
      <c r="B789" s="85" t="s">
        <v>51</v>
      </c>
      <c r="C789" s="93"/>
      <c r="D789" s="93"/>
      <c r="E789" s="92"/>
      <c r="F789" s="41" t="s">
        <v>105</v>
      </c>
      <c r="G789" s="37"/>
      <c r="J789" s="18"/>
      <c r="L789" s="8"/>
      <c r="M789" s="9"/>
    </row>
    <row r="790" spans="1:13" ht="19.5" thickBot="1">
      <c r="A790" s="145" t="s">
        <v>16</v>
      </c>
      <c r="B790" s="84" t="s">
        <v>126</v>
      </c>
      <c r="C790" s="92">
        <v>0.31572212065813526</v>
      </c>
      <c r="D790" s="92">
        <v>0.28802559414990864</v>
      </c>
      <c r="E790" s="92">
        <v>0.28802559414990864</v>
      </c>
      <c r="F790" s="38" t="s">
        <v>127</v>
      </c>
      <c r="G790" s="37" t="s">
        <v>107</v>
      </c>
      <c r="J790" s="18"/>
      <c r="L790" s="8"/>
      <c r="M790" s="9"/>
    </row>
    <row r="791" spans="1:13" ht="19.5" thickBot="1">
      <c r="A791" s="146"/>
      <c r="B791" s="85" t="s">
        <v>128</v>
      </c>
      <c r="C791" s="92"/>
      <c r="D791" s="92"/>
      <c r="E791" s="92"/>
      <c r="F791" s="39" t="s">
        <v>129</v>
      </c>
      <c r="G791" s="37"/>
      <c r="J791" s="18"/>
      <c r="L791" s="8"/>
      <c r="M791" s="9"/>
    </row>
    <row r="792" spans="1:13" ht="19.5" thickBot="1">
      <c r="A792" s="146"/>
      <c r="B792" s="86" t="s">
        <v>130</v>
      </c>
      <c r="C792" s="92"/>
      <c r="D792" s="92"/>
      <c r="E792" s="92"/>
      <c r="F792" s="40" t="s">
        <v>131</v>
      </c>
      <c r="G792" s="37"/>
      <c r="J792" s="18"/>
      <c r="L792" s="8"/>
      <c r="M792" s="9"/>
    </row>
    <row r="793" spans="1:13" ht="19.5" thickBot="1">
      <c r="A793" s="147"/>
      <c r="B793" s="85" t="s">
        <v>51</v>
      </c>
      <c r="C793" s="93">
        <v>0.31572212065813526</v>
      </c>
      <c r="D793" s="93">
        <v>0.28802559414990864</v>
      </c>
      <c r="E793" s="92">
        <v>0.28802559414990864</v>
      </c>
      <c r="F793" s="41" t="s">
        <v>105</v>
      </c>
      <c r="G793" s="37"/>
      <c r="J793" s="18"/>
      <c r="L793" s="8"/>
      <c r="M793" s="9"/>
    </row>
    <row r="794" spans="1:13" ht="19.5" thickBot="1">
      <c r="A794" s="145" t="s">
        <v>18</v>
      </c>
      <c r="B794" s="84" t="s">
        <v>126</v>
      </c>
      <c r="C794" s="92"/>
      <c r="D794" s="92"/>
      <c r="E794" s="92"/>
      <c r="F794" s="38" t="s">
        <v>127</v>
      </c>
      <c r="G794" s="37" t="s">
        <v>19</v>
      </c>
      <c r="J794" s="18"/>
      <c r="L794" s="8"/>
      <c r="M794" s="9"/>
    </row>
    <row r="795" spans="1:13" ht="19.5" thickBot="1">
      <c r="A795" s="146"/>
      <c r="B795" s="85" t="s">
        <v>128</v>
      </c>
      <c r="C795" s="92"/>
      <c r="D795" s="92"/>
      <c r="E795" s="92"/>
      <c r="F795" s="39" t="s">
        <v>129</v>
      </c>
      <c r="G795" s="37"/>
      <c r="J795" s="18"/>
      <c r="L795" s="8"/>
      <c r="M795" s="9"/>
    </row>
    <row r="796" spans="1:13" ht="19.5" thickBot="1">
      <c r="A796" s="146"/>
      <c r="B796" s="86" t="s">
        <v>130</v>
      </c>
      <c r="C796" s="92"/>
      <c r="D796" s="92"/>
      <c r="E796" s="92"/>
      <c r="F796" s="40" t="s">
        <v>131</v>
      </c>
      <c r="G796" s="37"/>
      <c r="J796" s="18"/>
      <c r="L796" s="8"/>
      <c r="M796" s="9"/>
    </row>
    <row r="797" spans="1:13" ht="19.5" thickBot="1">
      <c r="A797" s="147"/>
      <c r="B797" s="85" t="s">
        <v>51</v>
      </c>
      <c r="C797" s="93">
        <v>0</v>
      </c>
      <c r="D797" s="93">
        <v>0</v>
      </c>
      <c r="E797" s="92">
        <v>0</v>
      </c>
      <c r="F797" s="41" t="s">
        <v>105</v>
      </c>
      <c r="G797" s="37"/>
      <c r="J797" s="18"/>
      <c r="L797" s="8"/>
      <c r="M797" s="9"/>
    </row>
    <row r="798" spans="1:13" ht="19.5" thickBot="1">
      <c r="A798" s="145" t="s">
        <v>20</v>
      </c>
      <c r="B798" s="84" t="s">
        <v>126</v>
      </c>
      <c r="C798" s="92"/>
      <c r="D798" s="92"/>
      <c r="E798" s="92"/>
      <c r="F798" s="38" t="s">
        <v>127</v>
      </c>
      <c r="G798" s="37" t="s">
        <v>21</v>
      </c>
      <c r="J798" s="18"/>
      <c r="L798" s="8"/>
      <c r="M798" s="9"/>
    </row>
    <row r="799" spans="1:13" ht="19.5" thickBot="1">
      <c r="A799" s="146"/>
      <c r="B799" s="85" t="s">
        <v>128</v>
      </c>
      <c r="C799" s="92"/>
      <c r="D799" s="92"/>
      <c r="E799" s="92"/>
      <c r="F799" s="39" t="s">
        <v>129</v>
      </c>
      <c r="G799" s="37"/>
      <c r="J799" s="18"/>
      <c r="L799" s="8"/>
      <c r="M799" s="9"/>
    </row>
    <row r="800" spans="1:13" ht="19.5" thickBot="1">
      <c r="A800" s="146"/>
      <c r="B800" s="86" t="s">
        <v>130</v>
      </c>
      <c r="C800" s="92"/>
      <c r="D800" s="92"/>
      <c r="E800" s="92"/>
      <c r="F800" s="40" t="s">
        <v>131</v>
      </c>
      <c r="G800" s="37"/>
      <c r="J800" s="18"/>
      <c r="L800" s="8"/>
      <c r="M800" s="9"/>
    </row>
    <row r="801" spans="1:13" ht="19.5" thickBot="1">
      <c r="A801" s="147"/>
      <c r="B801" s="85" t="s">
        <v>51</v>
      </c>
      <c r="C801" s="93">
        <v>0</v>
      </c>
      <c r="D801" s="93">
        <v>0</v>
      </c>
      <c r="E801" s="92">
        <v>0</v>
      </c>
      <c r="F801" s="41" t="s">
        <v>105</v>
      </c>
      <c r="G801" s="37"/>
      <c r="J801" s="18"/>
      <c r="L801" s="8"/>
      <c r="M801" s="9"/>
    </row>
    <row r="802" spans="1:13" ht="19.5" thickBot="1">
      <c r="A802" s="145" t="s">
        <v>22</v>
      </c>
      <c r="B802" s="84" t="s">
        <v>126</v>
      </c>
      <c r="C802" s="92"/>
      <c r="D802" s="92"/>
      <c r="E802" s="92"/>
      <c r="F802" s="38" t="s">
        <v>127</v>
      </c>
      <c r="G802" s="37" t="s">
        <v>108</v>
      </c>
      <c r="J802" s="18"/>
      <c r="L802" s="8"/>
      <c r="M802" s="9"/>
    </row>
    <row r="803" spans="1:13" ht="19.5" thickBot="1">
      <c r="A803" s="146"/>
      <c r="B803" s="85" t="s">
        <v>128</v>
      </c>
      <c r="C803" s="92"/>
      <c r="D803" s="92"/>
      <c r="E803" s="92"/>
      <c r="F803" s="39" t="s">
        <v>129</v>
      </c>
      <c r="G803" s="37"/>
      <c r="J803" s="18"/>
      <c r="L803" s="8"/>
      <c r="M803" s="9"/>
    </row>
    <row r="804" spans="1:13" ht="19.5" thickBot="1">
      <c r="A804" s="146"/>
      <c r="B804" s="86" t="s">
        <v>130</v>
      </c>
      <c r="C804" s="92"/>
      <c r="D804" s="92"/>
      <c r="E804" s="92"/>
      <c r="F804" s="40" t="s">
        <v>131</v>
      </c>
      <c r="G804" s="37"/>
      <c r="J804" s="18"/>
      <c r="L804" s="8"/>
      <c r="M804" s="9"/>
    </row>
    <row r="805" spans="1:13" ht="19.5" thickBot="1">
      <c r="A805" s="147"/>
      <c r="B805" s="85" t="s">
        <v>51</v>
      </c>
      <c r="C805" s="93">
        <v>121.37820000000001</v>
      </c>
      <c r="D805" s="93">
        <v>121.37820000000001</v>
      </c>
      <c r="E805" s="92">
        <v>121.37820000000001</v>
      </c>
      <c r="F805" s="41" t="s">
        <v>105</v>
      </c>
      <c r="G805" s="37"/>
      <c r="J805" s="18"/>
      <c r="L805" s="8"/>
      <c r="M805" s="9"/>
    </row>
    <row r="806" spans="1:13" ht="19.5" thickBot="1">
      <c r="A806" s="145" t="s">
        <v>24</v>
      </c>
      <c r="B806" s="84" t="s">
        <v>126</v>
      </c>
      <c r="C806" s="92"/>
      <c r="D806" s="92"/>
      <c r="E806" s="92"/>
      <c r="F806" s="38" t="s">
        <v>127</v>
      </c>
      <c r="G806" s="37" t="s">
        <v>109</v>
      </c>
      <c r="J806" s="18"/>
      <c r="L806" s="8"/>
      <c r="M806" s="9"/>
    </row>
    <row r="807" spans="1:13" ht="19.5" thickBot="1">
      <c r="A807" s="146"/>
      <c r="B807" s="85" t="s">
        <v>128</v>
      </c>
      <c r="C807" s="92"/>
      <c r="D807" s="92"/>
      <c r="E807" s="92"/>
      <c r="F807" s="39" t="s">
        <v>129</v>
      </c>
      <c r="G807" s="37"/>
      <c r="J807" s="18"/>
      <c r="L807" s="8"/>
      <c r="M807" s="9"/>
    </row>
    <row r="808" spans="1:13" ht="19.5" thickBot="1">
      <c r="A808" s="146"/>
      <c r="B808" s="86" t="s">
        <v>130</v>
      </c>
      <c r="C808" s="92"/>
      <c r="D808" s="92"/>
      <c r="E808" s="92"/>
      <c r="F808" s="40" t="s">
        <v>131</v>
      </c>
      <c r="G808" s="37"/>
      <c r="J808" s="18"/>
      <c r="L808" s="8"/>
      <c r="M808" s="9"/>
    </row>
    <row r="809" spans="1:13" ht="19.5" thickBot="1">
      <c r="A809" s="147"/>
      <c r="B809" s="85" t="s">
        <v>51</v>
      </c>
      <c r="C809" s="93">
        <v>110.66</v>
      </c>
      <c r="D809" s="93">
        <v>160.19999999999999</v>
      </c>
      <c r="E809" s="92">
        <v>160.19999999999999</v>
      </c>
      <c r="F809" s="41" t="s">
        <v>105</v>
      </c>
      <c r="G809" s="37"/>
      <c r="J809" s="18"/>
      <c r="L809" s="8"/>
      <c r="M809" s="9"/>
    </row>
    <row r="810" spans="1:13" ht="19.5" thickBot="1">
      <c r="A810" s="145" t="s">
        <v>26</v>
      </c>
      <c r="B810" s="84" t="s">
        <v>126</v>
      </c>
      <c r="C810" s="92"/>
      <c r="D810" s="92"/>
      <c r="E810" s="92"/>
      <c r="F810" s="38" t="s">
        <v>127</v>
      </c>
      <c r="G810" s="37" t="s">
        <v>110</v>
      </c>
      <c r="J810" s="18"/>
      <c r="L810" s="8"/>
      <c r="M810" s="9"/>
    </row>
    <row r="811" spans="1:13" ht="19.5" thickBot="1">
      <c r="A811" s="146"/>
      <c r="B811" s="85" t="s">
        <v>128</v>
      </c>
      <c r="C811" s="92"/>
      <c r="D811" s="92"/>
      <c r="E811" s="92"/>
      <c r="F811" s="39" t="s">
        <v>129</v>
      </c>
      <c r="G811" s="37"/>
      <c r="J811" s="18"/>
      <c r="L811" s="8"/>
      <c r="M811" s="9"/>
    </row>
    <row r="812" spans="1:13" ht="19.5" thickBot="1">
      <c r="A812" s="146"/>
      <c r="B812" s="86" t="s">
        <v>130</v>
      </c>
      <c r="C812" s="92"/>
      <c r="D812" s="92"/>
      <c r="E812" s="92"/>
      <c r="F812" s="40" t="s">
        <v>131</v>
      </c>
      <c r="G812" s="37"/>
      <c r="J812" s="18"/>
      <c r="L812" s="8"/>
      <c r="M812" s="9"/>
    </row>
    <row r="813" spans="1:13" ht="19.5" thickBot="1">
      <c r="A813" s="147"/>
      <c r="B813" s="85" t="s">
        <v>51</v>
      </c>
      <c r="C813" s="93">
        <v>421.04744526424025</v>
      </c>
      <c r="D813" s="93">
        <v>421.04744526424025</v>
      </c>
      <c r="E813" s="92">
        <v>421.04744526424025</v>
      </c>
      <c r="F813" s="41" t="s">
        <v>105</v>
      </c>
      <c r="G813" s="37"/>
      <c r="J813" s="18"/>
      <c r="L813" s="8"/>
      <c r="M813" s="9"/>
    </row>
    <row r="814" spans="1:13" ht="19.5" thickBot="1">
      <c r="A814" s="145" t="s">
        <v>28</v>
      </c>
      <c r="B814" s="84" t="s">
        <v>126</v>
      </c>
      <c r="C814" s="92"/>
      <c r="D814" s="92"/>
      <c r="E814" s="92"/>
      <c r="F814" s="38" t="s">
        <v>127</v>
      </c>
      <c r="G814" s="37" t="s">
        <v>29</v>
      </c>
      <c r="J814" s="18"/>
      <c r="L814" s="8"/>
      <c r="M814" s="9"/>
    </row>
    <row r="815" spans="1:13" ht="19.5" thickBot="1">
      <c r="A815" s="146"/>
      <c r="B815" s="85" t="s">
        <v>128</v>
      </c>
      <c r="C815" s="92"/>
      <c r="D815" s="92"/>
      <c r="E815" s="92"/>
      <c r="F815" s="39" t="s">
        <v>129</v>
      </c>
      <c r="G815" s="37"/>
      <c r="J815" s="18"/>
      <c r="L815" s="8"/>
      <c r="M815" s="9"/>
    </row>
    <row r="816" spans="1:13" ht="19.5" thickBot="1">
      <c r="A816" s="146"/>
      <c r="B816" s="86" t="s">
        <v>130</v>
      </c>
      <c r="C816" s="92"/>
      <c r="D816" s="92"/>
      <c r="E816" s="92"/>
      <c r="F816" s="40" t="s">
        <v>131</v>
      </c>
      <c r="G816" s="37"/>
      <c r="J816" s="18"/>
      <c r="L816" s="8"/>
      <c r="M816" s="9"/>
    </row>
    <row r="817" spans="1:13" ht="19.5" thickBot="1">
      <c r="A817" s="147"/>
      <c r="B817" s="85" t="s">
        <v>51</v>
      </c>
      <c r="C817" s="92">
        <v>0</v>
      </c>
      <c r="D817" s="92">
        <v>0</v>
      </c>
      <c r="E817" s="92">
        <v>0</v>
      </c>
      <c r="F817" s="41" t="s">
        <v>105</v>
      </c>
      <c r="G817" s="37"/>
      <c r="J817" s="18"/>
      <c r="L817" s="8"/>
      <c r="M817" s="9"/>
    </row>
    <row r="818" spans="1:13" ht="19.5" thickBot="1">
      <c r="A818" s="145" t="s">
        <v>30</v>
      </c>
      <c r="B818" s="84" t="s">
        <v>126</v>
      </c>
      <c r="C818" s="92"/>
      <c r="D818" s="92"/>
      <c r="E818" s="92"/>
      <c r="F818" s="38" t="s">
        <v>127</v>
      </c>
      <c r="G818" s="37" t="s">
        <v>111</v>
      </c>
      <c r="J818" s="18"/>
      <c r="L818" s="8"/>
      <c r="M818" s="9"/>
    </row>
    <row r="819" spans="1:13" ht="19.5" thickBot="1">
      <c r="A819" s="146"/>
      <c r="B819" s="85" t="s">
        <v>128</v>
      </c>
      <c r="C819" s="92"/>
      <c r="D819" s="92"/>
      <c r="E819" s="92"/>
      <c r="F819" s="39" t="s">
        <v>129</v>
      </c>
      <c r="G819" s="37"/>
      <c r="J819" s="18"/>
      <c r="L819" s="8"/>
      <c r="M819" s="9"/>
    </row>
    <row r="820" spans="1:13" ht="19.5" thickBot="1">
      <c r="A820" s="146"/>
      <c r="B820" s="86" t="s">
        <v>130</v>
      </c>
      <c r="C820" s="92"/>
      <c r="D820" s="92"/>
      <c r="E820" s="92"/>
      <c r="F820" s="40" t="s">
        <v>131</v>
      </c>
      <c r="G820" s="37"/>
      <c r="J820" s="18"/>
      <c r="L820" s="8"/>
      <c r="M820" s="9"/>
    </row>
    <row r="821" spans="1:13" ht="19.5" thickBot="1">
      <c r="A821" s="147"/>
      <c r="B821" s="85" t="s">
        <v>132</v>
      </c>
      <c r="C821" s="93">
        <v>141.37100000000001</v>
      </c>
      <c r="D821" s="93">
        <v>24.125</v>
      </c>
      <c r="E821" s="92">
        <v>24.125</v>
      </c>
      <c r="F821" s="41" t="s">
        <v>105</v>
      </c>
      <c r="G821" s="37"/>
      <c r="J821" s="18"/>
      <c r="L821" s="8"/>
      <c r="M821" s="9"/>
    </row>
    <row r="822" spans="1:13" ht="19.5" thickBot="1">
      <c r="A822" s="145" t="s">
        <v>32</v>
      </c>
      <c r="B822" s="84" t="s">
        <v>126</v>
      </c>
      <c r="C822" s="101">
        <v>33.11056</v>
      </c>
      <c r="D822" s="101">
        <v>33.11056</v>
      </c>
      <c r="E822" s="92">
        <v>33.11056</v>
      </c>
      <c r="F822" s="38" t="s">
        <v>127</v>
      </c>
      <c r="G822" s="37" t="s">
        <v>112</v>
      </c>
      <c r="J822" s="18"/>
      <c r="L822" s="8"/>
      <c r="M822" s="9"/>
    </row>
    <row r="823" spans="1:13" ht="19.5" thickBot="1">
      <c r="A823" s="146"/>
      <c r="B823" s="85" t="s">
        <v>128</v>
      </c>
      <c r="C823" s="92"/>
      <c r="D823" s="92"/>
      <c r="E823" s="92"/>
      <c r="F823" s="39" t="s">
        <v>129</v>
      </c>
      <c r="G823" s="37"/>
      <c r="J823" s="18"/>
      <c r="L823" s="8"/>
      <c r="M823" s="9"/>
    </row>
    <row r="824" spans="1:13" ht="19.5" thickBot="1">
      <c r="A824" s="146"/>
      <c r="B824" s="86" t="s">
        <v>130</v>
      </c>
      <c r="C824" s="92"/>
      <c r="D824" s="92"/>
      <c r="E824" s="92"/>
      <c r="F824" s="40" t="s">
        <v>131</v>
      </c>
      <c r="G824" s="37"/>
      <c r="J824" s="18"/>
      <c r="L824" s="8"/>
      <c r="M824" s="9"/>
    </row>
    <row r="825" spans="1:13" ht="19.5" thickBot="1">
      <c r="A825" s="147"/>
      <c r="B825" s="85" t="s">
        <v>51</v>
      </c>
      <c r="C825" s="93">
        <v>32.83</v>
      </c>
      <c r="D825" s="93">
        <v>34.729999999999997</v>
      </c>
      <c r="E825" s="92">
        <v>34.729999999999997</v>
      </c>
      <c r="F825" s="41" t="s">
        <v>105</v>
      </c>
      <c r="G825" s="37"/>
      <c r="J825" s="18"/>
      <c r="L825" s="8"/>
      <c r="M825" s="9"/>
    </row>
    <row r="826" spans="1:13" ht="19.5" thickBot="1">
      <c r="A826" s="145" t="s">
        <v>54</v>
      </c>
      <c r="B826" s="84" t="s">
        <v>126</v>
      </c>
      <c r="C826" s="101"/>
      <c r="D826" s="101"/>
      <c r="E826" s="92"/>
      <c r="F826" s="38" t="s">
        <v>127</v>
      </c>
      <c r="G826" s="37" t="s">
        <v>34</v>
      </c>
      <c r="J826" s="18"/>
      <c r="L826" s="8"/>
      <c r="M826" s="9"/>
    </row>
    <row r="827" spans="1:13" ht="19.5" thickBot="1">
      <c r="A827" s="146"/>
      <c r="B827" s="85" t="s">
        <v>128</v>
      </c>
      <c r="C827" s="92"/>
      <c r="D827" s="92"/>
      <c r="E827" s="92"/>
      <c r="F827" s="39" t="s">
        <v>129</v>
      </c>
      <c r="G827" s="37"/>
      <c r="J827" s="18"/>
      <c r="L827" s="8"/>
      <c r="M827" s="9"/>
    </row>
    <row r="828" spans="1:13" ht="19.5" thickBot="1">
      <c r="A828" s="146"/>
      <c r="B828" s="86" t="s">
        <v>130</v>
      </c>
      <c r="C828" s="92"/>
      <c r="D828" s="92"/>
      <c r="E828" s="92"/>
      <c r="F828" s="40" t="s">
        <v>131</v>
      </c>
      <c r="G828" s="37"/>
      <c r="J828" s="18"/>
      <c r="L828" s="8"/>
      <c r="M828" s="9"/>
    </row>
    <row r="829" spans="1:13" ht="19.5" thickBot="1">
      <c r="A829" s="147"/>
      <c r="B829" s="85" t="s">
        <v>51</v>
      </c>
      <c r="C829" s="93">
        <v>0</v>
      </c>
      <c r="D829" s="93">
        <v>0</v>
      </c>
      <c r="E829" s="92">
        <v>0</v>
      </c>
      <c r="F829" s="41" t="s">
        <v>105</v>
      </c>
      <c r="G829" s="37"/>
      <c r="J829" s="18"/>
      <c r="L829" s="8"/>
      <c r="M829" s="9"/>
    </row>
    <row r="830" spans="1:13" ht="19.5" thickBot="1">
      <c r="A830" s="145" t="s">
        <v>35</v>
      </c>
      <c r="B830" s="84" t="s">
        <v>126</v>
      </c>
      <c r="C830" s="101"/>
      <c r="D830" s="101"/>
      <c r="E830" s="92"/>
      <c r="F830" s="38" t="s">
        <v>127</v>
      </c>
      <c r="G830" s="37" t="s">
        <v>113</v>
      </c>
      <c r="J830" s="18"/>
      <c r="L830" s="8"/>
      <c r="M830" s="9"/>
    </row>
    <row r="831" spans="1:13" ht="19.5" thickBot="1">
      <c r="A831" s="146"/>
      <c r="B831" s="85" t="s">
        <v>128</v>
      </c>
      <c r="C831" s="92"/>
      <c r="D831" s="92"/>
      <c r="E831" s="92"/>
      <c r="F831" s="39" t="s">
        <v>129</v>
      </c>
      <c r="G831" s="37"/>
      <c r="J831" s="18"/>
      <c r="L831" s="8"/>
      <c r="M831" s="9"/>
    </row>
    <row r="832" spans="1:13" ht="19.5" thickBot="1">
      <c r="A832" s="146"/>
      <c r="B832" s="86" t="s">
        <v>130</v>
      </c>
      <c r="C832" s="92"/>
      <c r="D832" s="92"/>
      <c r="E832" s="92"/>
      <c r="F832" s="40" t="s">
        <v>131</v>
      </c>
      <c r="G832" s="37"/>
      <c r="J832" s="18"/>
      <c r="L832" s="8"/>
      <c r="M832" s="9"/>
    </row>
    <row r="833" spans="1:13" ht="19.5" thickBot="1">
      <c r="A833" s="147"/>
      <c r="B833" s="85" t="s">
        <v>51</v>
      </c>
      <c r="C833" s="92">
        <v>0</v>
      </c>
      <c r="D833" s="92">
        <v>0</v>
      </c>
      <c r="E833" s="92">
        <v>0</v>
      </c>
      <c r="F833" s="41" t="s">
        <v>105</v>
      </c>
      <c r="G833" s="37"/>
      <c r="J833" s="18"/>
      <c r="L833" s="8"/>
      <c r="M833" s="9"/>
    </row>
    <row r="834" spans="1:13" ht="19.5" thickBot="1">
      <c r="A834" s="145" t="s">
        <v>37</v>
      </c>
      <c r="B834" s="84" t="s">
        <v>126</v>
      </c>
      <c r="C834" s="101"/>
      <c r="D834" s="101"/>
      <c r="E834" s="92"/>
      <c r="F834" s="38" t="s">
        <v>127</v>
      </c>
      <c r="G834" s="37" t="s">
        <v>38</v>
      </c>
      <c r="J834" s="18"/>
      <c r="L834" s="8"/>
      <c r="M834" s="9"/>
    </row>
    <row r="835" spans="1:13" ht="19.5" thickBot="1">
      <c r="A835" s="146"/>
      <c r="B835" s="85" t="s">
        <v>128</v>
      </c>
      <c r="C835" s="92"/>
      <c r="D835" s="92"/>
      <c r="E835" s="92"/>
      <c r="F835" s="39" t="s">
        <v>129</v>
      </c>
      <c r="G835" s="37"/>
      <c r="J835" s="18"/>
      <c r="L835" s="8"/>
      <c r="M835" s="9"/>
    </row>
    <row r="836" spans="1:13" ht="19.5" thickBot="1">
      <c r="A836" s="146"/>
      <c r="B836" s="86" t="s">
        <v>130</v>
      </c>
      <c r="C836" s="92"/>
      <c r="D836" s="92"/>
      <c r="E836" s="92"/>
      <c r="F836" s="40" t="s">
        <v>131</v>
      </c>
      <c r="G836" s="37"/>
      <c r="J836" s="18"/>
      <c r="L836" s="8"/>
      <c r="M836" s="9"/>
    </row>
    <row r="837" spans="1:13" ht="19.5" thickBot="1">
      <c r="A837" s="147"/>
      <c r="B837" s="85" t="s">
        <v>51</v>
      </c>
      <c r="C837" s="93">
        <v>0</v>
      </c>
      <c r="D837" s="93">
        <v>0</v>
      </c>
      <c r="E837" s="92">
        <v>0</v>
      </c>
      <c r="F837" s="41" t="s">
        <v>105</v>
      </c>
      <c r="G837" s="37"/>
      <c r="J837" s="18"/>
      <c r="L837" s="8"/>
      <c r="M837" s="9"/>
    </row>
    <row r="838" spans="1:13" ht="19.5" thickBot="1">
      <c r="A838" s="145" t="s">
        <v>39</v>
      </c>
      <c r="B838" s="84" t="s">
        <v>126</v>
      </c>
      <c r="C838" s="92"/>
      <c r="D838" s="92"/>
      <c r="E838" s="92"/>
      <c r="F838" s="38" t="s">
        <v>127</v>
      </c>
      <c r="G838" s="37" t="s">
        <v>114</v>
      </c>
      <c r="J838" s="18"/>
      <c r="L838" s="8"/>
      <c r="M838" s="9"/>
    </row>
    <row r="839" spans="1:13" ht="19.5" thickBot="1">
      <c r="A839" s="146"/>
      <c r="B839" s="85" t="s">
        <v>128</v>
      </c>
      <c r="C839" s="92"/>
      <c r="D839" s="92"/>
      <c r="E839" s="92"/>
      <c r="F839" s="39" t="s">
        <v>129</v>
      </c>
      <c r="G839" s="37"/>
      <c r="J839" s="18"/>
      <c r="L839" s="8"/>
      <c r="M839" s="9"/>
    </row>
    <row r="840" spans="1:13" ht="19.5" thickBot="1">
      <c r="A840" s="146"/>
      <c r="B840" s="86" t="s">
        <v>130</v>
      </c>
      <c r="C840" s="92"/>
      <c r="D840" s="92"/>
      <c r="E840" s="92"/>
      <c r="F840" s="40" t="s">
        <v>131</v>
      </c>
      <c r="G840" s="37"/>
      <c r="J840" s="18"/>
      <c r="L840" s="8"/>
      <c r="M840" s="9"/>
    </row>
    <row r="841" spans="1:13" ht="19.5" thickBot="1">
      <c r="A841" s="147"/>
      <c r="B841" s="85" t="s">
        <v>51</v>
      </c>
      <c r="C841" s="93">
        <v>47</v>
      </c>
      <c r="D841" s="93">
        <v>38.32</v>
      </c>
      <c r="E841" s="92">
        <v>38.32</v>
      </c>
      <c r="F841" s="41" t="s">
        <v>105</v>
      </c>
      <c r="G841" s="37"/>
      <c r="J841" s="18"/>
      <c r="L841" s="8"/>
      <c r="M841" s="9"/>
    </row>
    <row r="842" spans="1:13" ht="19.5" thickBot="1">
      <c r="A842" s="145" t="s">
        <v>41</v>
      </c>
      <c r="B842" s="84" t="s">
        <v>126</v>
      </c>
      <c r="C842" s="101"/>
      <c r="D842" s="101"/>
      <c r="E842" s="92"/>
      <c r="F842" s="38" t="s">
        <v>127</v>
      </c>
      <c r="G842" s="37" t="s">
        <v>42</v>
      </c>
      <c r="J842" s="18"/>
      <c r="L842" s="8"/>
      <c r="M842" s="9"/>
    </row>
    <row r="843" spans="1:13" ht="19.5" thickBot="1">
      <c r="A843" s="146"/>
      <c r="B843" s="85" t="s">
        <v>128</v>
      </c>
      <c r="C843" s="92"/>
      <c r="D843" s="92"/>
      <c r="E843" s="92"/>
      <c r="F843" s="39" t="s">
        <v>129</v>
      </c>
      <c r="G843" s="37"/>
      <c r="J843" s="18"/>
      <c r="L843" s="8"/>
      <c r="M843" s="9"/>
    </row>
    <row r="844" spans="1:13" ht="19.5" thickBot="1">
      <c r="A844" s="146"/>
      <c r="B844" s="86" t="s">
        <v>130</v>
      </c>
      <c r="C844" s="92"/>
      <c r="D844" s="92"/>
      <c r="E844" s="92"/>
      <c r="F844" s="40" t="s">
        <v>131</v>
      </c>
      <c r="G844" s="37"/>
      <c r="J844" s="18"/>
      <c r="L844" s="8"/>
      <c r="M844" s="9"/>
    </row>
    <row r="845" spans="1:13" ht="19.5" thickBot="1">
      <c r="A845" s="147"/>
      <c r="B845" s="85" t="s">
        <v>51</v>
      </c>
      <c r="C845" s="93">
        <v>0</v>
      </c>
      <c r="D845" s="93">
        <v>0</v>
      </c>
      <c r="E845" s="92">
        <v>0</v>
      </c>
      <c r="F845" s="41" t="s">
        <v>105</v>
      </c>
      <c r="G845" s="37"/>
      <c r="J845" s="18"/>
      <c r="L845" s="8"/>
      <c r="M845" s="9"/>
    </row>
    <row r="846" spans="1:13" ht="19.5" thickBot="1">
      <c r="A846" s="145" t="s">
        <v>43</v>
      </c>
      <c r="B846" s="84" t="s">
        <v>126</v>
      </c>
      <c r="C846" s="92"/>
      <c r="D846" s="92"/>
      <c r="E846" s="92"/>
      <c r="F846" s="38" t="s">
        <v>127</v>
      </c>
      <c r="G846" s="37" t="s">
        <v>115</v>
      </c>
      <c r="J846" s="18"/>
      <c r="L846" s="8"/>
      <c r="M846" s="9"/>
    </row>
    <row r="847" spans="1:13" ht="19.5" thickBot="1">
      <c r="A847" s="146"/>
      <c r="B847" s="85" t="s">
        <v>128</v>
      </c>
      <c r="C847" s="92"/>
      <c r="D847" s="92"/>
      <c r="E847" s="92"/>
      <c r="F847" s="39" t="s">
        <v>129</v>
      </c>
      <c r="G847" s="37"/>
      <c r="J847" s="18"/>
      <c r="L847" s="8"/>
      <c r="M847" s="9"/>
    </row>
    <row r="848" spans="1:13" ht="19.5" thickBot="1">
      <c r="A848" s="146"/>
      <c r="B848" s="86" t="s">
        <v>130</v>
      </c>
      <c r="C848" s="92"/>
      <c r="D848" s="92"/>
      <c r="E848" s="92"/>
      <c r="F848" s="40" t="s">
        <v>131</v>
      </c>
      <c r="G848" s="37"/>
      <c r="J848" s="18"/>
      <c r="L848" s="8"/>
      <c r="M848" s="9"/>
    </row>
    <row r="849" spans="1:13" ht="19.5" thickBot="1">
      <c r="A849" s="147"/>
      <c r="B849" s="85" t="s">
        <v>51</v>
      </c>
      <c r="C849" s="93">
        <v>638.77449999999999</v>
      </c>
      <c r="D849" s="93">
        <v>307.88697000000002</v>
      </c>
      <c r="E849" s="92">
        <v>307.88697000000002</v>
      </c>
      <c r="F849" s="41" t="s">
        <v>105</v>
      </c>
      <c r="G849" s="37"/>
      <c r="J849" s="18"/>
      <c r="L849" s="8"/>
      <c r="M849" s="9"/>
    </row>
    <row r="850" spans="1:13" ht="19.5" thickBot="1">
      <c r="A850" s="145" t="s">
        <v>45</v>
      </c>
      <c r="B850" s="84" t="s">
        <v>126</v>
      </c>
      <c r="C850" s="92"/>
      <c r="D850" s="92"/>
      <c r="E850" s="92"/>
      <c r="F850" s="38" t="s">
        <v>127</v>
      </c>
      <c r="G850" s="37" t="s">
        <v>116</v>
      </c>
      <c r="J850" s="18"/>
      <c r="L850" s="8"/>
      <c r="M850" s="9"/>
    </row>
    <row r="851" spans="1:13" ht="19.5" thickBot="1">
      <c r="A851" s="146"/>
      <c r="B851" s="85" t="s">
        <v>128</v>
      </c>
      <c r="C851" s="92"/>
      <c r="D851" s="92"/>
      <c r="E851" s="92"/>
      <c r="F851" s="39" t="s">
        <v>129</v>
      </c>
      <c r="G851" s="37"/>
      <c r="J851" s="18"/>
      <c r="L851" s="8"/>
      <c r="M851" s="9"/>
    </row>
    <row r="852" spans="1:13" ht="19.5" thickBot="1">
      <c r="A852" s="146"/>
      <c r="B852" s="86" t="s">
        <v>130</v>
      </c>
      <c r="C852" s="92"/>
      <c r="D852" s="92"/>
      <c r="E852" s="92"/>
      <c r="F852" s="40" t="s">
        <v>131</v>
      </c>
      <c r="G852" s="37"/>
      <c r="J852" s="18"/>
      <c r="L852" s="8"/>
      <c r="M852" s="9"/>
    </row>
    <row r="853" spans="1:13" ht="19.5" thickBot="1">
      <c r="A853" s="147"/>
      <c r="B853" s="85" t="s">
        <v>51</v>
      </c>
      <c r="C853" s="93">
        <v>0</v>
      </c>
      <c r="D853" s="93">
        <v>0</v>
      </c>
      <c r="E853" s="92">
        <v>0</v>
      </c>
      <c r="F853" s="41" t="s">
        <v>105</v>
      </c>
      <c r="G853" s="37"/>
      <c r="J853" s="18"/>
      <c r="L853" s="8"/>
      <c r="M853" s="9"/>
    </row>
    <row r="854" spans="1:13" ht="19.5" thickBot="1">
      <c r="A854" s="145" t="s">
        <v>47</v>
      </c>
      <c r="B854" s="84" t="s">
        <v>126</v>
      </c>
      <c r="C854" s="92"/>
      <c r="D854" s="92"/>
      <c r="E854" s="92"/>
      <c r="F854" s="38" t="s">
        <v>127</v>
      </c>
      <c r="G854" s="37" t="s">
        <v>117</v>
      </c>
      <c r="J854" s="18"/>
      <c r="L854" s="8"/>
      <c r="M854" s="9"/>
    </row>
    <row r="855" spans="1:13" ht="19.5" thickBot="1">
      <c r="A855" s="146"/>
      <c r="B855" s="85" t="s">
        <v>128</v>
      </c>
      <c r="C855" s="92"/>
      <c r="D855" s="92"/>
      <c r="E855" s="92"/>
      <c r="F855" s="39" t="s">
        <v>129</v>
      </c>
      <c r="G855" s="37"/>
      <c r="J855" s="18"/>
      <c r="L855" s="8"/>
      <c r="M855" s="9"/>
    </row>
    <row r="856" spans="1:13" ht="19.5" thickBot="1">
      <c r="A856" s="146"/>
      <c r="B856" s="86" t="s">
        <v>130</v>
      </c>
      <c r="C856" s="92"/>
      <c r="D856" s="92"/>
      <c r="E856" s="92"/>
      <c r="F856" s="40" t="s">
        <v>131</v>
      </c>
      <c r="G856" s="37"/>
      <c r="J856" s="18"/>
      <c r="L856" s="8"/>
      <c r="M856" s="9"/>
    </row>
    <row r="857" spans="1:13" ht="19.5" thickBot="1">
      <c r="A857" s="147"/>
      <c r="B857" s="84" t="s">
        <v>51</v>
      </c>
      <c r="C857" s="92">
        <v>9.7616345062429062</v>
      </c>
      <c r="D857" s="92">
        <v>9.7616345062429062</v>
      </c>
      <c r="E857" s="92">
        <v>9.7616345062429062</v>
      </c>
      <c r="F857" s="41" t="s">
        <v>105</v>
      </c>
      <c r="G857" s="37"/>
      <c r="J857" s="18"/>
      <c r="L857" s="8"/>
      <c r="M857" s="9"/>
    </row>
    <row r="858" spans="1:13" ht="19.5" thickBot="1">
      <c r="A858" s="145" t="s">
        <v>49</v>
      </c>
      <c r="B858" s="85" t="s">
        <v>126</v>
      </c>
      <c r="C858" s="92"/>
      <c r="D858" s="92"/>
      <c r="E858" s="92"/>
      <c r="F858" s="38" t="s">
        <v>127</v>
      </c>
      <c r="G858" s="37" t="s">
        <v>118</v>
      </c>
      <c r="J858" s="18"/>
      <c r="L858" s="8"/>
      <c r="M858" s="9"/>
    </row>
    <row r="859" spans="1:13" ht="19.5" thickBot="1">
      <c r="A859" s="146"/>
      <c r="B859" s="85" t="s">
        <v>128</v>
      </c>
      <c r="C859" s="92"/>
      <c r="D859" s="92"/>
      <c r="E859" s="92"/>
      <c r="F859" s="39" t="s">
        <v>129</v>
      </c>
      <c r="G859" s="37"/>
      <c r="J859" s="18"/>
      <c r="L859" s="8"/>
      <c r="M859" s="9"/>
    </row>
    <row r="860" spans="1:13" ht="19.5" thickBot="1">
      <c r="A860" s="146"/>
      <c r="B860" s="86" t="s">
        <v>130</v>
      </c>
      <c r="C860" s="92"/>
      <c r="D860" s="92"/>
      <c r="E860" s="92"/>
      <c r="F860" s="40" t="s">
        <v>131</v>
      </c>
      <c r="G860" s="37"/>
      <c r="J860" s="18"/>
      <c r="L860" s="8"/>
      <c r="M860" s="9"/>
    </row>
    <row r="861" spans="1:13" ht="19.5" thickBot="1">
      <c r="A861" s="147"/>
      <c r="B861" s="85" t="s">
        <v>51</v>
      </c>
      <c r="C861" s="92">
        <v>0</v>
      </c>
      <c r="D861" s="92">
        <v>0</v>
      </c>
      <c r="E861" s="92">
        <v>0</v>
      </c>
      <c r="F861" s="41" t="s">
        <v>105</v>
      </c>
      <c r="G861" s="37"/>
      <c r="J861" s="18"/>
      <c r="L861" s="8"/>
      <c r="M861" s="9"/>
    </row>
    <row r="862" spans="1:13" ht="19.5" thickBot="1">
      <c r="A862" s="163" t="s">
        <v>119</v>
      </c>
      <c r="B862" s="87" t="s">
        <v>126</v>
      </c>
      <c r="C862" s="99">
        <f t="shared" ref="C862:D862" si="18">C774+C778+C782+C786+C790+C794+C798+C802+C806+C810+C814+C818+C822+C826+C830+C834+C838+C842+C846+C850+C854+C858</f>
        <v>33.426282120658136</v>
      </c>
      <c r="D862" s="99">
        <f t="shared" si="18"/>
        <v>33.398585594149907</v>
      </c>
      <c r="E862" s="99">
        <v>33.398585594149907</v>
      </c>
      <c r="F862" s="45" t="s">
        <v>127</v>
      </c>
      <c r="G862" s="37" t="s">
        <v>120</v>
      </c>
      <c r="J862" s="18"/>
      <c r="L862" s="8"/>
      <c r="M862" s="9"/>
    </row>
    <row r="863" spans="1:13" ht="19.5" thickBot="1">
      <c r="A863" s="164"/>
      <c r="B863" s="88" t="s">
        <v>128</v>
      </c>
      <c r="C863" s="99">
        <f t="shared" ref="C863:D865" si="19">C775+C779+C783+C787+C791+C795+C799+C803+C807+C811+C815+C819+C823+C827+C831+C835+C839+C843+C847+C851+C855+C859</f>
        <v>0.7527832000000001</v>
      </c>
      <c r="D863" s="99">
        <f t="shared" si="19"/>
        <v>0.7527832000000001</v>
      </c>
      <c r="E863" s="99">
        <v>0.7527832000000001</v>
      </c>
      <c r="F863" s="42" t="s">
        <v>129</v>
      </c>
      <c r="G863" s="37"/>
      <c r="J863" s="18"/>
      <c r="L863" s="8"/>
      <c r="M863" s="9"/>
    </row>
    <row r="864" spans="1:13" ht="19.5" thickBot="1">
      <c r="A864" s="164"/>
      <c r="B864" s="89" t="s">
        <v>130</v>
      </c>
      <c r="C864" s="99">
        <f t="shared" si="19"/>
        <v>0</v>
      </c>
      <c r="D864" s="99">
        <f t="shared" si="19"/>
        <v>0</v>
      </c>
      <c r="E864" s="99">
        <v>0</v>
      </c>
      <c r="F864" s="43" t="s">
        <v>131</v>
      </c>
      <c r="G864" s="37"/>
      <c r="J864" s="18"/>
      <c r="L864" s="8"/>
      <c r="M864" s="9"/>
    </row>
    <row r="865" spans="1:19" ht="19.5" thickBot="1">
      <c r="A865" s="165"/>
      <c r="B865" s="88" t="s">
        <v>51</v>
      </c>
      <c r="C865" s="94">
        <f t="shared" si="19"/>
        <v>1584.0312850911414</v>
      </c>
      <c r="D865" s="94">
        <f t="shared" si="19"/>
        <v>1191.3400585646332</v>
      </c>
      <c r="E865" s="94">
        <v>1191.3400585646332</v>
      </c>
      <c r="F865" s="44" t="s">
        <v>105</v>
      </c>
      <c r="G865" s="37"/>
      <c r="J865" s="18"/>
      <c r="L865" s="8"/>
      <c r="M865" s="9"/>
    </row>
    <row r="866" spans="1:19">
      <c r="A866" s="53"/>
      <c r="B866" s="53"/>
      <c r="C866" s="53"/>
      <c r="E866" s="53"/>
      <c r="G866" s="18"/>
      <c r="H866" s="115"/>
      <c r="I866" s="115"/>
      <c r="J866" s="18"/>
      <c r="L866" s="8"/>
      <c r="M866" s="9"/>
    </row>
    <row r="867" spans="1:19">
      <c r="A867" s="53"/>
      <c r="B867" s="53"/>
      <c r="C867" s="53"/>
      <c r="E867" s="53"/>
      <c r="G867" s="18"/>
      <c r="H867" s="115"/>
      <c r="I867" s="115"/>
      <c r="J867" s="18"/>
      <c r="L867" s="8"/>
      <c r="M867" s="9"/>
    </row>
    <row r="874" spans="1:19">
      <c r="I874" s="132"/>
    </row>
    <row r="875" spans="1:19">
      <c r="A875" s="53" t="s">
        <v>0</v>
      </c>
      <c r="B875" s="53"/>
      <c r="C875" s="53"/>
      <c r="E875" s="53"/>
      <c r="J875" s="18"/>
      <c r="L875" s="18"/>
      <c r="N875" s="18"/>
      <c r="P875" s="14" t="s">
        <v>1</v>
      </c>
      <c r="Q875" s="18"/>
      <c r="R875" s="18"/>
      <c r="S875" s="18"/>
    </row>
    <row r="876" spans="1:19" ht="18.75" customHeight="1">
      <c r="A876" s="162" t="s">
        <v>133</v>
      </c>
      <c r="B876" s="162"/>
      <c r="C876" s="53"/>
      <c r="E876" s="53"/>
      <c r="J876" s="18"/>
      <c r="L876" s="157" t="s">
        <v>153</v>
      </c>
      <c r="M876" s="157"/>
      <c r="N876" s="157"/>
      <c r="O876" s="157"/>
      <c r="P876" s="157"/>
      <c r="Q876" s="18"/>
      <c r="R876" s="18"/>
      <c r="S876" s="18"/>
    </row>
    <row r="877" spans="1:19" ht="36.75" thickBot="1">
      <c r="A877" s="53" t="s">
        <v>231</v>
      </c>
      <c r="B877" s="53"/>
      <c r="C877" s="53"/>
      <c r="E877" s="53"/>
      <c r="J877" s="18"/>
      <c r="L877" s="18"/>
      <c r="N877" s="18"/>
      <c r="P877" s="13" t="s">
        <v>83</v>
      </c>
      <c r="Q877" s="18"/>
      <c r="R877" s="18"/>
      <c r="S877" s="18"/>
    </row>
    <row r="878" spans="1:19" ht="18.75" customHeight="1" thickBot="1">
      <c r="A878" s="137" t="s">
        <v>6</v>
      </c>
      <c r="B878" s="151">
        <v>2016</v>
      </c>
      <c r="C878" s="152"/>
      <c r="D878" s="152"/>
      <c r="E878" s="153"/>
      <c r="F878" s="151">
        <v>2017</v>
      </c>
      <c r="G878" s="152"/>
      <c r="H878" s="152"/>
      <c r="I878" s="152"/>
      <c r="J878" s="152"/>
      <c r="K878" s="153"/>
      <c r="L878" s="151">
        <v>2018</v>
      </c>
      <c r="M878" s="152"/>
      <c r="N878" s="152"/>
      <c r="O878" s="153"/>
      <c r="P878" s="170" t="s">
        <v>95</v>
      </c>
      <c r="Q878" s="18"/>
      <c r="R878" s="18"/>
    </row>
    <row r="879" spans="1:19" ht="18">
      <c r="A879" s="138"/>
      <c r="B879" s="90" t="s">
        <v>227</v>
      </c>
      <c r="C879" s="102" t="s">
        <v>228</v>
      </c>
      <c r="D879" s="90" t="s">
        <v>134</v>
      </c>
      <c r="E879" s="110" t="s">
        <v>135</v>
      </c>
      <c r="F879" s="47" t="s">
        <v>227</v>
      </c>
      <c r="G879" s="48" t="s">
        <v>228</v>
      </c>
      <c r="H879" s="90" t="s">
        <v>134</v>
      </c>
      <c r="I879" s="130" t="s">
        <v>135</v>
      </c>
      <c r="J879" s="47" t="s">
        <v>134</v>
      </c>
      <c r="K879" s="49" t="s">
        <v>135</v>
      </c>
      <c r="L879" s="47" t="s">
        <v>227</v>
      </c>
      <c r="M879" s="48" t="s">
        <v>228</v>
      </c>
      <c r="N879" s="47" t="s">
        <v>134</v>
      </c>
      <c r="O879" s="49" t="s">
        <v>135</v>
      </c>
      <c r="P879" s="171"/>
      <c r="Q879" s="18"/>
      <c r="R879" s="18"/>
    </row>
    <row r="880" spans="1:19" ht="19.5" thickBot="1">
      <c r="A880" s="139"/>
      <c r="B880" s="91" t="s">
        <v>136</v>
      </c>
      <c r="C880" s="103" t="s">
        <v>137</v>
      </c>
      <c r="D880" s="91" t="s">
        <v>138</v>
      </c>
      <c r="E880" s="98" t="s">
        <v>52</v>
      </c>
      <c r="F880" s="50" t="s">
        <v>136</v>
      </c>
      <c r="G880" s="51" t="s">
        <v>137</v>
      </c>
      <c r="H880" s="91" t="s">
        <v>138</v>
      </c>
      <c r="I880" s="98" t="s">
        <v>52</v>
      </c>
      <c r="J880" s="50" t="s">
        <v>138</v>
      </c>
      <c r="K880" s="31" t="s">
        <v>52</v>
      </c>
      <c r="L880" s="50" t="s">
        <v>136</v>
      </c>
      <c r="M880" s="51" t="s">
        <v>137</v>
      </c>
      <c r="N880" s="50" t="s">
        <v>138</v>
      </c>
      <c r="O880" s="31" t="s">
        <v>52</v>
      </c>
      <c r="P880" s="172"/>
      <c r="Q880" s="18"/>
      <c r="R880" s="18"/>
    </row>
    <row r="881" spans="1:18" thickBot="1">
      <c r="A881" s="55" t="s">
        <v>8</v>
      </c>
      <c r="B881" s="7"/>
      <c r="C881" s="7"/>
      <c r="D881" s="7"/>
      <c r="E881" s="7">
        <v>60.14</v>
      </c>
      <c r="F881" s="7"/>
      <c r="G881" s="7"/>
      <c r="H881" s="134"/>
      <c r="I881" s="134"/>
      <c r="J881" s="7"/>
      <c r="K881" s="7">
        <v>72.849999999999994</v>
      </c>
      <c r="L881" s="7"/>
      <c r="M881" s="7"/>
      <c r="N881" s="7"/>
      <c r="O881" s="7">
        <v>72.849999999999994</v>
      </c>
      <c r="P881" s="23" t="s">
        <v>9</v>
      </c>
      <c r="Q881" s="18"/>
      <c r="R881" s="18"/>
    </row>
    <row r="882" spans="1:18" thickBot="1">
      <c r="A882" s="55" t="s">
        <v>10</v>
      </c>
      <c r="B882" s="7"/>
      <c r="C882" s="7"/>
      <c r="D882" s="7"/>
      <c r="E882" s="7"/>
      <c r="F882" s="7"/>
      <c r="G882" s="7"/>
      <c r="H882" s="134"/>
      <c r="I882" s="134"/>
      <c r="J882" s="7"/>
      <c r="K882" s="7"/>
      <c r="L882" s="7"/>
      <c r="M882" s="7"/>
      <c r="N882" s="7"/>
      <c r="O882" s="7"/>
      <c r="P882" s="22" t="s">
        <v>11</v>
      </c>
      <c r="Q882" s="18"/>
      <c r="R882" s="18"/>
    </row>
    <row r="883" spans="1:18" thickBot="1">
      <c r="A883" s="55" t="s">
        <v>12</v>
      </c>
      <c r="B883" s="7">
        <v>0.68316820000000011</v>
      </c>
      <c r="C883" s="7">
        <v>6.9614999999999996E-2</v>
      </c>
      <c r="D883" s="7"/>
      <c r="E883" s="7">
        <v>0.7527832000000001</v>
      </c>
      <c r="F883" s="7">
        <v>0.68316820000000011</v>
      </c>
      <c r="G883" s="7">
        <v>6.9614999999999996E-2</v>
      </c>
      <c r="H883" s="134"/>
      <c r="I883" s="134">
        <v>0.7527832000000001</v>
      </c>
      <c r="J883" s="7"/>
      <c r="K883" s="7">
        <v>0.7527832000000001</v>
      </c>
      <c r="L883" s="7"/>
      <c r="M883" s="7"/>
      <c r="N883" s="7"/>
      <c r="O883" s="7">
        <v>0.7527832000000001</v>
      </c>
      <c r="P883" s="22" t="s">
        <v>13</v>
      </c>
      <c r="Q883" s="18"/>
      <c r="R883" s="18"/>
    </row>
    <row r="884" spans="1:18" thickBot="1">
      <c r="A884" s="55" t="s">
        <v>14</v>
      </c>
      <c r="B884" s="7"/>
      <c r="C884" s="7"/>
      <c r="D884" s="7"/>
      <c r="E884" s="7"/>
      <c r="F884" s="7"/>
      <c r="G884" s="7"/>
      <c r="H884" s="134"/>
      <c r="I884" s="134"/>
      <c r="J884" s="7"/>
      <c r="K884" s="7"/>
      <c r="L884" s="7"/>
      <c r="M884" s="7"/>
      <c r="N884" s="7"/>
      <c r="O884" s="7"/>
      <c r="P884" s="22" t="s">
        <v>15</v>
      </c>
      <c r="Q884" s="18"/>
      <c r="R884" s="18"/>
    </row>
    <row r="885" spans="1:18" thickBot="1">
      <c r="A885" s="55" t="s">
        <v>16</v>
      </c>
      <c r="B885" s="7"/>
      <c r="C885" s="7"/>
      <c r="D885" s="7"/>
      <c r="E885" s="7">
        <v>0.31572212065813526</v>
      </c>
      <c r="F885" s="7"/>
      <c r="G885" s="7"/>
      <c r="H885" s="134"/>
      <c r="I885" s="134"/>
      <c r="J885" s="7"/>
      <c r="K885" s="7">
        <v>0.28802559414990864</v>
      </c>
      <c r="L885" s="7"/>
      <c r="M885" s="7"/>
      <c r="N885" s="7"/>
      <c r="O885" s="7">
        <v>0.28802559414990864</v>
      </c>
      <c r="P885" s="22" t="s">
        <v>17</v>
      </c>
      <c r="Q885" s="18"/>
      <c r="R885" s="18"/>
    </row>
    <row r="886" spans="1:18" thickBot="1">
      <c r="A886" s="55" t="s">
        <v>18</v>
      </c>
      <c r="B886" s="7"/>
      <c r="C886" s="7"/>
      <c r="D886" s="7"/>
      <c r="E886" s="7"/>
      <c r="F886" s="7"/>
      <c r="G886" s="7"/>
      <c r="H886" s="134"/>
      <c r="I886" s="134"/>
      <c r="J886" s="7"/>
      <c r="K886" s="7"/>
      <c r="L886" s="7"/>
      <c r="M886" s="7"/>
      <c r="N886" s="7"/>
      <c r="O886" s="7"/>
      <c r="P886" s="22" t="s">
        <v>19</v>
      </c>
      <c r="Q886" s="18"/>
      <c r="R886" s="18"/>
    </row>
    <row r="887" spans="1:18" thickBot="1">
      <c r="A887" s="55" t="s">
        <v>20</v>
      </c>
      <c r="B887" s="7"/>
      <c r="C887" s="7"/>
      <c r="D887" s="7"/>
      <c r="E887" s="7"/>
      <c r="F887" s="7"/>
      <c r="G887" s="7"/>
      <c r="H887" s="134"/>
      <c r="I887" s="134"/>
      <c r="J887" s="7"/>
      <c r="K887" s="7"/>
      <c r="L887" s="7"/>
      <c r="M887" s="7"/>
      <c r="N887" s="7"/>
      <c r="O887" s="7"/>
      <c r="P887" s="22" t="s">
        <v>21</v>
      </c>
      <c r="Q887" s="18"/>
      <c r="R887" s="18"/>
    </row>
    <row r="888" spans="1:18" thickBot="1">
      <c r="A888" s="55" t="s">
        <v>22</v>
      </c>
      <c r="B888" s="7"/>
      <c r="C888" s="7"/>
      <c r="D888" s="7"/>
      <c r="E888" s="7">
        <v>121.37820000000001</v>
      </c>
      <c r="F888" s="7"/>
      <c r="G888" s="7"/>
      <c r="H888" s="134"/>
      <c r="I888" s="134"/>
      <c r="J888" s="7"/>
      <c r="K888" s="7">
        <v>121.37820000000001</v>
      </c>
      <c r="L888" s="7"/>
      <c r="M888" s="7"/>
      <c r="N888" s="7"/>
      <c r="O888" s="7">
        <v>121.37820000000001</v>
      </c>
      <c r="P888" s="22" t="s">
        <v>23</v>
      </c>
      <c r="Q888" s="18"/>
      <c r="R888" s="18"/>
    </row>
    <row r="889" spans="1:18" thickBot="1">
      <c r="A889" s="55" t="s">
        <v>24</v>
      </c>
      <c r="B889" s="7"/>
      <c r="C889" s="7"/>
      <c r="D889" s="7"/>
      <c r="E889" s="7">
        <v>110.66</v>
      </c>
      <c r="F889" s="7"/>
      <c r="G889" s="7"/>
      <c r="H889" s="134"/>
      <c r="I889" s="134"/>
      <c r="J889" s="7"/>
      <c r="K889" s="7">
        <v>160.19999999999999</v>
      </c>
      <c r="L889" s="7"/>
      <c r="M889" s="7"/>
      <c r="N889" s="7"/>
      <c r="O889" s="7">
        <v>160.19999999999999</v>
      </c>
      <c r="P889" s="22" t="s">
        <v>25</v>
      </c>
      <c r="Q889" s="18"/>
      <c r="R889" s="18"/>
    </row>
    <row r="890" spans="1:18" thickBot="1">
      <c r="A890" s="55" t="s">
        <v>26</v>
      </c>
      <c r="B890" s="7"/>
      <c r="C890" s="7"/>
      <c r="D890" s="7"/>
      <c r="E890" s="10">
        <v>421.04744526424025</v>
      </c>
      <c r="F890" s="7"/>
      <c r="G890" s="7"/>
      <c r="H890" s="134"/>
      <c r="I890" s="134"/>
      <c r="J890" s="7"/>
      <c r="K890" s="10">
        <v>421.04744526424025</v>
      </c>
      <c r="L890" s="7"/>
      <c r="M890" s="7"/>
      <c r="N890" s="7"/>
      <c r="O890" s="7">
        <v>421.04744526424025</v>
      </c>
      <c r="P890" s="22" t="s">
        <v>27</v>
      </c>
      <c r="Q890" s="18"/>
      <c r="R890" s="18"/>
    </row>
    <row r="891" spans="1:18" thickBot="1">
      <c r="A891" s="55" t="s">
        <v>28</v>
      </c>
      <c r="B891" s="7"/>
      <c r="C891" s="7"/>
      <c r="D891" s="7"/>
      <c r="E891" s="7"/>
      <c r="F891" s="7"/>
      <c r="G891" s="7"/>
      <c r="H891" s="134"/>
      <c r="I891" s="134"/>
      <c r="J891" s="7"/>
      <c r="K891" s="7"/>
      <c r="L891" s="7"/>
      <c r="M891" s="7"/>
      <c r="N891" s="7"/>
      <c r="O891" s="7"/>
      <c r="P891" s="22" t="s">
        <v>29</v>
      </c>
      <c r="Q891" s="18"/>
      <c r="R891" s="18"/>
    </row>
    <row r="892" spans="1:18" thickBot="1">
      <c r="A892" s="55" t="s">
        <v>30</v>
      </c>
      <c r="B892" s="7"/>
      <c r="C892" s="7"/>
      <c r="D892" s="7"/>
      <c r="E892" s="7">
        <v>141.37100000000001</v>
      </c>
      <c r="F892" s="7"/>
      <c r="G892" s="7"/>
      <c r="H892" s="134"/>
      <c r="I892" s="134"/>
      <c r="J892" s="7"/>
      <c r="K892" s="7">
        <v>24.125</v>
      </c>
      <c r="L892" s="7"/>
      <c r="M892" s="7"/>
      <c r="N892" s="7"/>
      <c r="O892" s="7">
        <v>24.125</v>
      </c>
      <c r="P892" s="22" t="s">
        <v>31</v>
      </c>
      <c r="Q892" s="18"/>
      <c r="R892" s="18"/>
    </row>
    <row r="893" spans="1:18" thickBot="1">
      <c r="A893" s="55" t="s">
        <v>32</v>
      </c>
      <c r="B893" s="7">
        <v>15.133369999999999</v>
      </c>
      <c r="C893" s="7"/>
      <c r="D893" s="7">
        <v>17.97719</v>
      </c>
      <c r="E893" s="7">
        <v>33.11056</v>
      </c>
      <c r="F893" s="7">
        <v>15.133369999999999</v>
      </c>
      <c r="G893" s="7"/>
      <c r="H893" s="134"/>
      <c r="I893" s="134">
        <v>15.133369999999999</v>
      </c>
      <c r="J893" s="7">
        <v>17.97719</v>
      </c>
      <c r="K893" s="7">
        <v>33.11056</v>
      </c>
      <c r="L893" s="7"/>
      <c r="M893" s="7"/>
      <c r="N893" s="7"/>
      <c r="O893" s="7">
        <v>33.11056</v>
      </c>
      <c r="P893" s="22" t="s">
        <v>33</v>
      </c>
      <c r="Q893" s="18"/>
      <c r="R893" s="18"/>
    </row>
    <row r="894" spans="1:18" thickBot="1">
      <c r="A894" s="55" t="s">
        <v>54</v>
      </c>
      <c r="B894" s="7"/>
      <c r="C894" s="7"/>
      <c r="D894" s="7"/>
      <c r="E894" s="7"/>
      <c r="F894" s="7"/>
      <c r="G894" s="7"/>
      <c r="H894" s="134"/>
      <c r="I894" s="134"/>
      <c r="J894" s="7"/>
      <c r="K894" s="7"/>
      <c r="L894" s="7"/>
      <c r="M894" s="7"/>
      <c r="N894" s="7"/>
      <c r="O894" s="7"/>
      <c r="P894" s="22" t="s">
        <v>34</v>
      </c>
      <c r="Q894" s="18"/>
      <c r="R894" s="18"/>
    </row>
    <row r="895" spans="1:18" thickBot="1">
      <c r="A895" s="55" t="s">
        <v>35</v>
      </c>
      <c r="B895" s="7"/>
      <c r="C895" s="7"/>
      <c r="D895" s="7"/>
      <c r="E895" s="7"/>
      <c r="F895" s="7"/>
      <c r="G895" s="7"/>
      <c r="H895" s="134"/>
      <c r="I895" s="134"/>
      <c r="J895" s="7"/>
      <c r="K895" s="7"/>
      <c r="L895" s="7"/>
      <c r="M895" s="7"/>
      <c r="N895" s="7"/>
      <c r="O895" s="7"/>
      <c r="P895" s="22" t="s">
        <v>36</v>
      </c>
      <c r="Q895" s="18"/>
      <c r="R895" s="18"/>
    </row>
    <row r="896" spans="1:18" thickBot="1">
      <c r="A896" s="55" t="s">
        <v>37</v>
      </c>
      <c r="B896" s="7"/>
      <c r="C896" s="7"/>
      <c r="D896" s="7"/>
      <c r="E896" s="7"/>
      <c r="F896" s="7"/>
      <c r="G896" s="7"/>
      <c r="H896" s="134"/>
      <c r="I896" s="134"/>
      <c r="J896" s="7"/>
      <c r="K896" s="7"/>
      <c r="L896" s="7"/>
      <c r="M896" s="7"/>
      <c r="N896" s="7"/>
      <c r="O896" s="7"/>
      <c r="P896" s="22" t="s">
        <v>38</v>
      </c>
      <c r="Q896" s="18"/>
      <c r="R896" s="18"/>
    </row>
    <row r="897" spans="1:18" thickBot="1">
      <c r="A897" s="55" t="s">
        <v>39</v>
      </c>
      <c r="B897" s="7"/>
      <c r="C897" s="7"/>
      <c r="D897" s="7"/>
      <c r="E897" s="7">
        <v>47</v>
      </c>
      <c r="F897" s="7"/>
      <c r="G897" s="7"/>
      <c r="H897" s="134"/>
      <c r="I897" s="134"/>
      <c r="J897" s="7"/>
      <c r="K897" s="7">
        <v>38.32</v>
      </c>
      <c r="L897" s="7"/>
      <c r="M897" s="7"/>
      <c r="N897" s="7"/>
      <c r="O897" s="7">
        <v>38.32</v>
      </c>
      <c r="P897" s="22" t="s">
        <v>40</v>
      </c>
      <c r="Q897" s="18"/>
      <c r="R897" s="18"/>
    </row>
    <row r="898" spans="1:18" thickBot="1">
      <c r="A898" s="55" t="s">
        <v>41</v>
      </c>
      <c r="B898" s="7"/>
      <c r="C898" s="7"/>
      <c r="D898" s="7"/>
      <c r="E898" s="7"/>
      <c r="F898" s="7"/>
      <c r="G898" s="7"/>
      <c r="H898" s="134"/>
      <c r="I898" s="134"/>
      <c r="J898" s="7"/>
      <c r="K898" s="7"/>
      <c r="L898" s="7"/>
      <c r="M898" s="7"/>
      <c r="N898" s="7"/>
      <c r="O898" s="7"/>
      <c r="P898" s="22" t="s">
        <v>42</v>
      </c>
      <c r="Q898" s="18"/>
      <c r="R898" s="18"/>
    </row>
    <row r="899" spans="1:18" thickBot="1">
      <c r="A899" s="55" t="s">
        <v>43</v>
      </c>
      <c r="B899" s="7"/>
      <c r="C899" s="7"/>
      <c r="D899" s="7"/>
      <c r="E899" s="7">
        <v>638.77449999999999</v>
      </c>
      <c r="F899" s="7"/>
      <c r="G899" s="7"/>
      <c r="H899" s="134"/>
      <c r="I899" s="134"/>
      <c r="J899" s="7"/>
      <c r="K899" s="7">
        <v>307.88697000000002</v>
      </c>
      <c r="L899" s="7"/>
      <c r="M899" s="7"/>
      <c r="N899" s="7"/>
      <c r="O899" s="7">
        <v>307.88697000000002</v>
      </c>
      <c r="P899" s="22" t="s">
        <v>44</v>
      </c>
      <c r="Q899" s="18"/>
      <c r="R899" s="18"/>
    </row>
    <row r="900" spans="1:18" thickBot="1">
      <c r="A900" s="55" t="s">
        <v>45</v>
      </c>
      <c r="B900" s="7"/>
      <c r="C900" s="7"/>
      <c r="D900" s="7"/>
      <c r="E900" s="7"/>
      <c r="F900" s="7"/>
      <c r="G900" s="7"/>
      <c r="H900" s="134"/>
      <c r="I900" s="134"/>
      <c r="J900" s="7"/>
      <c r="K900" s="7"/>
      <c r="L900" s="7"/>
      <c r="M900" s="7"/>
      <c r="N900" s="7"/>
      <c r="O900" s="7"/>
      <c r="P900" s="22" t="s">
        <v>46</v>
      </c>
      <c r="Q900" s="18"/>
      <c r="R900" s="18"/>
    </row>
    <row r="901" spans="1:18" thickBot="1">
      <c r="A901" s="55" t="s">
        <v>47</v>
      </c>
      <c r="B901" s="7"/>
      <c r="C901" s="7"/>
      <c r="D901" s="7"/>
      <c r="E901" s="7">
        <v>9.7616345062429062</v>
      </c>
      <c r="F901" s="7"/>
      <c r="G901" s="7"/>
      <c r="H901" s="134"/>
      <c r="I901" s="134"/>
      <c r="J901" s="7"/>
      <c r="K901" s="7">
        <v>9.7616345062429062</v>
      </c>
      <c r="L901" s="7"/>
      <c r="M901" s="7"/>
      <c r="N901" s="7"/>
      <c r="O901" s="7">
        <v>9.7616345062429062</v>
      </c>
      <c r="P901" s="22" t="s">
        <v>48</v>
      </c>
      <c r="Q901" s="18"/>
      <c r="R901" s="18"/>
    </row>
    <row r="902" spans="1:18" thickBot="1">
      <c r="A902" s="55" t="s">
        <v>49</v>
      </c>
      <c r="B902" s="7"/>
      <c r="C902" s="7"/>
      <c r="D902" s="7"/>
      <c r="E902" s="7"/>
      <c r="F902" s="7"/>
      <c r="G902" s="7"/>
      <c r="H902" s="134"/>
      <c r="I902" s="134"/>
      <c r="J902" s="7"/>
      <c r="K902" s="7"/>
      <c r="L902" s="7"/>
      <c r="M902" s="7"/>
      <c r="N902" s="7"/>
      <c r="O902" s="7"/>
      <c r="P902" s="22" t="s">
        <v>50</v>
      </c>
      <c r="Q902" s="18"/>
      <c r="R902" s="18"/>
    </row>
    <row r="903" spans="1:18" thickBot="1">
      <c r="A903" s="68" t="s">
        <v>51</v>
      </c>
      <c r="B903" s="46">
        <f t="shared" ref="B903:K903" si="20">SUM(B881:B902)</f>
        <v>15.8165382</v>
      </c>
      <c r="C903" s="46">
        <f t="shared" si="20"/>
        <v>6.9614999999999996E-2</v>
      </c>
      <c r="D903" s="46">
        <f t="shared" si="20"/>
        <v>17.97719</v>
      </c>
      <c r="E903" s="46">
        <f t="shared" si="20"/>
        <v>1584.3118450911413</v>
      </c>
      <c r="F903" s="46">
        <f t="shared" si="20"/>
        <v>15.8165382</v>
      </c>
      <c r="G903" s="46">
        <f t="shared" si="20"/>
        <v>6.9614999999999996E-2</v>
      </c>
      <c r="H903" s="46"/>
      <c r="I903" s="46">
        <f>SUM(I883,I893)</f>
        <v>15.886153199999999</v>
      </c>
      <c r="J903" s="46">
        <f t="shared" si="20"/>
        <v>17.97719</v>
      </c>
      <c r="K903" s="46">
        <f t="shared" si="20"/>
        <v>1189.720618564633</v>
      </c>
      <c r="L903" s="46"/>
      <c r="M903" s="46"/>
      <c r="N903" s="46"/>
      <c r="O903" s="46">
        <v>1189.720618564633</v>
      </c>
      <c r="P903" s="52" t="s">
        <v>52</v>
      </c>
      <c r="Q903" s="18"/>
      <c r="R903" s="18"/>
    </row>
    <row r="904" spans="1:18">
      <c r="A904" s="69" t="s">
        <v>90</v>
      </c>
      <c r="P904" s="2" t="s">
        <v>139</v>
      </c>
      <c r="Q904" s="18"/>
      <c r="R904" s="18"/>
    </row>
  </sheetData>
  <mergeCells count="162">
    <mergeCell ref="A740:A743"/>
    <mergeCell ref="A744:A747"/>
    <mergeCell ref="A748:A751"/>
    <mergeCell ref="P878:P880"/>
    <mergeCell ref="A453:A454"/>
    <mergeCell ref="J453:J454"/>
    <mergeCell ref="A485:A486"/>
    <mergeCell ref="J485:J486"/>
    <mergeCell ref="A517:A518"/>
    <mergeCell ref="J517:J518"/>
    <mergeCell ref="A547:A548"/>
    <mergeCell ref="J547:J548"/>
    <mergeCell ref="A576:A577"/>
    <mergeCell ref="J576:J577"/>
    <mergeCell ref="K635:M635"/>
    <mergeCell ref="A854:A857"/>
    <mergeCell ref="B453:C453"/>
    <mergeCell ref="D453:E453"/>
    <mergeCell ref="F453:G453"/>
    <mergeCell ref="B485:C485"/>
    <mergeCell ref="D485:E485"/>
    <mergeCell ref="F485:G485"/>
    <mergeCell ref="G483:J483"/>
    <mergeCell ref="A846:A849"/>
    <mergeCell ref="A850:A853"/>
    <mergeCell ref="G515:J515"/>
    <mergeCell ref="F574:J574"/>
    <mergeCell ref="A736:A739"/>
    <mergeCell ref="B3:E3"/>
    <mergeCell ref="D4:E4"/>
    <mergeCell ref="C33:E33"/>
    <mergeCell ref="C62:E62"/>
    <mergeCell ref="C123:E123"/>
    <mergeCell ref="A244:A245"/>
    <mergeCell ref="A306:A307"/>
    <mergeCell ref="A93:B93"/>
    <mergeCell ref="A275:B275"/>
    <mergeCell ref="B306:C306"/>
    <mergeCell ref="D306:E306"/>
    <mergeCell ref="A334:B334"/>
    <mergeCell ref="A363:A364"/>
    <mergeCell ref="A392:A393"/>
    <mergeCell ref="A333:B333"/>
    <mergeCell ref="B421:C421"/>
    <mergeCell ref="D421:E421"/>
    <mergeCell ref="A421:A422"/>
    <mergeCell ref="A680:A683"/>
    <mergeCell ref="B517:C517"/>
    <mergeCell ref="D517:E517"/>
    <mergeCell ref="B547:C547"/>
    <mergeCell ref="A62:B62"/>
    <mergeCell ref="A123:B123"/>
    <mergeCell ref="A211:C211"/>
    <mergeCell ref="A242:B242"/>
    <mergeCell ref="A724:A727"/>
    <mergeCell ref="A692:A695"/>
    <mergeCell ref="A712:A715"/>
    <mergeCell ref="A716:A719"/>
    <mergeCell ref="A720:A723"/>
    <mergeCell ref="A696:A699"/>
    <mergeCell ref="A700:A703"/>
    <mergeCell ref="A704:A707"/>
    <mergeCell ref="A708:A711"/>
    <mergeCell ref="B363:C363"/>
    <mergeCell ref="D363:E363"/>
    <mergeCell ref="B276:C276"/>
    <mergeCell ref="D276:E276"/>
    <mergeCell ref="A842:A845"/>
    <mergeCell ref="A774:A777"/>
    <mergeCell ref="A778:A781"/>
    <mergeCell ref="A782:A785"/>
    <mergeCell ref="A786:A789"/>
    <mergeCell ref="A790:A793"/>
    <mergeCell ref="A794:A797"/>
    <mergeCell ref="A798:A801"/>
    <mergeCell ref="A802:A805"/>
    <mergeCell ref="A806:A809"/>
    <mergeCell ref="A810:A813"/>
    <mergeCell ref="J421:J422"/>
    <mergeCell ref="F392:G392"/>
    <mergeCell ref="F361:J361"/>
    <mergeCell ref="F421:G421"/>
    <mergeCell ref="F306:G306"/>
    <mergeCell ref="H421:I421"/>
    <mergeCell ref="H453:I453"/>
    <mergeCell ref="H485:I485"/>
    <mergeCell ref="H517:I517"/>
    <mergeCell ref="G451:J451"/>
    <mergeCell ref="F517:G517"/>
    <mergeCell ref="G419:J419"/>
    <mergeCell ref="F363:G363"/>
    <mergeCell ref="F276:G276"/>
    <mergeCell ref="J306:J307"/>
    <mergeCell ref="J363:J364"/>
    <mergeCell ref="J392:J393"/>
    <mergeCell ref="J276:J277"/>
    <mergeCell ref="F242:J242"/>
    <mergeCell ref="B244:C244"/>
    <mergeCell ref="D244:E244"/>
    <mergeCell ref="F244:G244"/>
    <mergeCell ref="F275:J275"/>
    <mergeCell ref="F274:J274"/>
    <mergeCell ref="B392:C392"/>
    <mergeCell ref="D392:E392"/>
    <mergeCell ref="J244:J245"/>
    <mergeCell ref="F305:J305"/>
    <mergeCell ref="A305:B305"/>
    <mergeCell ref="H244:I244"/>
    <mergeCell ref="H276:I276"/>
    <mergeCell ref="H306:I306"/>
    <mergeCell ref="H363:I363"/>
    <mergeCell ref="H392:I392"/>
    <mergeCell ref="A243:B243"/>
    <mergeCell ref="A276:A277"/>
    <mergeCell ref="M637:M639"/>
    <mergeCell ref="B878:E878"/>
    <mergeCell ref="F878:K878"/>
    <mergeCell ref="L878:O878"/>
    <mergeCell ref="B637:D637"/>
    <mergeCell ref="E637:G637"/>
    <mergeCell ref="J637:L637"/>
    <mergeCell ref="D669:G669"/>
    <mergeCell ref="A669:B669"/>
    <mergeCell ref="G670:H670"/>
    <mergeCell ref="A728:A731"/>
    <mergeCell ref="A771:B771"/>
    <mergeCell ref="L876:P876"/>
    <mergeCell ref="A637:A639"/>
    <mergeCell ref="A672:A675"/>
    <mergeCell ref="A676:A679"/>
    <mergeCell ref="A684:A687"/>
    <mergeCell ref="A688:A691"/>
    <mergeCell ref="A876:B876"/>
    <mergeCell ref="A752:A755"/>
    <mergeCell ref="A756:A759"/>
    <mergeCell ref="A760:A763"/>
    <mergeCell ref="A732:A735"/>
    <mergeCell ref="A862:A865"/>
    <mergeCell ref="H606:I606"/>
    <mergeCell ref="A878:A880"/>
    <mergeCell ref="A604:B604"/>
    <mergeCell ref="A635:B635"/>
    <mergeCell ref="J606:J607"/>
    <mergeCell ref="D547:E547"/>
    <mergeCell ref="F547:G547"/>
    <mergeCell ref="B576:C576"/>
    <mergeCell ref="D576:E576"/>
    <mergeCell ref="F576:G576"/>
    <mergeCell ref="B606:C606"/>
    <mergeCell ref="D606:E606"/>
    <mergeCell ref="F606:G606"/>
    <mergeCell ref="A606:A607"/>
    <mergeCell ref="A858:A861"/>
    <mergeCell ref="A814:A817"/>
    <mergeCell ref="A818:A821"/>
    <mergeCell ref="A822:A825"/>
    <mergeCell ref="H547:I547"/>
    <mergeCell ref="H576:I576"/>
    <mergeCell ref="A826:A829"/>
    <mergeCell ref="A830:A833"/>
    <mergeCell ref="A834:A837"/>
    <mergeCell ref="A838:A841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'مستلزمات الانتاج  (ج 161- 185)'!G671:G671</xm:f>
              <xm:sqref>G763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مستلزمات الانتاج  (ج 161- 185)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2018-08-29T14:47:37Z</dcterms:created>
  <dcterms:modified xsi:type="dcterms:W3CDTF">2022-03-07T12:00:13Z</dcterms:modified>
</cp:coreProperties>
</file>