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أدارة التكامل الزراعي والامن الغذائي\عبدالله عبدالقادر\الكتبب الاحصائية 2021\الكتاب 40 نهائي\"/>
    </mc:Choice>
  </mc:AlternateContent>
  <xr:revisionPtr revIDLastSave="0" documentId="13_ncr:1_{530C4A3D-42B0-4A77-A5B2-B86BBE40900F}" xr6:coauthVersionLast="47" xr6:coauthVersionMax="47" xr10:uidLastSave="{00000000-0000-0000-0000-000000000000}"/>
  <bookViews>
    <workbookView xWindow="-120" yWindow="-120" windowWidth="15600" windowHeight="11160" tabRatio="554" xr2:uid="{00000000-000D-0000-FFFF-FFFF00000000}"/>
  </bookViews>
  <sheets>
    <sheet name="القسم التاسع- الموازين ج599-608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02" i="4" l="1"/>
  <c r="Z269" i="4"/>
  <c r="Z302" i="4"/>
  <c r="Z297" i="4"/>
  <c r="Z299" i="4"/>
  <c r="Z300" i="4"/>
  <c r="Z298" i="4"/>
  <c r="Z279" i="4"/>
  <c r="Z303" i="4" l="1"/>
  <c r="Z731" i="4"/>
  <c r="Z732" i="4"/>
  <c r="Z735" i="4" s="1"/>
  <c r="Z733" i="4"/>
  <c r="Z698" i="4"/>
  <c r="Z701" i="4" s="1"/>
  <c r="Z566" i="4" l="1"/>
  <c r="Z556" i="4"/>
  <c r="Z568" i="4"/>
  <c r="Z570" i="4"/>
  <c r="Z567" i="4"/>
  <c r="Z198" i="4"/>
  <c r="Z201" i="4" s="1"/>
  <c r="Z182" i="4"/>
  <c r="Z183" i="4"/>
  <c r="Z200" i="4"/>
  <c r="Z101" i="4"/>
  <c r="Z100" i="4"/>
  <c r="Z99" i="4"/>
  <c r="Z98" i="4"/>
  <c r="Z97" i="4"/>
  <c r="Z96" i="4"/>
  <c r="Z83" i="4"/>
  <c r="Z82" i="4"/>
  <c r="Z89" i="4" l="1"/>
  <c r="Z88" i="4"/>
  <c r="Z95" i="4" l="1"/>
  <c r="K469" i="4"/>
  <c r="L469" i="4"/>
  <c r="M469" i="4"/>
  <c r="Q469" i="4"/>
  <c r="R469" i="4"/>
  <c r="S469" i="4"/>
  <c r="W469" i="4"/>
  <c r="X469" i="4"/>
  <c r="Y469" i="4"/>
  <c r="M470" i="4"/>
  <c r="N470" i="4"/>
  <c r="S470" i="4"/>
  <c r="T470" i="4"/>
  <c r="Y470" i="4"/>
  <c r="I471" i="4"/>
  <c r="O471" i="4"/>
  <c r="U471" i="4"/>
  <c r="G469" i="4"/>
  <c r="H469" i="4"/>
  <c r="E469" i="4"/>
  <c r="F469" i="4"/>
  <c r="D469" i="4"/>
  <c r="D470" i="4"/>
  <c r="E466" i="4"/>
  <c r="F466" i="4"/>
  <c r="G466" i="4"/>
  <c r="H466" i="4"/>
  <c r="I466" i="4"/>
  <c r="I469" i="4" s="1"/>
  <c r="J466" i="4"/>
  <c r="J469" i="4" s="1"/>
  <c r="K466" i="4"/>
  <c r="L466" i="4"/>
  <c r="M466" i="4"/>
  <c r="N466" i="4"/>
  <c r="N469" i="4" s="1"/>
  <c r="O466" i="4"/>
  <c r="O469" i="4" s="1"/>
  <c r="P466" i="4"/>
  <c r="P469" i="4" s="1"/>
  <c r="Q466" i="4"/>
  <c r="R466" i="4"/>
  <c r="S466" i="4"/>
  <c r="T466" i="4"/>
  <c r="T469" i="4" s="1"/>
  <c r="U466" i="4"/>
  <c r="U469" i="4" s="1"/>
  <c r="V466" i="4"/>
  <c r="V469" i="4" s="1"/>
  <c r="W466" i="4"/>
  <c r="X466" i="4"/>
  <c r="Y466" i="4"/>
  <c r="E467" i="4"/>
  <c r="E470" i="4" s="1"/>
  <c r="F467" i="4"/>
  <c r="F470" i="4" s="1"/>
  <c r="G467" i="4"/>
  <c r="G470" i="4" s="1"/>
  <c r="H467" i="4"/>
  <c r="H470" i="4" s="1"/>
  <c r="I467" i="4"/>
  <c r="I470" i="4" s="1"/>
  <c r="J467" i="4"/>
  <c r="J470" i="4" s="1"/>
  <c r="K467" i="4"/>
  <c r="K470" i="4" s="1"/>
  <c r="L467" i="4"/>
  <c r="L470" i="4" s="1"/>
  <c r="M467" i="4"/>
  <c r="N467" i="4"/>
  <c r="O467" i="4"/>
  <c r="O470" i="4" s="1"/>
  <c r="P467" i="4"/>
  <c r="P470" i="4" s="1"/>
  <c r="Q467" i="4"/>
  <c r="Q470" i="4" s="1"/>
  <c r="R467" i="4"/>
  <c r="R470" i="4" s="1"/>
  <c r="S467" i="4"/>
  <c r="T467" i="4"/>
  <c r="U467" i="4"/>
  <c r="U470" i="4" s="1"/>
  <c r="V467" i="4"/>
  <c r="V470" i="4" s="1"/>
  <c r="W467" i="4"/>
  <c r="W470" i="4" s="1"/>
  <c r="X467" i="4"/>
  <c r="X470" i="4" s="1"/>
  <c r="Y467" i="4"/>
  <c r="E468" i="4"/>
  <c r="E471" i="4" s="1"/>
  <c r="F468" i="4"/>
  <c r="F471" i="4" s="1"/>
  <c r="G468" i="4"/>
  <c r="G471" i="4" s="1"/>
  <c r="H468" i="4"/>
  <c r="H471" i="4" s="1"/>
  <c r="I468" i="4"/>
  <c r="J468" i="4"/>
  <c r="J471" i="4" s="1"/>
  <c r="K468" i="4"/>
  <c r="K471" i="4" s="1"/>
  <c r="L468" i="4"/>
  <c r="L471" i="4" s="1"/>
  <c r="M468" i="4"/>
  <c r="M471" i="4" s="1"/>
  <c r="N468" i="4"/>
  <c r="N471" i="4" s="1"/>
  <c r="O468" i="4"/>
  <c r="P468" i="4"/>
  <c r="P471" i="4" s="1"/>
  <c r="Q468" i="4"/>
  <c r="Q471" i="4" s="1"/>
  <c r="R468" i="4"/>
  <c r="R471" i="4" s="1"/>
  <c r="S468" i="4"/>
  <c r="S471" i="4" s="1"/>
  <c r="T468" i="4"/>
  <c r="T471" i="4" s="1"/>
  <c r="U468" i="4"/>
  <c r="V468" i="4"/>
  <c r="V471" i="4" s="1"/>
  <c r="W468" i="4"/>
  <c r="W471" i="4" s="1"/>
  <c r="X468" i="4"/>
  <c r="X471" i="4" s="1"/>
  <c r="Y468" i="4"/>
  <c r="Y471" i="4" s="1"/>
  <c r="D467" i="4"/>
  <c r="D466" i="4"/>
  <c r="D468" i="4"/>
  <c r="E460" i="4"/>
  <c r="F460" i="4"/>
  <c r="G460" i="4"/>
  <c r="H460" i="4"/>
  <c r="I460" i="4"/>
  <c r="J460" i="4"/>
  <c r="K460" i="4"/>
  <c r="L460" i="4"/>
  <c r="M460" i="4"/>
  <c r="N460" i="4"/>
  <c r="O460" i="4"/>
  <c r="P460" i="4"/>
  <c r="Q460" i="4"/>
  <c r="R460" i="4"/>
  <c r="S460" i="4"/>
  <c r="T460" i="4"/>
  <c r="U460" i="4"/>
  <c r="V460" i="4"/>
  <c r="W460" i="4"/>
  <c r="X460" i="4"/>
  <c r="Y460" i="4"/>
  <c r="E461" i="4"/>
  <c r="F461" i="4"/>
  <c r="G461" i="4"/>
  <c r="H461" i="4"/>
  <c r="I461" i="4"/>
  <c r="J461" i="4"/>
  <c r="K461" i="4"/>
  <c r="L461" i="4"/>
  <c r="M461" i="4"/>
  <c r="N461" i="4"/>
  <c r="O461" i="4"/>
  <c r="P461" i="4"/>
  <c r="Q461" i="4"/>
  <c r="R461" i="4"/>
  <c r="S461" i="4"/>
  <c r="T461" i="4"/>
  <c r="U461" i="4"/>
  <c r="V461" i="4"/>
  <c r="W461" i="4"/>
  <c r="X461" i="4"/>
  <c r="Y461" i="4"/>
  <c r="E462" i="4"/>
  <c r="F462" i="4"/>
  <c r="G462" i="4"/>
  <c r="H462" i="4"/>
  <c r="I462" i="4"/>
  <c r="J462" i="4"/>
  <c r="K462" i="4"/>
  <c r="L462" i="4"/>
  <c r="M462" i="4"/>
  <c r="N462" i="4"/>
  <c r="O462" i="4"/>
  <c r="P462" i="4"/>
  <c r="Q462" i="4"/>
  <c r="R462" i="4"/>
  <c r="S462" i="4"/>
  <c r="T462" i="4"/>
  <c r="U462" i="4"/>
  <c r="V462" i="4"/>
  <c r="W462" i="4"/>
  <c r="X462" i="4"/>
  <c r="Y462" i="4"/>
  <c r="D460" i="4"/>
  <c r="D461" i="4"/>
  <c r="Z445" i="4"/>
  <c r="Z446" i="4"/>
  <c r="Z447" i="4"/>
  <c r="Z466" i="4" l="1"/>
  <c r="Z469" i="4" s="1"/>
  <c r="Z454" i="4"/>
  <c r="Z455" i="4"/>
  <c r="Z456" i="4"/>
  <c r="Z457" i="4"/>
  <c r="Z463" i="4" s="1"/>
  <c r="Z458" i="4"/>
  <c r="Z468" i="4" s="1"/>
  <c r="Z471" i="4" s="1"/>
  <c r="Z459" i="4"/>
  <c r="Z453" i="4"/>
  <c r="Z448" i="4"/>
  <c r="Z449" i="4"/>
  <c r="Z450" i="4"/>
  <c r="Z451" i="4"/>
  <c r="Z452" i="4"/>
  <c r="D429" i="4"/>
  <c r="D430" i="4"/>
  <c r="Y463" i="4"/>
  <c r="X463" i="4"/>
  <c r="W463" i="4"/>
  <c r="V463" i="4"/>
  <c r="U463" i="4"/>
  <c r="T463" i="4"/>
  <c r="S463" i="4"/>
  <c r="R463" i="4"/>
  <c r="Q463" i="4"/>
  <c r="P463" i="4"/>
  <c r="O463" i="4"/>
  <c r="N463" i="4"/>
  <c r="M463" i="4"/>
  <c r="L463" i="4"/>
  <c r="K463" i="4"/>
  <c r="J463" i="4"/>
  <c r="I463" i="4"/>
  <c r="H463" i="4"/>
  <c r="G463" i="4"/>
  <c r="F463" i="4"/>
  <c r="E463" i="4"/>
  <c r="D463" i="4"/>
  <c r="D462" i="4"/>
  <c r="D436" i="4"/>
  <c r="I431" i="4"/>
  <c r="J431" i="4"/>
  <c r="K431" i="4"/>
  <c r="L431" i="4"/>
  <c r="M431" i="4"/>
  <c r="N431" i="4"/>
  <c r="O431" i="4"/>
  <c r="P431" i="4"/>
  <c r="Q431" i="4"/>
  <c r="R431" i="4"/>
  <c r="S431" i="4"/>
  <c r="T431" i="4"/>
  <c r="U431" i="4"/>
  <c r="V431" i="4"/>
  <c r="W431" i="4"/>
  <c r="X431" i="4"/>
  <c r="Y431" i="4"/>
  <c r="I432" i="4"/>
  <c r="J432" i="4"/>
  <c r="K432" i="4"/>
  <c r="L432" i="4"/>
  <c r="M432" i="4"/>
  <c r="N432" i="4"/>
  <c r="O432" i="4"/>
  <c r="P432" i="4"/>
  <c r="Q432" i="4"/>
  <c r="R432" i="4"/>
  <c r="S432" i="4"/>
  <c r="T432" i="4"/>
  <c r="U432" i="4"/>
  <c r="V432" i="4"/>
  <c r="W432" i="4"/>
  <c r="X432" i="4"/>
  <c r="Y432" i="4"/>
  <c r="I433" i="4"/>
  <c r="I436" i="4" s="1"/>
  <c r="J433" i="4"/>
  <c r="J436" i="4" s="1"/>
  <c r="K433" i="4"/>
  <c r="K436" i="4" s="1"/>
  <c r="L433" i="4"/>
  <c r="L436" i="4" s="1"/>
  <c r="M433" i="4"/>
  <c r="M436" i="4" s="1"/>
  <c r="N433" i="4"/>
  <c r="N436" i="4" s="1"/>
  <c r="O433" i="4"/>
  <c r="O436" i="4" s="1"/>
  <c r="P433" i="4"/>
  <c r="P436" i="4" s="1"/>
  <c r="Q433" i="4"/>
  <c r="Q436" i="4" s="1"/>
  <c r="R433" i="4"/>
  <c r="R436" i="4" s="1"/>
  <c r="S433" i="4"/>
  <c r="S436" i="4" s="1"/>
  <c r="T433" i="4"/>
  <c r="T436" i="4" s="1"/>
  <c r="U433" i="4"/>
  <c r="U436" i="4" s="1"/>
  <c r="V433" i="4"/>
  <c r="V436" i="4" s="1"/>
  <c r="W433" i="4"/>
  <c r="W436" i="4" s="1"/>
  <c r="X433" i="4"/>
  <c r="X436" i="4" s="1"/>
  <c r="Y433" i="4"/>
  <c r="Y436" i="4" s="1"/>
  <c r="H431" i="4"/>
  <c r="H432" i="4"/>
  <c r="H433" i="4"/>
  <c r="H436" i="4" s="1"/>
  <c r="G431" i="4"/>
  <c r="G432" i="4"/>
  <c r="G433" i="4"/>
  <c r="G436" i="4" s="1"/>
  <c r="F431" i="4"/>
  <c r="F432" i="4"/>
  <c r="F433" i="4"/>
  <c r="F436" i="4" s="1"/>
  <c r="E431" i="4"/>
  <c r="E432" i="4"/>
  <c r="E433" i="4"/>
  <c r="E436" i="4" s="1"/>
  <c r="D431" i="4"/>
  <c r="D434" i="4" s="1"/>
  <c r="D432" i="4"/>
  <c r="D435" i="4" s="1"/>
  <c r="D433" i="4"/>
  <c r="D400" i="4"/>
  <c r="E425" i="4"/>
  <c r="F425" i="4"/>
  <c r="G425" i="4"/>
  <c r="H425" i="4"/>
  <c r="I425" i="4"/>
  <c r="J425" i="4"/>
  <c r="K425" i="4"/>
  <c r="L425" i="4"/>
  <c r="M425" i="4"/>
  <c r="N425" i="4"/>
  <c r="O425" i="4"/>
  <c r="P425" i="4"/>
  <c r="Q425" i="4"/>
  <c r="R425" i="4"/>
  <c r="S425" i="4"/>
  <c r="T425" i="4"/>
  <c r="U425" i="4"/>
  <c r="V425" i="4"/>
  <c r="W425" i="4"/>
  <c r="X425" i="4"/>
  <c r="Y425" i="4"/>
  <c r="E426" i="4"/>
  <c r="F426" i="4"/>
  <c r="G426" i="4"/>
  <c r="H426" i="4"/>
  <c r="I426" i="4"/>
  <c r="J426" i="4"/>
  <c r="K426" i="4"/>
  <c r="L426" i="4"/>
  <c r="M426" i="4"/>
  <c r="N426" i="4"/>
  <c r="O426" i="4"/>
  <c r="P426" i="4"/>
  <c r="Q426" i="4"/>
  <c r="R426" i="4"/>
  <c r="S426" i="4"/>
  <c r="T426" i="4"/>
  <c r="U426" i="4"/>
  <c r="V426" i="4"/>
  <c r="W426" i="4"/>
  <c r="X426" i="4"/>
  <c r="Y426" i="4"/>
  <c r="E427" i="4"/>
  <c r="F427" i="4"/>
  <c r="G427" i="4"/>
  <c r="H427" i="4"/>
  <c r="I427" i="4"/>
  <c r="J427" i="4"/>
  <c r="K427" i="4"/>
  <c r="L427" i="4"/>
  <c r="M427" i="4"/>
  <c r="N427" i="4"/>
  <c r="O427" i="4"/>
  <c r="P427" i="4"/>
  <c r="Q427" i="4"/>
  <c r="R427" i="4"/>
  <c r="S427" i="4"/>
  <c r="T427" i="4"/>
  <c r="U427" i="4"/>
  <c r="V427" i="4"/>
  <c r="W427" i="4"/>
  <c r="X427" i="4"/>
  <c r="Y427" i="4"/>
  <c r="E428" i="4"/>
  <c r="F428" i="4"/>
  <c r="G428" i="4"/>
  <c r="H428" i="4"/>
  <c r="I428" i="4"/>
  <c r="J428" i="4"/>
  <c r="K428" i="4"/>
  <c r="L428" i="4"/>
  <c r="M428" i="4"/>
  <c r="N428" i="4"/>
  <c r="O428" i="4"/>
  <c r="P428" i="4"/>
  <c r="Q428" i="4"/>
  <c r="R428" i="4"/>
  <c r="S428" i="4"/>
  <c r="T428" i="4"/>
  <c r="U428" i="4"/>
  <c r="V428" i="4"/>
  <c r="W428" i="4"/>
  <c r="X428" i="4"/>
  <c r="Y428" i="4"/>
  <c r="E429" i="4"/>
  <c r="F429" i="4"/>
  <c r="G429" i="4"/>
  <c r="H429" i="4"/>
  <c r="I429" i="4"/>
  <c r="J429" i="4"/>
  <c r="K429" i="4"/>
  <c r="L429" i="4"/>
  <c r="M429" i="4"/>
  <c r="N429" i="4"/>
  <c r="O429" i="4"/>
  <c r="P429" i="4"/>
  <c r="Q429" i="4"/>
  <c r="R429" i="4"/>
  <c r="S429" i="4"/>
  <c r="T429" i="4"/>
  <c r="U429" i="4"/>
  <c r="V429" i="4"/>
  <c r="W429" i="4"/>
  <c r="X429" i="4"/>
  <c r="Y429" i="4"/>
  <c r="E430" i="4"/>
  <c r="F430" i="4"/>
  <c r="G430" i="4"/>
  <c r="H430" i="4"/>
  <c r="I430" i="4"/>
  <c r="J430" i="4"/>
  <c r="K430" i="4"/>
  <c r="L430" i="4"/>
  <c r="M430" i="4"/>
  <c r="N430" i="4"/>
  <c r="O430" i="4"/>
  <c r="P430" i="4"/>
  <c r="Q430" i="4"/>
  <c r="R430" i="4"/>
  <c r="S430" i="4"/>
  <c r="T430" i="4"/>
  <c r="U430" i="4"/>
  <c r="V430" i="4"/>
  <c r="W430" i="4"/>
  <c r="X430" i="4"/>
  <c r="Y430" i="4"/>
  <c r="D426" i="4"/>
  <c r="D427" i="4"/>
  <c r="D428" i="4"/>
  <c r="D425" i="4"/>
  <c r="D396" i="4"/>
  <c r="Z419" i="4"/>
  <c r="Z420" i="4"/>
  <c r="Z421" i="4"/>
  <c r="Z422" i="4"/>
  <c r="Z423" i="4"/>
  <c r="Z424" i="4"/>
  <c r="Z461" i="4" l="1"/>
  <c r="Z464" i="4"/>
  <c r="Z460" i="4"/>
  <c r="Z462" i="4"/>
  <c r="Z467" i="4"/>
  <c r="Z470" i="4" s="1"/>
  <c r="Z416" i="4"/>
  <c r="Z417" i="4"/>
  <c r="Z429" i="4" s="1"/>
  <c r="Z418" i="4"/>
  <c r="Z430" i="4" s="1"/>
  <c r="Z414" i="4"/>
  <c r="Z426" i="4" s="1"/>
  <c r="Z415" i="4"/>
  <c r="Z413" i="4"/>
  <c r="Z425" i="4" s="1"/>
  <c r="Z428" i="4" l="1"/>
  <c r="Z432" i="4"/>
  <c r="Z427" i="4"/>
  <c r="Z431" i="4"/>
  <c r="Z412" i="4"/>
  <c r="Z433" i="4" l="1"/>
  <c r="Z436" i="4" s="1"/>
  <c r="Z611" i="4"/>
  <c r="Z632" i="4" s="1"/>
  <c r="Z612" i="4"/>
  <c r="Z613" i="4"/>
  <c r="Z614" i="4"/>
  <c r="Z615" i="4"/>
  <c r="Z616" i="4"/>
  <c r="Z617" i="4"/>
  <c r="Z618" i="4"/>
  <c r="Z619" i="4"/>
  <c r="Z620" i="4"/>
  <c r="Z621" i="4"/>
  <c r="Z622" i="4"/>
  <c r="Z628" i="4" s="1"/>
  <c r="Z623" i="4"/>
  <c r="Z624" i="4"/>
  <c r="Z610" i="4"/>
  <c r="T635" i="4"/>
  <c r="Y632" i="4"/>
  <c r="Y635" i="4" s="1"/>
  <c r="X632" i="4"/>
  <c r="X635" i="4" s="1"/>
  <c r="W632" i="4"/>
  <c r="W635" i="4" s="1"/>
  <c r="V632" i="4"/>
  <c r="V635" i="4" s="1"/>
  <c r="U632" i="4"/>
  <c r="U635" i="4" s="1"/>
  <c r="T632" i="4"/>
  <c r="S632" i="4"/>
  <c r="S635" i="4" s="1"/>
  <c r="R632" i="4"/>
  <c r="R635" i="4" s="1"/>
  <c r="Q632" i="4"/>
  <c r="Q635" i="4" s="1"/>
  <c r="P632" i="4"/>
  <c r="P635" i="4" s="1"/>
  <c r="O632" i="4"/>
  <c r="O635" i="4" s="1"/>
  <c r="N632" i="4"/>
  <c r="N635" i="4" s="1"/>
  <c r="M632" i="4"/>
  <c r="M635" i="4" s="1"/>
  <c r="L632" i="4"/>
  <c r="L635" i="4" s="1"/>
  <c r="K632" i="4"/>
  <c r="K635" i="4" s="1"/>
  <c r="J632" i="4"/>
  <c r="J635" i="4" s="1"/>
  <c r="I632" i="4"/>
  <c r="I635" i="4" s="1"/>
  <c r="H632" i="4"/>
  <c r="H635" i="4" s="1"/>
  <c r="G632" i="4"/>
  <c r="G635" i="4" s="1"/>
  <c r="F632" i="4"/>
  <c r="F635" i="4" s="1"/>
  <c r="E632" i="4"/>
  <c r="E635" i="4" s="1"/>
  <c r="D632" i="4"/>
  <c r="D635" i="4" s="1"/>
  <c r="Y628" i="4"/>
  <c r="X628" i="4"/>
  <c r="W628" i="4"/>
  <c r="V628" i="4"/>
  <c r="U628" i="4"/>
  <c r="T628" i="4"/>
  <c r="S628" i="4"/>
  <c r="R628" i="4"/>
  <c r="Q628" i="4"/>
  <c r="P628" i="4"/>
  <c r="O628" i="4"/>
  <c r="N628" i="4"/>
  <c r="M628" i="4"/>
  <c r="L628" i="4"/>
  <c r="K628" i="4"/>
  <c r="J628" i="4"/>
  <c r="I628" i="4"/>
  <c r="H628" i="4"/>
  <c r="G628" i="4"/>
  <c r="F628" i="4"/>
  <c r="E628" i="4"/>
  <c r="D628" i="4"/>
  <c r="Z627" i="4"/>
  <c r="Y627" i="4"/>
  <c r="X627" i="4"/>
  <c r="W627" i="4"/>
  <c r="V627" i="4"/>
  <c r="U627" i="4"/>
  <c r="T627" i="4"/>
  <c r="S627" i="4"/>
  <c r="R627" i="4"/>
  <c r="Q627" i="4"/>
  <c r="P627" i="4"/>
  <c r="O627" i="4"/>
  <c r="N627" i="4"/>
  <c r="M627" i="4"/>
  <c r="L627" i="4"/>
  <c r="K627" i="4"/>
  <c r="J627" i="4"/>
  <c r="I627" i="4"/>
  <c r="H627" i="4"/>
  <c r="G627" i="4"/>
  <c r="F627" i="4"/>
  <c r="E627" i="4"/>
  <c r="D627" i="4"/>
  <c r="Z596" i="4"/>
  <c r="E601" i="4"/>
  <c r="F601" i="4"/>
  <c r="G601" i="4"/>
  <c r="H601" i="4"/>
  <c r="I601" i="4"/>
  <c r="J601" i="4"/>
  <c r="K601" i="4"/>
  <c r="L601" i="4"/>
  <c r="M601" i="4"/>
  <c r="N601" i="4"/>
  <c r="O601" i="4"/>
  <c r="P601" i="4"/>
  <c r="Q601" i="4"/>
  <c r="R601" i="4"/>
  <c r="S601" i="4"/>
  <c r="T601" i="4"/>
  <c r="U601" i="4"/>
  <c r="V601" i="4"/>
  <c r="W601" i="4"/>
  <c r="X601" i="4"/>
  <c r="Y601" i="4"/>
  <c r="E602" i="4"/>
  <c r="K602" i="4"/>
  <c r="Q602" i="4"/>
  <c r="W602" i="4"/>
  <c r="D601" i="4"/>
  <c r="D598" i="4"/>
  <c r="D599" i="4"/>
  <c r="D602" i="4" s="1"/>
  <c r="D600" i="4"/>
  <c r="D592" i="4"/>
  <c r="D593" i="4"/>
  <c r="D594" i="4"/>
  <c r="D595" i="4"/>
  <c r="D596" i="4"/>
  <c r="D597" i="4"/>
  <c r="Z578" i="4"/>
  <c r="Z579" i="4"/>
  <c r="Z580" i="4"/>
  <c r="Z581" i="4"/>
  <c r="Z582" i="4"/>
  <c r="Z583" i="4"/>
  <c r="Z584" i="4"/>
  <c r="Z585" i="4"/>
  <c r="Z586" i="4"/>
  <c r="Z587" i="4"/>
  <c r="Z588" i="4"/>
  <c r="Z589" i="4"/>
  <c r="Z590" i="4"/>
  <c r="Z591" i="4"/>
  <c r="Z597" i="4" s="1"/>
  <c r="Z577" i="4"/>
  <c r="Z598" i="4" s="1"/>
  <c r="Y599" i="4"/>
  <c r="Y602" i="4" s="1"/>
  <c r="X599" i="4"/>
  <c r="X602" i="4" s="1"/>
  <c r="W599" i="4"/>
  <c r="V599" i="4"/>
  <c r="V602" i="4" s="1"/>
  <c r="U599" i="4"/>
  <c r="U602" i="4" s="1"/>
  <c r="T599" i="4"/>
  <c r="T602" i="4" s="1"/>
  <c r="S599" i="4"/>
  <c r="S602" i="4" s="1"/>
  <c r="R599" i="4"/>
  <c r="R602" i="4" s="1"/>
  <c r="Q599" i="4"/>
  <c r="P599" i="4"/>
  <c r="P602" i="4" s="1"/>
  <c r="O599" i="4"/>
  <c r="O602" i="4" s="1"/>
  <c r="N599" i="4"/>
  <c r="N602" i="4" s="1"/>
  <c r="M599" i="4"/>
  <c r="M602" i="4" s="1"/>
  <c r="L599" i="4"/>
  <c r="L602" i="4" s="1"/>
  <c r="K599" i="4"/>
  <c r="J599" i="4"/>
  <c r="J602" i="4" s="1"/>
  <c r="I599" i="4"/>
  <c r="I602" i="4" s="1"/>
  <c r="H599" i="4"/>
  <c r="H602" i="4" s="1"/>
  <c r="G599" i="4"/>
  <c r="G602" i="4" s="1"/>
  <c r="F599" i="4"/>
  <c r="F602" i="4" s="1"/>
  <c r="E599" i="4"/>
  <c r="Z595" i="4"/>
  <c r="Y595" i="4"/>
  <c r="X595" i="4"/>
  <c r="W595" i="4"/>
  <c r="V595" i="4"/>
  <c r="U595" i="4"/>
  <c r="T595" i="4"/>
  <c r="S595" i="4"/>
  <c r="R595" i="4"/>
  <c r="Q595" i="4"/>
  <c r="P595" i="4"/>
  <c r="O595" i="4"/>
  <c r="N595" i="4"/>
  <c r="M595" i="4"/>
  <c r="L595" i="4"/>
  <c r="K595" i="4"/>
  <c r="J595" i="4"/>
  <c r="I595" i="4"/>
  <c r="H595" i="4"/>
  <c r="G595" i="4"/>
  <c r="F595" i="4"/>
  <c r="E595" i="4"/>
  <c r="Z594" i="4"/>
  <c r="Y594" i="4"/>
  <c r="X594" i="4"/>
  <c r="W594" i="4"/>
  <c r="V594" i="4"/>
  <c r="U594" i="4"/>
  <c r="T594" i="4"/>
  <c r="S594" i="4"/>
  <c r="R594" i="4"/>
  <c r="Q594" i="4"/>
  <c r="P594" i="4"/>
  <c r="O594" i="4"/>
  <c r="N594" i="4"/>
  <c r="M594" i="4"/>
  <c r="L594" i="4"/>
  <c r="K594" i="4"/>
  <c r="J594" i="4"/>
  <c r="I594" i="4"/>
  <c r="H594" i="4"/>
  <c r="G594" i="4"/>
  <c r="F594" i="4"/>
  <c r="E594" i="4"/>
  <c r="D562" i="4"/>
  <c r="D563" i="4"/>
  <c r="D564" i="4"/>
  <c r="Z545" i="4"/>
  <c r="Z546" i="4"/>
  <c r="Z547" i="4"/>
  <c r="Z548" i="4"/>
  <c r="Z549" i="4"/>
  <c r="Z550" i="4"/>
  <c r="Z551" i="4"/>
  <c r="Z552" i="4"/>
  <c r="Z553" i="4"/>
  <c r="Z554" i="4"/>
  <c r="Z555" i="4"/>
  <c r="Z561" i="4" s="1"/>
  <c r="Z569" i="4"/>
  <c r="Z557" i="4"/>
  <c r="Z558" i="4"/>
  <c r="Z544" i="4"/>
  <c r="R569" i="4"/>
  <c r="P569" i="4"/>
  <c r="F569" i="4"/>
  <c r="D569" i="4"/>
  <c r="Y566" i="4"/>
  <c r="Y569" i="4" s="1"/>
  <c r="X566" i="4"/>
  <c r="X569" i="4" s="1"/>
  <c r="W566" i="4"/>
  <c r="W569" i="4" s="1"/>
  <c r="V566" i="4"/>
  <c r="V569" i="4" s="1"/>
  <c r="U566" i="4"/>
  <c r="U569" i="4" s="1"/>
  <c r="T566" i="4"/>
  <c r="T569" i="4" s="1"/>
  <c r="S566" i="4"/>
  <c r="S569" i="4" s="1"/>
  <c r="R566" i="4"/>
  <c r="Q566" i="4"/>
  <c r="Q569" i="4" s="1"/>
  <c r="P566" i="4"/>
  <c r="O566" i="4"/>
  <c r="O569" i="4" s="1"/>
  <c r="N566" i="4"/>
  <c r="N569" i="4" s="1"/>
  <c r="M566" i="4"/>
  <c r="M569" i="4" s="1"/>
  <c r="L566" i="4"/>
  <c r="L569" i="4" s="1"/>
  <c r="K566" i="4"/>
  <c r="K569" i="4" s="1"/>
  <c r="J566" i="4"/>
  <c r="J569" i="4" s="1"/>
  <c r="I566" i="4"/>
  <c r="I569" i="4" s="1"/>
  <c r="H566" i="4"/>
  <c r="H569" i="4" s="1"/>
  <c r="G566" i="4"/>
  <c r="G569" i="4" s="1"/>
  <c r="F566" i="4"/>
  <c r="E566" i="4"/>
  <c r="E569" i="4" s="1"/>
  <c r="D566" i="4"/>
  <c r="Z562" i="4"/>
  <c r="Y562" i="4"/>
  <c r="X562" i="4"/>
  <c r="W562" i="4"/>
  <c r="V562" i="4"/>
  <c r="U562" i="4"/>
  <c r="T562" i="4"/>
  <c r="S562" i="4"/>
  <c r="R562" i="4"/>
  <c r="Q562" i="4"/>
  <c r="P562" i="4"/>
  <c r="O562" i="4"/>
  <c r="N562" i="4"/>
  <c r="M562" i="4"/>
  <c r="L562" i="4"/>
  <c r="K562" i="4"/>
  <c r="J562" i="4"/>
  <c r="I562" i="4"/>
  <c r="H562" i="4"/>
  <c r="G562" i="4"/>
  <c r="F562" i="4"/>
  <c r="E562" i="4"/>
  <c r="Y561" i="4"/>
  <c r="X561" i="4"/>
  <c r="W561" i="4"/>
  <c r="V561" i="4"/>
  <c r="U561" i="4"/>
  <c r="T561" i="4"/>
  <c r="S561" i="4"/>
  <c r="R561" i="4"/>
  <c r="Q561" i="4"/>
  <c r="P561" i="4"/>
  <c r="O561" i="4"/>
  <c r="N561" i="4"/>
  <c r="M561" i="4"/>
  <c r="L561" i="4"/>
  <c r="K561" i="4"/>
  <c r="J561" i="4"/>
  <c r="I561" i="4"/>
  <c r="H561" i="4"/>
  <c r="G561" i="4"/>
  <c r="F561" i="4"/>
  <c r="E561" i="4"/>
  <c r="D561" i="4"/>
  <c r="Z601" i="4" l="1"/>
  <c r="Z599" i="4"/>
  <c r="Z602" i="4" s="1"/>
  <c r="Z635" i="4"/>
  <c r="D537" i="4" l="1"/>
  <c r="D534" i="4"/>
  <c r="D533" i="4"/>
  <c r="D536" i="4" s="1"/>
  <c r="D532" i="4"/>
  <c r="D535" i="4" s="1"/>
  <c r="D531" i="4"/>
  <c r="D530" i="4"/>
  <c r="D529" i="4"/>
  <c r="D528" i="4"/>
  <c r="D527" i="4"/>
  <c r="D526" i="4"/>
  <c r="Z514" i="4"/>
  <c r="Z515" i="4"/>
  <c r="Z516" i="4"/>
  <c r="Z517" i="4"/>
  <c r="Z518" i="4"/>
  <c r="Z519" i="4"/>
  <c r="Z520" i="4"/>
  <c r="Z526" i="4" s="1"/>
  <c r="Z521" i="4"/>
  <c r="Z527" i="4" s="1"/>
  <c r="Z522" i="4"/>
  <c r="Z528" i="4" s="1"/>
  <c r="Z523" i="4"/>
  <c r="Z524" i="4"/>
  <c r="Z525" i="4"/>
  <c r="Z512" i="4"/>
  <c r="Z533" i="4" s="1"/>
  <c r="Z536" i="4" s="1"/>
  <c r="Z511" i="4"/>
  <c r="X536" i="4"/>
  <c r="R536" i="4"/>
  <c r="L536" i="4"/>
  <c r="F536" i="4"/>
  <c r="Q535" i="4"/>
  <c r="K535" i="4"/>
  <c r="J535" i="4"/>
  <c r="I535" i="4"/>
  <c r="Y533" i="4"/>
  <c r="Y536" i="4" s="1"/>
  <c r="X533" i="4"/>
  <c r="W533" i="4"/>
  <c r="W536" i="4" s="1"/>
  <c r="V533" i="4"/>
  <c r="V536" i="4" s="1"/>
  <c r="U533" i="4"/>
  <c r="U536" i="4" s="1"/>
  <c r="T533" i="4"/>
  <c r="T536" i="4" s="1"/>
  <c r="S533" i="4"/>
  <c r="S536" i="4" s="1"/>
  <c r="R533" i="4"/>
  <c r="Q533" i="4"/>
  <c r="Q536" i="4" s="1"/>
  <c r="P533" i="4"/>
  <c r="P536" i="4" s="1"/>
  <c r="O533" i="4"/>
  <c r="O536" i="4" s="1"/>
  <c r="N533" i="4"/>
  <c r="N536" i="4" s="1"/>
  <c r="M533" i="4"/>
  <c r="M536" i="4" s="1"/>
  <c r="L533" i="4"/>
  <c r="K533" i="4"/>
  <c r="K536" i="4" s="1"/>
  <c r="J533" i="4"/>
  <c r="J536" i="4" s="1"/>
  <c r="I533" i="4"/>
  <c r="I536" i="4" s="1"/>
  <c r="H533" i="4"/>
  <c r="H536" i="4" s="1"/>
  <c r="G533" i="4"/>
  <c r="G536" i="4" s="1"/>
  <c r="F533" i="4"/>
  <c r="E533" i="4"/>
  <c r="E536" i="4" s="1"/>
  <c r="Y532" i="4"/>
  <c r="Y535" i="4" s="1"/>
  <c r="X532" i="4"/>
  <c r="W532" i="4"/>
  <c r="W535" i="4" s="1"/>
  <c r="V532" i="4"/>
  <c r="V535" i="4" s="1"/>
  <c r="U532" i="4"/>
  <c r="U535" i="4" s="1"/>
  <c r="T532" i="4"/>
  <c r="T535" i="4" s="1"/>
  <c r="S532" i="4"/>
  <c r="S535" i="4" s="1"/>
  <c r="R532" i="4"/>
  <c r="R535" i="4" s="1"/>
  <c r="Q532" i="4"/>
  <c r="P532" i="4"/>
  <c r="P535" i="4" s="1"/>
  <c r="O532" i="4"/>
  <c r="O535" i="4" s="1"/>
  <c r="N532" i="4"/>
  <c r="N535" i="4" s="1"/>
  <c r="M532" i="4"/>
  <c r="M535" i="4" s="1"/>
  <c r="L532" i="4"/>
  <c r="L535" i="4" s="1"/>
  <c r="K532" i="4"/>
  <c r="J532" i="4"/>
  <c r="I532" i="4"/>
  <c r="H532" i="4"/>
  <c r="H535" i="4" s="1"/>
  <c r="G532" i="4"/>
  <c r="G535" i="4" s="1"/>
  <c r="F532" i="4"/>
  <c r="F535" i="4" s="1"/>
  <c r="E532" i="4"/>
  <c r="E535" i="4" s="1"/>
  <c r="Z529" i="4"/>
  <c r="Y529" i="4"/>
  <c r="X529" i="4"/>
  <c r="W529" i="4"/>
  <c r="V529" i="4"/>
  <c r="U529" i="4"/>
  <c r="T529" i="4"/>
  <c r="S529" i="4"/>
  <c r="R529" i="4"/>
  <c r="Q529" i="4"/>
  <c r="P529" i="4"/>
  <c r="O529" i="4"/>
  <c r="N529" i="4"/>
  <c r="M529" i="4"/>
  <c r="L529" i="4"/>
  <c r="K529" i="4"/>
  <c r="J529" i="4"/>
  <c r="I529" i="4"/>
  <c r="H529" i="4"/>
  <c r="G529" i="4"/>
  <c r="F529" i="4"/>
  <c r="E529" i="4"/>
  <c r="Y528" i="4"/>
  <c r="X528" i="4"/>
  <c r="W528" i="4"/>
  <c r="V528" i="4"/>
  <c r="U528" i="4"/>
  <c r="T528" i="4"/>
  <c r="S528" i="4"/>
  <c r="R528" i="4"/>
  <c r="Q528" i="4"/>
  <c r="P528" i="4"/>
  <c r="O528" i="4"/>
  <c r="N528" i="4"/>
  <c r="M528" i="4"/>
  <c r="L528" i="4"/>
  <c r="K528" i="4"/>
  <c r="J528" i="4"/>
  <c r="I528" i="4"/>
  <c r="H528" i="4"/>
  <c r="G528" i="4"/>
  <c r="F528" i="4"/>
  <c r="E528" i="4"/>
  <c r="Y527" i="4"/>
  <c r="X527" i="4"/>
  <c r="W527" i="4"/>
  <c r="V527" i="4"/>
  <c r="U527" i="4"/>
  <c r="T527" i="4"/>
  <c r="S527" i="4"/>
  <c r="R527" i="4"/>
  <c r="Q527" i="4"/>
  <c r="P527" i="4"/>
  <c r="O527" i="4"/>
  <c r="N527" i="4"/>
  <c r="M527" i="4"/>
  <c r="L527" i="4"/>
  <c r="K527" i="4"/>
  <c r="J527" i="4"/>
  <c r="I527" i="4"/>
  <c r="H527" i="4"/>
  <c r="G527" i="4"/>
  <c r="F527" i="4"/>
  <c r="E527" i="4"/>
  <c r="Y526" i="4"/>
  <c r="X526" i="4"/>
  <c r="W526" i="4"/>
  <c r="V526" i="4"/>
  <c r="U526" i="4"/>
  <c r="T526" i="4"/>
  <c r="S526" i="4"/>
  <c r="R526" i="4"/>
  <c r="Q526" i="4"/>
  <c r="P526" i="4"/>
  <c r="O526" i="4"/>
  <c r="N526" i="4"/>
  <c r="M526" i="4"/>
  <c r="L526" i="4"/>
  <c r="K526" i="4"/>
  <c r="J526" i="4"/>
  <c r="I526" i="4"/>
  <c r="H526" i="4"/>
  <c r="G526" i="4"/>
  <c r="F526" i="4"/>
  <c r="E526" i="4"/>
  <c r="Z513" i="4"/>
  <c r="Z494" i="4"/>
  <c r="Z497" i="4"/>
  <c r="Z495" i="4"/>
  <c r="E495" i="4"/>
  <c r="F495" i="4"/>
  <c r="G495" i="4"/>
  <c r="H495" i="4"/>
  <c r="I495" i="4"/>
  <c r="J495" i="4"/>
  <c r="K495" i="4"/>
  <c r="L495" i="4"/>
  <c r="M495" i="4"/>
  <c r="N495" i="4"/>
  <c r="O495" i="4"/>
  <c r="P495" i="4"/>
  <c r="Q495" i="4"/>
  <c r="R495" i="4"/>
  <c r="S495" i="4"/>
  <c r="T495" i="4"/>
  <c r="U495" i="4"/>
  <c r="V495" i="4"/>
  <c r="W495" i="4"/>
  <c r="X495" i="4"/>
  <c r="Y495" i="4"/>
  <c r="E496" i="4"/>
  <c r="F496" i="4"/>
  <c r="G496" i="4"/>
  <c r="H496" i="4"/>
  <c r="I496" i="4"/>
  <c r="J496" i="4"/>
  <c r="K496" i="4"/>
  <c r="L496" i="4"/>
  <c r="M496" i="4"/>
  <c r="N496" i="4"/>
  <c r="O496" i="4"/>
  <c r="P496" i="4"/>
  <c r="Q496" i="4"/>
  <c r="R496" i="4"/>
  <c r="S496" i="4"/>
  <c r="T496" i="4"/>
  <c r="U496" i="4"/>
  <c r="V496" i="4"/>
  <c r="W496" i="4"/>
  <c r="X496" i="4"/>
  <c r="Y496" i="4"/>
  <c r="E497" i="4"/>
  <c r="F497" i="4"/>
  <c r="G497" i="4"/>
  <c r="H497" i="4"/>
  <c r="I497" i="4"/>
  <c r="J497" i="4"/>
  <c r="K497" i="4"/>
  <c r="L497" i="4"/>
  <c r="M497" i="4"/>
  <c r="N497" i="4"/>
  <c r="O497" i="4"/>
  <c r="P497" i="4"/>
  <c r="Q497" i="4"/>
  <c r="R497" i="4"/>
  <c r="S497" i="4"/>
  <c r="T497" i="4"/>
  <c r="U497" i="4"/>
  <c r="V497" i="4"/>
  <c r="W497" i="4"/>
  <c r="X497" i="4"/>
  <c r="Y497" i="4"/>
  <c r="E498" i="4"/>
  <c r="F498" i="4"/>
  <c r="G498" i="4"/>
  <c r="H498" i="4"/>
  <c r="I498" i="4"/>
  <c r="J498" i="4"/>
  <c r="K498" i="4"/>
  <c r="L498" i="4"/>
  <c r="M498" i="4"/>
  <c r="N498" i="4"/>
  <c r="O498" i="4"/>
  <c r="P498" i="4"/>
  <c r="Q498" i="4"/>
  <c r="R498" i="4"/>
  <c r="S498" i="4"/>
  <c r="T498" i="4"/>
  <c r="U498" i="4"/>
  <c r="V498" i="4"/>
  <c r="W498" i="4"/>
  <c r="X498" i="4"/>
  <c r="Y498" i="4"/>
  <c r="D496" i="4"/>
  <c r="D497" i="4"/>
  <c r="D498" i="4"/>
  <c r="D495" i="4"/>
  <c r="D494" i="4"/>
  <c r="D493" i="4"/>
  <c r="Z481" i="4"/>
  <c r="Z482" i="4"/>
  <c r="Z483" i="4"/>
  <c r="Z484" i="4"/>
  <c r="Z485" i="4"/>
  <c r="Z486" i="4"/>
  <c r="Z487" i="4"/>
  <c r="Z493" i="4" s="1"/>
  <c r="Z488" i="4"/>
  <c r="Z489" i="4"/>
  <c r="Z490" i="4"/>
  <c r="Z496" i="4" s="1"/>
  <c r="Z491" i="4"/>
  <c r="Z492" i="4"/>
  <c r="Z498" i="4" s="1"/>
  <c r="Z532" i="4" l="1"/>
  <c r="Z535" i="4" s="1"/>
  <c r="Z500" i="4" l="1"/>
  <c r="Y500" i="4"/>
  <c r="X500" i="4"/>
  <c r="W500" i="4"/>
  <c r="V500" i="4"/>
  <c r="U500" i="4"/>
  <c r="T500" i="4"/>
  <c r="S500" i="4"/>
  <c r="R500" i="4"/>
  <c r="Q500" i="4"/>
  <c r="P500" i="4"/>
  <c r="O500" i="4"/>
  <c r="N500" i="4"/>
  <c r="M500" i="4"/>
  <c r="L500" i="4"/>
  <c r="K500" i="4"/>
  <c r="J500" i="4"/>
  <c r="I500" i="4"/>
  <c r="H500" i="4"/>
  <c r="G500" i="4"/>
  <c r="F500" i="4"/>
  <c r="E500" i="4"/>
  <c r="D500" i="4"/>
  <c r="Z499" i="4"/>
  <c r="Y499" i="4"/>
  <c r="X499" i="4"/>
  <c r="W499" i="4"/>
  <c r="V499" i="4"/>
  <c r="U499" i="4"/>
  <c r="T499" i="4"/>
  <c r="S499" i="4"/>
  <c r="R499" i="4"/>
  <c r="Q499" i="4"/>
  <c r="P499" i="4"/>
  <c r="O499" i="4"/>
  <c r="N499" i="4"/>
  <c r="M499" i="4"/>
  <c r="L499" i="4"/>
  <c r="K499" i="4"/>
  <c r="J499" i="4"/>
  <c r="I499" i="4"/>
  <c r="H499" i="4"/>
  <c r="G499" i="4"/>
  <c r="F499" i="4"/>
  <c r="E499" i="4"/>
  <c r="D499" i="4"/>
  <c r="Y494" i="4"/>
  <c r="X494" i="4"/>
  <c r="W494" i="4"/>
  <c r="V494" i="4"/>
  <c r="U494" i="4"/>
  <c r="T494" i="4"/>
  <c r="S494" i="4"/>
  <c r="R494" i="4"/>
  <c r="Q494" i="4"/>
  <c r="P494" i="4"/>
  <c r="O494" i="4"/>
  <c r="N494" i="4"/>
  <c r="M494" i="4"/>
  <c r="L494" i="4"/>
  <c r="K494" i="4"/>
  <c r="J494" i="4"/>
  <c r="I494" i="4"/>
  <c r="H494" i="4"/>
  <c r="G494" i="4"/>
  <c r="F494" i="4"/>
  <c r="E494" i="4"/>
  <c r="Y493" i="4"/>
  <c r="X493" i="4"/>
  <c r="W493" i="4"/>
  <c r="V493" i="4"/>
  <c r="U493" i="4"/>
  <c r="T493" i="4"/>
  <c r="S493" i="4"/>
  <c r="R493" i="4"/>
  <c r="Q493" i="4"/>
  <c r="P493" i="4"/>
  <c r="O493" i="4"/>
  <c r="N493" i="4"/>
  <c r="M493" i="4"/>
  <c r="L493" i="4"/>
  <c r="K493" i="4"/>
  <c r="J493" i="4"/>
  <c r="I493" i="4"/>
  <c r="H493" i="4"/>
  <c r="G493" i="4"/>
  <c r="F493" i="4"/>
  <c r="E493" i="4"/>
  <c r="Z401" i="4"/>
  <c r="E401" i="4"/>
  <c r="F401" i="4"/>
  <c r="G401" i="4"/>
  <c r="H401" i="4"/>
  <c r="I401" i="4"/>
  <c r="J401" i="4"/>
  <c r="K401" i="4"/>
  <c r="L401" i="4"/>
  <c r="M401" i="4"/>
  <c r="N401" i="4"/>
  <c r="O401" i="4"/>
  <c r="P401" i="4"/>
  <c r="Q401" i="4"/>
  <c r="R401" i="4"/>
  <c r="S401" i="4"/>
  <c r="T401" i="4"/>
  <c r="U401" i="4"/>
  <c r="V401" i="4"/>
  <c r="W401" i="4"/>
  <c r="X401" i="4"/>
  <c r="Y401" i="4"/>
  <c r="F402" i="4"/>
  <c r="L402" i="4"/>
  <c r="R402" i="4"/>
  <c r="X402" i="4"/>
  <c r="D403" i="4"/>
  <c r="D401" i="4"/>
  <c r="D399" i="4"/>
  <c r="D402" i="4" s="1"/>
  <c r="Z378" i="4"/>
  <c r="Z379" i="4"/>
  <c r="Z380" i="4"/>
  <c r="Z381" i="4"/>
  <c r="Z382" i="4"/>
  <c r="Z383" i="4"/>
  <c r="Z384" i="4"/>
  <c r="Z385" i="4"/>
  <c r="Z386" i="4"/>
  <c r="Z387" i="4"/>
  <c r="Z388" i="4"/>
  <c r="Z394" i="4" s="1"/>
  <c r="Z389" i="4"/>
  <c r="Z399" i="4" s="1"/>
  <c r="Z402" i="4" s="1"/>
  <c r="Z390" i="4"/>
  <c r="Z391" i="4"/>
  <c r="Z377" i="4"/>
  <c r="D394" i="4"/>
  <c r="E394" i="4"/>
  <c r="D395" i="4"/>
  <c r="E395" i="4"/>
  <c r="E396" i="4"/>
  <c r="D397" i="4"/>
  <c r="E397" i="4"/>
  <c r="E399" i="4"/>
  <c r="E402" i="4" s="1"/>
  <c r="E400" i="4"/>
  <c r="E403" i="4" s="1"/>
  <c r="Y399" i="4"/>
  <c r="Y402" i="4" s="1"/>
  <c r="X399" i="4"/>
  <c r="W399" i="4"/>
  <c r="W402" i="4" s="1"/>
  <c r="V399" i="4"/>
  <c r="V402" i="4" s="1"/>
  <c r="U399" i="4"/>
  <c r="U402" i="4" s="1"/>
  <c r="T399" i="4"/>
  <c r="T402" i="4" s="1"/>
  <c r="S399" i="4"/>
  <c r="S402" i="4" s="1"/>
  <c r="R399" i="4"/>
  <c r="Q399" i="4"/>
  <c r="Q402" i="4" s="1"/>
  <c r="P399" i="4"/>
  <c r="P402" i="4" s="1"/>
  <c r="O399" i="4"/>
  <c r="O402" i="4" s="1"/>
  <c r="N399" i="4"/>
  <c r="N402" i="4" s="1"/>
  <c r="M399" i="4"/>
  <c r="M402" i="4" s="1"/>
  <c r="L399" i="4"/>
  <c r="K399" i="4"/>
  <c r="K402" i="4" s="1"/>
  <c r="J399" i="4"/>
  <c r="J402" i="4" s="1"/>
  <c r="I399" i="4"/>
  <c r="I402" i="4" s="1"/>
  <c r="H399" i="4"/>
  <c r="H402" i="4" s="1"/>
  <c r="G399" i="4"/>
  <c r="G402" i="4" s="1"/>
  <c r="F399" i="4"/>
  <c r="Z395" i="4"/>
  <c r="Y395" i="4"/>
  <c r="X395" i="4"/>
  <c r="W395" i="4"/>
  <c r="V395" i="4"/>
  <c r="U395" i="4"/>
  <c r="T395" i="4"/>
  <c r="S395" i="4"/>
  <c r="R395" i="4"/>
  <c r="Q395" i="4"/>
  <c r="P395" i="4"/>
  <c r="O395" i="4"/>
  <c r="N395" i="4"/>
  <c r="M395" i="4"/>
  <c r="L395" i="4"/>
  <c r="K395" i="4"/>
  <c r="J395" i="4"/>
  <c r="I395" i="4"/>
  <c r="H395" i="4"/>
  <c r="G395" i="4"/>
  <c r="F395" i="4"/>
  <c r="Y394" i="4"/>
  <c r="X394" i="4"/>
  <c r="W394" i="4"/>
  <c r="V394" i="4"/>
  <c r="U394" i="4"/>
  <c r="T394" i="4"/>
  <c r="S394" i="4"/>
  <c r="R394" i="4"/>
  <c r="Q394" i="4"/>
  <c r="P394" i="4"/>
  <c r="O394" i="4"/>
  <c r="N394" i="4"/>
  <c r="M394" i="4"/>
  <c r="L394" i="4"/>
  <c r="K394" i="4"/>
  <c r="J394" i="4"/>
  <c r="I394" i="4"/>
  <c r="H394" i="4"/>
  <c r="G394" i="4"/>
  <c r="F394" i="4"/>
  <c r="Z364" i="4" l="1"/>
  <c r="Z345" i="4"/>
  <c r="Z366" i="4" s="1"/>
  <c r="Z369" i="4" s="1"/>
  <c r="Z346" i="4"/>
  <c r="Z347" i="4"/>
  <c r="Z348" i="4"/>
  <c r="Z353" i="4"/>
  <c r="Z354" i="4"/>
  <c r="Z355" i="4"/>
  <c r="Z361" i="4" s="1"/>
  <c r="Z356" i="4"/>
  <c r="Z362" i="4" s="1"/>
  <c r="Z357" i="4"/>
  <c r="Z358" i="4"/>
  <c r="Z344" i="4"/>
  <c r="U369" i="4"/>
  <c r="S369" i="4"/>
  <c r="I369" i="4"/>
  <c r="G369" i="4"/>
  <c r="Y366" i="4"/>
  <c r="Y369" i="4" s="1"/>
  <c r="X366" i="4"/>
  <c r="X369" i="4" s="1"/>
  <c r="W366" i="4"/>
  <c r="W369" i="4" s="1"/>
  <c r="V366" i="4"/>
  <c r="V369" i="4" s="1"/>
  <c r="U366" i="4"/>
  <c r="T366" i="4"/>
  <c r="T369" i="4" s="1"/>
  <c r="S366" i="4"/>
  <c r="R366" i="4"/>
  <c r="R369" i="4" s="1"/>
  <c r="Q366" i="4"/>
  <c r="Q369" i="4" s="1"/>
  <c r="P366" i="4"/>
  <c r="P369" i="4" s="1"/>
  <c r="O366" i="4"/>
  <c r="O369" i="4" s="1"/>
  <c r="N366" i="4"/>
  <c r="N369" i="4" s="1"/>
  <c r="M366" i="4"/>
  <c r="M369" i="4" s="1"/>
  <c r="L366" i="4"/>
  <c r="L369" i="4" s="1"/>
  <c r="K366" i="4"/>
  <c r="K369" i="4" s="1"/>
  <c r="J366" i="4"/>
  <c r="J369" i="4" s="1"/>
  <c r="I366" i="4"/>
  <c r="H366" i="4"/>
  <c r="H369" i="4" s="1"/>
  <c r="G366" i="4"/>
  <c r="F366" i="4"/>
  <c r="F369" i="4" s="1"/>
  <c r="E366" i="4"/>
  <c r="E369" i="4" s="1"/>
  <c r="D366" i="4"/>
  <c r="D369" i="4" s="1"/>
  <c r="Y362" i="4"/>
  <c r="X362" i="4"/>
  <c r="W362" i="4"/>
  <c r="V362" i="4"/>
  <c r="U362" i="4"/>
  <c r="T362" i="4"/>
  <c r="S362" i="4"/>
  <c r="R362" i="4"/>
  <c r="Q362" i="4"/>
  <c r="P362" i="4"/>
  <c r="O362" i="4"/>
  <c r="N362" i="4"/>
  <c r="M362" i="4"/>
  <c r="L362" i="4"/>
  <c r="K362" i="4"/>
  <c r="J362" i="4"/>
  <c r="I362" i="4"/>
  <c r="H362" i="4"/>
  <c r="G362" i="4"/>
  <c r="F362" i="4"/>
  <c r="E362" i="4"/>
  <c r="D362" i="4"/>
  <c r="Y361" i="4"/>
  <c r="X361" i="4"/>
  <c r="W361" i="4"/>
  <c r="V361" i="4"/>
  <c r="U361" i="4"/>
  <c r="T361" i="4"/>
  <c r="S361" i="4"/>
  <c r="R361" i="4"/>
  <c r="Q361" i="4"/>
  <c r="P361" i="4"/>
  <c r="O361" i="4"/>
  <c r="N361" i="4"/>
  <c r="M361" i="4"/>
  <c r="L361" i="4"/>
  <c r="K361" i="4"/>
  <c r="J361" i="4"/>
  <c r="I361" i="4"/>
  <c r="H361" i="4"/>
  <c r="G361" i="4"/>
  <c r="F361" i="4"/>
  <c r="E361" i="4"/>
  <c r="D361" i="4"/>
  <c r="Z663" i="4"/>
  <c r="Y663" i="4"/>
  <c r="Y659" i="4"/>
  <c r="E658" i="4"/>
  <c r="F658" i="4"/>
  <c r="G658" i="4"/>
  <c r="H658" i="4"/>
  <c r="I658" i="4"/>
  <c r="J658" i="4"/>
  <c r="K658" i="4"/>
  <c r="L658" i="4"/>
  <c r="M658" i="4"/>
  <c r="N658" i="4"/>
  <c r="O658" i="4"/>
  <c r="P658" i="4"/>
  <c r="Q658" i="4"/>
  <c r="R658" i="4"/>
  <c r="S658" i="4"/>
  <c r="T658" i="4"/>
  <c r="U658" i="4"/>
  <c r="V658" i="4"/>
  <c r="W658" i="4"/>
  <c r="X658" i="4"/>
  <c r="Y658" i="4"/>
  <c r="E659" i="4"/>
  <c r="F659" i="4"/>
  <c r="G659" i="4"/>
  <c r="H659" i="4"/>
  <c r="I659" i="4"/>
  <c r="J659" i="4"/>
  <c r="K659" i="4"/>
  <c r="L659" i="4"/>
  <c r="M659" i="4"/>
  <c r="N659" i="4"/>
  <c r="O659" i="4"/>
  <c r="P659" i="4"/>
  <c r="Q659" i="4"/>
  <c r="R659" i="4"/>
  <c r="S659" i="4"/>
  <c r="T659" i="4"/>
  <c r="U659" i="4"/>
  <c r="V659" i="4"/>
  <c r="W659" i="4"/>
  <c r="X659" i="4"/>
  <c r="E660" i="4"/>
  <c r="F660" i="4"/>
  <c r="G660" i="4"/>
  <c r="H660" i="4"/>
  <c r="I660" i="4"/>
  <c r="J660" i="4"/>
  <c r="K660" i="4"/>
  <c r="L660" i="4"/>
  <c r="M660" i="4"/>
  <c r="N660" i="4"/>
  <c r="O660" i="4"/>
  <c r="P660" i="4"/>
  <c r="Q660" i="4"/>
  <c r="R660" i="4"/>
  <c r="S660" i="4"/>
  <c r="T660" i="4"/>
  <c r="U660" i="4"/>
  <c r="V660" i="4"/>
  <c r="W660" i="4"/>
  <c r="X660" i="4"/>
  <c r="Y660" i="4"/>
  <c r="E661" i="4"/>
  <c r="F661" i="4"/>
  <c r="G661" i="4"/>
  <c r="H661" i="4"/>
  <c r="I661" i="4"/>
  <c r="J661" i="4"/>
  <c r="K661" i="4"/>
  <c r="L661" i="4"/>
  <c r="M661" i="4"/>
  <c r="N661" i="4"/>
  <c r="O661" i="4"/>
  <c r="P661" i="4"/>
  <c r="Q661" i="4"/>
  <c r="R661" i="4"/>
  <c r="S661" i="4"/>
  <c r="T661" i="4"/>
  <c r="U661" i="4"/>
  <c r="V661" i="4"/>
  <c r="W661" i="4"/>
  <c r="X661" i="4"/>
  <c r="Y661" i="4"/>
  <c r="E662" i="4"/>
  <c r="F662" i="4"/>
  <c r="G662" i="4"/>
  <c r="H662" i="4"/>
  <c r="I662" i="4"/>
  <c r="J662" i="4"/>
  <c r="K662" i="4"/>
  <c r="L662" i="4"/>
  <c r="M662" i="4"/>
  <c r="N662" i="4"/>
  <c r="O662" i="4"/>
  <c r="P662" i="4"/>
  <c r="Q662" i="4"/>
  <c r="R662" i="4"/>
  <c r="S662" i="4"/>
  <c r="T662" i="4"/>
  <c r="U662" i="4"/>
  <c r="V662" i="4"/>
  <c r="W662" i="4"/>
  <c r="X662" i="4"/>
  <c r="Y662" i="4"/>
  <c r="E663" i="4"/>
  <c r="F663" i="4"/>
  <c r="G663" i="4"/>
  <c r="H663" i="4"/>
  <c r="I663" i="4"/>
  <c r="J663" i="4"/>
  <c r="K663" i="4"/>
  <c r="L663" i="4"/>
  <c r="M663" i="4"/>
  <c r="N663" i="4"/>
  <c r="O663" i="4"/>
  <c r="P663" i="4"/>
  <c r="Q663" i="4"/>
  <c r="R663" i="4"/>
  <c r="S663" i="4"/>
  <c r="T663" i="4"/>
  <c r="U663" i="4"/>
  <c r="V663" i="4"/>
  <c r="W663" i="4"/>
  <c r="X663" i="4"/>
  <c r="D658" i="4"/>
  <c r="D659" i="4"/>
  <c r="D660" i="4"/>
  <c r="D661" i="4"/>
  <c r="D662" i="4"/>
  <c r="Z644" i="4"/>
  <c r="Z645" i="4"/>
  <c r="Z646" i="4"/>
  <c r="Z647" i="4"/>
  <c r="Z648" i="4"/>
  <c r="Z649" i="4"/>
  <c r="Z650" i="4"/>
  <c r="Z651" i="4"/>
  <c r="Z652" i="4"/>
  <c r="Z653" i="4"/>
  <c r="Z654" i="4"/>
  <c r="Z660" i="4" s="1"/>
  <c r="Z655" i="4"/>
  <c r="Z661" i="4" s="1"/>
  <c r="Z656" i="4"/>
  <c r="Z662" i="4" s="1"/>
  <c r="Z657" i="4"/>
  <c r="E664" i="4"/>
  <c r="F664" i="4"/>
  <c r="G664" i="4"/>
  <c r="H664" i="4"/>
  <c r="I664" i="4"/>
  <c r="J664" i="4"/>
  <c r="K664" i="4"/>
  <c r="L664" i="4"/>
  <c r="M664" i="4"/>
  <c r="N664" i="4"/>
  <c r="O664" i="4"/>
  <c r="P664" i="4"/>
  <c r="Q664" i="4"/>
  <c r="R664" i="4"/>
  <c r="S664" i="4"/>
  <c r="T664" i="4"/>
  <c r="U664" i="4"/>
  <c r="V664" i="4"/>
  <c r="W664" i="4"/>
  <c r="X664" i="4"/>
  <c r="Y664" i="4"/>
  <c r="E665" i="4"/>
  <c r="E668" i="4" s="1"/>
  <c r="F665" i="4"/>
  <c r="F668" i="4" s="1"/>
  <c r="G665" i="4"/>
  <c r="H665" i="4"/>
  <c r="I665" i="4"/>
  <c r="J665" i="4"/>
  <c r="K665" i="4"/>
  <c r="K668" i="4" s="1"/>
  <c r="L665" i="4"/>
  <c r="L668" i="4" s="1"/>
  <c r="M665" i="4"/>
  <c r="N665" i="4"/>
  <c r="N668" i="4" s="1"/>
  <c r="O665" i="4"/>
  <c r="P665" i="4"/>
  <c r="P668" i="4" s="1"/>
  <c r="Q665" i="4"/>
  <c r="Q668" i="4" s="1"/>
  <c r="R665" i="4"/>
  <c r="S665" i="4"/>
  <c r="T665" i="4"/>
  <c r="U665" i="4"/>
  <c r="V665" i="4"/>
  <c r="V668" i="4" s="1"/>
  <c r="W665" i="4"/>
  <c r="W668" i="4" s="1"/>
  <c r="X665" i="4"/>
  <c r="X668" i="4" s="1"/>
  <c r="Y665" i="4"/>
  <c r="E666" i="4"/>
  <c r="F666" i="4"/>
  <c r="G666" i="4"/>
  <c r="H666" i="4"/>
  <c r="I666" i="4"/>
  <c r="J666" i="4"/>
  <c r="K666" i="4"/>
  <c r="L666" i="4"/>
  <c r="M666" i="4"/>
  <c r="N666" i="4"/>
  <c r="O666" i="4"/>
  <c r="P666" i="4"/>
  <c r="Q666" i="4"/>
  <c r="R666" i="4"/>
  <c r="S666" i="4"/>
  <c r="T666" i="4"/>
  <c r="U666" i="4"/>
  <c r="V666" i="4"/>
  <c r="W666" i="4"/>
  <c r="X666" i="4"/>
  <c r="Y666" i="4"/>
  <c r="D664" i="4"/>
  <c r="D665" i="4"/>
  <c r="D668" i="4" s="1"/>
  <c r="D666" i="4"/>
  <c r="D663" i="4"/>
  <c r="D669" i="4"/>
  <c r="E669" i="4"/>
  <c r="Z643" i="4"/>
  <c r="Y668" i="4"/>
  <c r="U668" i="4"/>
  <c r="T668" i="4"/>
  <c r="S668" i="4"/>
  <c r="R668" i="4"/>
  <c r="O668" i="4"/>
  <c r="M668" i="4"/>
  <c r="J668" i="4"/>
  <c r="I668" i="4"/>
  <c r="H668" i="4"/>
  <c r="G668" i="4"/>
  <c r="D699" i="4"/>
  <c r="D702" i="4" s="1"/>
  <c r="D695" i="4"/>
  <c r="D698" i="4"/>
  <c r="D701" i="4" s="1"/>
  <c r="Z679" i="4"/>
  <c r="Z680" i="4"/>
  <c r="Z681" i="4"/>
  <c r="Z682" i="4"/>
  <c r="Z683" i="4"/>
  <c r="Z684" i="4"/>
  <c r="Z685" i="4"/>
  <c r="Z686" i="4"/>
  <c r="Z687" i="4"/>
  <c r="Z693" i="4" s="1"/>
  <c r="Z688" i="4"/>
  <c r="Z694" i="4" s="1"/>
  <c r="Z689" i="4"/>
  <c r="Z690" i="4"/>
  <c r="Z677" i="4"/>
  <c r="Z678" i="4"/>
  <c r="Z676" i="4"/>
  <c r="D693" i="4"/>
  <c r="D694" i="4"/>
  <c r="D696" i="4"/>
  <c r="Y698" i="4"/>
  <c r="Y701" i="4" s="1"/>
  <c r="X698" i="4"/>
  <c r="X701" i="4" s="1"/>
  <c r="W698" i="4"/>
  <c r="W701" i="4" s="1"/>
  <c r="V698" i="4"/>
  <c r="V701" i="4" s="1"/>
  <c r="U698" i="4"/>
  <c r="U701" i="4" s="1"/>
  <c r="T698" i="4"/>
  <c r="T701" i="4" s="1"/>
  <c r="S698" i="4"/>
  <c r="S701" i="4" s="1"/>
  <c r="R698" i="4"/>
  <c r="R701" i="4" s="1"/>
  <c r="Q698" i="4"/>
  <c r="Q701" i="4" s="1"/>
  <c r="P698" i="4"/>
  <c r="P701" i="4" s="1"/>
  <c r="O698" i="4"/>
  <c r="O701" i="4" s="1"/>
  <c r="N698" i="4"/>
  <c r="N701" i="4" s="1"/>
  <c r="M698" i="4"/>
  <c r="M701" i="4" s="1"/>
  <c r="L698" i="4"/>
  <c r="L701" i="4" s="1"/>
  <c r="K698" i="4"/>
  <c r="K701" i="4" s="1"/>
  <c r="J698" i="4"/>
  <c r="J701" i="4" s="1"/>
  <c r="I698" i="4"/>
  <c r="I701" i="4" s="1"/>
  <c r="H698" i="4"/>
  <c r="H701" i="4" s="1"/>
  <c r="G698" i="4"/>
  <c r="G701" i="4" s="1"/>
  <c r="F698" i="4"/>
  <c r="F701" i="4" s="1"/>
  <c r="E698" i="4"/>
  <c r="E701" i="4" s="1"/>
  <c r="E696" i="4"/>
  <c r="F696" i="4"/>
  <c r="G696" i="4"/>
  <c r="H696" i="4"/>
  <c r="I696" i="4"/>
  <c r="J696" i="4"/>
  <c r="K696" i="4"/>
  <c r="L696" i="4"/>
  <c r="M696" i="4"/>
  <c r="N696" i="4"/>
  <c r="O696" i="4"/>
  <c r="P696" i="4"/>
  <c r="Q696" i="4"/>
  <c r="R696" i="4"/>
  <c r="S696" i="4"/>
  <c r="T696" i="4"/>
  <c r="U696" i="4"/>
  <c r="V696" i="4"/>
  <c r="W696" i="4"/>
  <c r="X696" i="4"/>
  <c r="Y696" i="4"/>
  <c r="Z696" i="4"/>
  <c r="Y694" i="4"/>
  <c r="X694" i="4"/>
  <c r="W694" i="4"/>
  <c r="V694" i="4"/>
  <c r="U694" i="4"/>
  <c r="T694" i="4"/>
  <c r="S694" i="4"/>
  <c r="R694" i="4"/>
  <c r="Q694" i="4"/>
  <c r="P694" i="4"/>
  <c r="O694" i="4"/>
  <c r="N694" i="4"/>
  <c r="M694" i="4"/>
  <c r="L694" i="4"/>
  <c r="K694" i="4"/>
  <c r="J694" i="4"/>
  <c r="I694" i="4"/>
  <c r="H694" i="4"/>
  <c r="G694" i="4"/>
  <c r="F694" i="4"/>
  <c r="E694" i="4"/>
  <c r="Y693" i="4"/>
  <c r="X693" i="4"/>
  <c r="W693" i="4"/>
  <c r="V693" i="4"/>
  <c r="U693" i="4"/>
  <c r="T693" i="4"/>
  <c r="S693" i="4"/>
  <c r="R693" i="4"/>
  <c r="Q693" i="4"/>
  <c r="P693" i="4"/>
  <c r="O693" i="4"/>
  <c r="N693" i="4"/>
  <c r="M693" i="4"/>
  <c r="L693" i="4"/>
  <c r="K693" i="4"/>
  <c r="J693" i="4"/>
  <c r="I693" i="4"/>
  <c r="H693" i="4"/>
  <c r="G693" i="4"/>
  <c r="F693" i="4"/>
  <c r="E693" i="4"/>
  <c r="Z728" i="4"/>
  <c r="E728" i="4"/>
  <c r="F728" i="4"/>
  <c r="G728" i="4"/>
  <c r="H728" i="4"/>
  <c r="I728" i="4"/>
  <c r="J728" i="4"/>
  <c r="K728" i="4"/>
  <c r="L728" i="4"/>
  <c r="M728" i="4"/>
  <c r="N728" i="4"/>
  <c r="O728" i="4"/>
  <c r="P728" i="4"/>
  <c r="Q728" i="4"/>
  <c r="R728" i="4"/>
  <c r="S728" i="4"/>
  <c r="T728" i="4"/>
  <c r="U728" i="4"/>
  <c r="V728" i="4"/>
  <c r="W728" i="4"/>
  <c r="X728" i="4"/>
  <c r="Y728" i="4"/>
  <c r="E729" i="4"/>
  <c r="F729" i="4"/>
  <c r="G729" i="4"/>
  <c r="H729" i="4"/>
  <c r="I729" i="4"/>
  <c r="J729" i="4"/>
  <c r="K729" i="4"/>
  <c r="L729" i="4"/>
  <c r="M729" i="4"/>
  <c r="N729" i="4"/>
  <c r="O729" i="4"/>
  <c r="P729" i="4"/>
  <c r="Q729" i="4"/>
  <c r="R729" i="4"/>
  <c r="S729" i="4"/>
  <c r="T729" i="4"/>
  <c r="U729" i="4"/>
  <c r="V729" i="4"/>
  <c r="W729" i="4"/>
  <c r="X729" i="4"/>
  <c r="Y729" i="4"/>
  <c r="D728" i="4"/>
  <c r="D729" i="4"/>
  <c r="Z718" i="4"/>
  <c r="Z719" i="4"/>
  <c r="Z720" i="4"/>
  <c r="Z721" i="4"/>
  <c r="Z722" i="4"/>
  <c r="Z723" i="4"/>
  <c r="Z729" i="4" s="1"/>
  <c r="Z712" i="4"/>
  <c r="Z713" i="4"/>
  <c r="Z714" i="4"/>
  <c r="Z715" i="4"/>
  <c r="Z716" i="4"/>
  <c r="Z717" i="4"/>
  <c r="Z710" i="4"/>
  <c r="Z711" i="4"/>
  <c r="Z709" i="4"/>
  <c r="D726" i="4"/>
  <c r="D727" i="4"/>
  <c r="D731" i="4"/>
  <c r="D732" i="4"/>
  <c r="Z367" i="4" l="1"/>
  <c r="Z370" i="4" s="1"/>
  <c r="Z665" i="4"/>
  <c r="Z668" i="4" s="1"/>
  <c r="D734" i="4"/>
  <c r="Z734" i="4"/>
  <c r="Y731" i="4"/>
  <c r="Y734" i="4" s="1"/>
  <c r="X731" i="4"/>
  <c r="X734" i="4" s="1"/>
  <c r="W731" i="4"/>
  <c r="W734" i="4" s="1"/>
  <c r="V731" i="4"/>
  <c r="V734" i="4" s="1"/>
  <c r="U731" i="4"/>
  <c r="U734" i="4" s="1"/>
  <c r="T731" i="4"/>
  <c r="T734" i="4" s="1"/>
  <c r="S731" i="4"/>
  <c r="S734" i="4" s="1"/>
  <c r="R731" i="4"/>
  <c r="R734" i="4" s="1"/>
  <c r="Q731" i="4"/>
  <c r="Q734" i="4" s="1"/>
  <c r="P731" i="4"/>
  <c r="P734" i="4" s="1"/>
  <c r="O731" i="4"/>
  <c r="O734" i="4" s="1"/>
  <c r="N731" i="4"/>
  <c r="N734" i="4" s="1"/>
  <c r="M731" i="4"/>
  <c r="M734" i="4" s="1"/>
  <c r="L731" i="4"/>
  <c r="L734" i="4" s="1"/>
  <c r="K731" i="4"/>
  <c r="K734" i="4" s="1"/>
  <c r="J731" i="4"/>
  <c r="J734" i="4" s="1"/>
  <c r="I731" i="4"/>
  <c r="I734" i="4" s="1"/>
  <c r="H731" i="4"/>
  <c r="H734" i="4" s="1"/>
  <c r="G731" i="4"/>
  <c r="G734" i="4" s="1"/>
  <c r="F731" i="4"/>
  <c r="F734" i="4" s="1"/>
  <c r="E731" i="4"/>
  <c r="E734" i="4" s="1"/>
  <c r="Z727" i="4"/>
  <c r="Y727" i="4"/>
  <c r="X727" i="4"/>
  <c r="W727" i="4"/>
  <c r="V727" i="4"/>
  <c r="U727" i="4"/>
  <c r="T727" i="4"/>
  <c r="S727" i="4"/>
  <c r="R727" i="4"/>
  <c r="Q727" i="4"/>
  <c r="P727" i="4"/>
  <c r="O727" i="4"/>
  <c r="N727" i="4"/>
  <c r="M727" i="4"/>
  <c r="L727" i="4"/>
  <c r="K727" i="4"/>
  <c r="J727" i="4"/>
  <c r="I727" i="4"/>
  <c r="H727" i="4"/>
  <c r="G727" i="4"/>
  <c r="F727" i="4"/>
  <c r="E727" i="4"/>
  <c r="Z726" i="4"/>
  <c r="Y726" i="4"/>
  <c r="X726" i="4"/>
  <c r="W726" i="4"/>
  <c r="V726" i="4"/>
  <c r="U726" i="4"/>
  <c r="T726" i="4"/>
  <c r="S726" i="4"/>
  <c r="R726" i="4"/>
  <c r="Q726" i="4"/>
  <c r="P726" i="4"/>
  <c r="O726" i="4"/>
  <c r="N726" i="4"/>
  <c r="M726" i="4"/>
  <c r="L726" i="4"/>
  <c r="K726" i="4"/>
  <c r="J726" i="4"/>
  <c r="I726" i="4"/>
  <c r="H726" i="4"/>
  <c r="G726" i="4"/>
  <c r="F726" i="4"/>
  <c r="E726" i="4"/>
  <c r="Z755" i="4"/>
  <c r="Z751" i="4"/>
  <c r="Z752" i="4"/>
  <c r="Z753" i="4"/>
  <c r="Z754" i="4"/>
  <c r="Z756" i="4"/>
  <c r="Z743" i="4"/>
  <c r="Z744" i="4"/>
  <c r="Z765" i="4" s="1"/>
  <c r="Z768" i="4" s="1"/>
  <c r="Z745" i="4"/>
  <c r="Z746" i="4"/>
  <c r="Z747" i="4"/>
  <c r="Z748" i="4"/>
  <c r="Z749" i="4"/>
  <c r="Z750" i="4"/>
  <c r="Z742" i="4"/>
  <c r="Z767" i="4" l="1"/>
  <c r="Z764" i="4"/>
  <c r="Y764" i="4"/>
  <c r="X764" i="4"/>
  <c r="W764" i="4"/>
  <c r="V764" i="4"/>
  <c r="U764" i="4"/>
  <c r="T764" i="4"/>
  <c r="S764" i="4"/>
  <c r="R764" i="4"/>
  <c r="Q764" i="4"/>
  <c r="P764" i="4"/>
  <c r="O764" i="4"/>
  <c r="N764" i="4"/>
  <c r="M764" i="4"/>
  <c r="L764" i="4"/>
  <c r="K764" i="4"/>
  <c r="J764" i="4"/>
  <c r="I764" i="4"/>
  <c r="H764" i="4"/>
  <c r="G764" i="4"/>
  <c r="F764" i="4"/>
  <c r="E764" i="4"/>
  <c r="D764" i="4"/>
  <c r="Z763" i="4"/>
  <c r="Y763" i="4"/>
  <c r="X763" i="4"/>
  <c r="W763" i="4"/>
  <c r="V763" i="4"/>
  <c r="U763" i="4"/>
  <c r="T763" i="4"/>
  <c r="S763" i="4"/>
  <c r="R763" i="4"/>
  <c r="Q763" i="4"/>
  <c r="P763" i="4"/>
  <c r="O763" i="4"/>
  <c r="N763" i="4"/>
  <c r="M763" i="4"/>
  <c r="L763" i="4"/>
  <c r="K763" i="4"/>
  <c r="J763" i="4"/>
  <c r="I763" i="4"/>
  <c r="H763" i="4"/>
  <c r="G763" i="4"/>
  <c r="F763" i="4"/>
  <c r="E763" i="4"/>
  <c r="D763" i="4"/>
  <c r="Z760" i="4"/>
  <c r="Y760" i="4"/>
  <c r="X760" i="4"/>
  <c r="W760" i="4"/>
  <c r="V760" i="4"/>
  <c r="U760" i="4"/>
  <c r="T760" i="4"/>
  <c r="S760" i="4"/>
  <c r="R760" i="4"/>
  <c r="Q760" i="4"/>
  <c r="P760" i="4"/>
  <c r="O760" i="4"/>
  <c r="N760" i="4"/>
  <c r="M760" i="4"/>
  <c r="L760" i="4"/>
  <c r="K760" i="4"/>
  <c r="J760" i="4"/>
  <c r="I760" i="4"/>
  <c r="H760" i="4"/>
  <c r="G760" i="4"/>
  <c r="F760" i="4"/>
  <c r="E760" i="4"/>
  <c r="D760" i="4"/>
  <c r="Z759" i="4"/>
  <c r="Y759" i="4"/>
  <c r="X759" i="4"/>
  <c r="W759" i="4"/>
  <c r="V759" i="4"/>
  <c r="U759" i="4"/>
  <c r="T759" i="4"/>
  <c r="S759" i="4"/>
  <c r="R759" i="4"/>
  <c r="Q759" i="4"/>
  <c r="P759" i="4"/>
  <c r="O759" i="4"/>
  <c r="N759" i="4"/>
  <c r="M759" i="4"/>
  <c r="L759" i="4"/>
  <c r="K759" i="4"/>
  <c r="J759" i="4"/>
  <c r="I759" i="4"/>
  <c r="H759" i="4"/>
  <c r="G759" i="4"/>
  <c r="F759" i="4"/>
  <c r="E759" i="4"/>
  <c r="D759" i="4"/>
  <c r="Z758" i="4"/>
  <c r="Y758" i="4"/>
  <c r="X758" i="4"/>
  <c r="W758" i="4"/>
  <c r="V758" i="4"/>
  <c r="U758" i="4"/>
  <c r="T758" i="4"/>
  <c r="S758" i="4"/>
  <c r="R758" i="4"/>
  <c r="Q758" i="4"/>
  <c r="P758" i="4"/>
  <c r="O758" i="4"/>
  <c r="N758" i="4"/>
  <c r="M758" i="4"/>
  <c r="L758" i="4"/>
  <c r="K758" i="4"/>
  <c r="J758" i="4"/>
  <c r="I758" i="4"/>
  <c r="H758" i="4"/>
  <c r="G758" i="4"/>
  <c r="F758" i="4"/>
  <c r="E758" i="4"/>
  <c r="D758" i="4"/>
  <c r="Z757" i="4"/>
  <c r="Y757" i="4"/>
  <c r="X757" i="4"/>
  <c r="W757" i="4"/>
  <c r="V757" i="4"/>
  <c r="U757" i="4"/>
  <c r="T757" i="4"/>
  <c r="S757" i="4"/>
  <c r="R757" i="4"/>
  <c r="Q757" i="4"/>
  <c r="P757" i="4"/>
  <c r="O757" i="4"/>
  <c r="N757" i="4"/>
  <c r="M757" i="4"/>
  <c r="L757" i="4"/>
  <c r="K757" i="4"/>
  <c r="J757" i="4"/>
  <c r="I757" i="4"/>
  <c r="H757" i="4"/>
  <c r="G757" i="4"/>
  <c r="F757" i="4"/>
  <c r="E757" i="4"/>
  <c r="D757" i="4"/>
  <c r="Z782" i="4"/>
  <c r="Z783" i="4"/>
  <c r="Z784" i="4"/>
  <c r="Z785" i="4"/>
  <c r="Z786" i="4"/>
  <c r="Z792" i="4" s="1"/>
  <c r="Z787" i="4"/>
  <c r="Z793" i="4" s="1"/>
  <c r="Z788" i="4"/>
  <c r="Z789" i="4"/>
  <c r="Z779" i="4"/>
  <c r="Z780" i="4"/>
  <c r="Z781" i="4"/>
  <c r="Z778" i="4"/>
  <c r="Z790" i="4" s="1"/>
  <c r="Y793" i="4"/>
  <c r="X793" i="4"/>
  <c r="W793" i="4"/>
  <c r="V793" i="4"/>
  <c r="U793" i="4"/>
  <c r="T793" i="4"/>
  <c r="S793" i="4"/>
  <c r="R793" i="4"/>
  <c r="Q793" i="4"/>
  <c r="P793" i="4"/>
  <c r="O793" i="4"/>
  <c r="N793" i="4"/>
  <c r="M793" i="4"/>
  <c r="L793" i="4"/>
  <c r="K793" i="4"/>
  <c r="J793" i="4"/>
  <c r="I793" i="4"/>
  <c r="H793" i="4"/>
  <c r="G793" i="4"/>
  <c r="F793" i="4"/>
  <c r="E793" i="4"/>
  <c r="D793" i="4"/>
  <c r="Y792" i="4"/>
  <c r="X792" i="4"/>
  <c r="W792" i="4"/>
  <c r="V792" i="4"/>
  <c r="U792" i="4"/>
  <c r="T792" i="4"/>
  <c r="S792" i="4"/>
  <c r="R792" i="4"/>
  <c r="Q792" i="4"/>
  <c r="P792" i="4"/>
  <c r="O792" i="4"/>
  <c r="N792" i="4"/>
  <c r="M792" i="4"/>
  <c r="L792" i="4"/>
  <c r="K792" i="4"/>
  <c r="J792" i="4"/>
  <c r="I792" i="4"/>
  <c r="H792" i="4"/>
  <c r="G792" i="4"/>
  <c r="F792" i="4"/>
  <c r="E792" i="4"/>
  <c r="D792" i="4"/>
  <c r="Z791" i="4"/>
  <c r="Y791" i="4"/>
  <c r="X791" i="4"/>
  <c r="W791" i="4"/>
  <c r="V791" i="4"/>
  <c r="U791" i="4"/>
  <c r="T791" i="4"/>
  <c r="S791" i="4"/>
  <c r="R791" i="4"/>
  <c r="Q791" i="4"/>
  <c r="P791" i="4"/>
  <c r="O791" i="4"/>
  <c r="N791" i="4"/>
  <c r="M791" i="4"/>
  <c r="L791" i="4"/>
  <c r="K791" i="4"/>
  <c r="J791" i="4"/>
  <c r="I791" i="4"/>
  <c r="H791" i="4"/>
  <c r="G791" i="4"/>
  <c r="F791" i="4"/>
  <c r="E791" i="4"/>
  <c r="D791" i="4"/>
  <c r="Y790" i="4"/>
  <c r="X790" i="4"/>
  <c r="W790" i="4"/>
  <c r="V790" i="4"/>
  <c r="U790" i="4"/>
  <c r="T790" i="4"/>
  <c r="S790" i="4"/>
  <c r="R790" i="4"/>
  <c r="Q790" i="4"/>
  <c r="P790" i="4"/>
  <c r="O790" i="4"/>
  <c r="N790" i="4"/>
  <c r="M790" i="4"/>
  <c r="L790" i="4"/>
  <c r="K790" i="4"/>
  <c r="J790" i="4"/>
  <c r="I790" i="4"/>
  <c r="H790" i="4"/>
  <c r="G790" i="4"/>
  <c r="F790" i="4"/>
  <c r="E790" i="4"/>
  <c r="D790" i="4"/>
  <c r="Z311" i="4"/>
  <c r="Z332" i="4" s="1"/>
  <c r="Z335" i="4" s="1"/>
  <c r="Z312" i="4"/>
  <c r="Z313" i="4"/>
  <c r="Z314" i="4"/>
  <c r="Z315" i="4"/>
  <c r="Z316" i="4"/>
  <c r="Z317" i="4"/>
  <c r="Z318" i="4"/>
  <c r="Z319" i="4"/>
  <c r="Z320" i="4"/>
  <c r="Z321" i="4"/>
  <c r="Z327" i="4" s="1"/>
  <c r="Z322" i="4"/>
  <c r="Z323" i="4"/>
  <c r="Z324" i="4"/>
  <c r="Z310" i="4"/>
  <c r="U335" i="4"/>
  <c r="Y332" i="4"/>
  <c r="Y335" i="4" s="1"/>
  <c r="X332" i="4"/>
  <c r="X335" i="4" s="1"/>
  <c r="W332" i="4"/>
  <c r="W335" i="4" s="1"/>
  <c r="V332" i="4"/>
  <c r="V335" i="4" s="1"/>
  <c r="U332" i="4"/>
  <c r="T332" i="4"/>
  <c r="T335" i="4" s="1"/>
  <c r="S332" i="4"/>
  <c r="S335" i="4" s="1"/>
  <c r="R332" i="4"/>
  <c r="R335" i="4" s="1"/>
  <c r="Q332" i="4"/>
  <c r="Q335" i="4" s="1"/>
  <c r="P332" i="4"/>
  <c r="P335" i="4" s="1"/>
  <c r="O332" i="4"/>
  <c r="O335" i="4" s="1"/>
  <c r="N332" i="4"/>
  <c r="N335" i="4" s="1"/>
  <c r="M332" i="4"/>
  <c r="M335" i="4" s="1"/>
  <c r="L332" i="4"/>
  <c r="L335" i="4" s="1"/>
  <c r="K332" i="4"/>
  <c r="K335" i="4" s="1"/>
  <c r="J332" i="4"/>
  <c r="J335" i="4" s="1"/>
  <c r="I332" i="4"/>
  <c r="I335" i="4" s="1"/>
  <c r="H332" i="4"/>
  <c r="H335" i="4" s="1"/>
  <c r="G332" i="4"/>
  <c r="G335" i="4" s="1"/>
  <c r="F332" i="4"/>
  <c r="F335" i="4" s="1"/>
  <c r="E332" i="4"/>
  <c r="E335" i="4" s="1"/>
  <c r="D332" i="4"/>
  <c r="D335" i="4" s="1"/>
  <c r="Z328" i="4"/>
  <c r="Y328" i="4"/>
  <c r="X328" i="4"/>
  <c r="W328" i="4"/>
  <c r="V328" i="4"/>
  <c r="U328" i="4"/>
  <c r="T328" i="4"/>
  <c r="S328" i="4"/>
  <c r="R328" i="4"/>
  <c r="Q328" i="4"/>
  <c r="P328" i="4"/>
  <c r="O328" i="4"/>
  <c r="N328" i="4"/>
  <c r="M328" i="4"/>
  <c r="L328" i="4"/>
  <c r="K328" i="4"/>
  <c r="J328" i="4"/>
  <c r="I328" i="4"/>
  <c r="H328" i="4"/>
  <c r="G328" i="4"/>
  <c r="F328" i="4"/>
  <c r="E328" i="4"/>
  <c r="D328" i="4"/>
  <c r="Y327" i="4"/>
  <c r="X327" i="4"/>
  <c r="W327" i="4"/>
  <c r="V327" i="4"/>
  <c r="U327" i="4"/>
  <c r="T327" i="4"/>
  <c r="S327" i="4"/>
  <c r="R327" i="4"/>
  <c r="Q327" i="4"/>
  <c r="P327" i="4"/>
  <c r="O327" i="4"/>
  <c r="N327" i="4"/>
  <c r="M327" i="4"/>
  <c r="L327" i="4"/>
  <c r="K327" i="4"/>
  <c r="J327" i="4"/>
  <c r="I327" i="4"/>
  <c r="H327" i="4"/>
  <c r="G327" i="4"/>
  <c r="F327" i="4"/>
  <c r="E327" i="4"/>
  <c r="D327" i="4"/>
  <c r="Z278" i="4"/>
  <c r="Z280" i="4"/>
  <c r="Z281" i="4"/>
  <c r="Z282" i="4"/>
  <c r="Z283" i="4"/>
  <c r="Z286" i="4"/>
  <c r="Z287" i="4"/>
  <c r="Z288" i="4"/>
  <c r="Z294" i="4" s="1"/>
  <c r="Z289" i="4"/>
  <c r="Z295" i="4" s="1"/>
  <c r="Z290" i="4"/>
  <c r="Z291" i="4"/>
  <c r="Z277" i="4"/>
  <c r="Z301" i="4" s="1"/>
  <c r="Y299" i="4"/>
  <c r="Y302" i="4" s="1"/>
  <c r="X299" i="4"/>
  <c r="X302" i="4" s="1"/>
  <c r="W299" i="4"/>
  <c r="W302" i="4" s="1"/>
  <c r="V299" i="4"/>
  <c r="V302" i="4" s="1"/>
  <c r="U299" i="4"/>
  <c r="U302" i="4" s="1"/>
  <c r="T299" i="4"/>
  <c r="T302" i="4" s="1"/>
  <c r="S299" i="4"/>
  <c r="S302" i="4" s="1"/>
  <c r="R299" i="4"/>
  <c r="R302" i="4" s="1"/>
  <c r="Q299" i="4"/>
  <c r="Q302" i="4" s="1"/>
  <c r="P299" i="4"/>
  <c r="P302" i="4" s="1"/>
  <c r="O299" i="4"/>
  <c r="O302" i="4" s="1"/>
  <c r="N299" i="4"/>
  <c r="N302" i="4" s="1"/>
  <c r="M299" i="4"/>
  <c r="M302" i="4" s="1"/>
  <c r="L299" i="4"/>
  <c r="L302" i="4" s="1"/>
  <c r="K299" i="4"/>
  <c r="K302" i="4" s="1"/>
  <c r="J299" i="4"/>
  <c r="J302" i="4" s="1"/>
  <c r="I299" i="4"/>
  <c r="I302" i="4" s="1"/>
  <c r="H299" i="4"/>
  <c r="H302" i="4" s="1"/>
  <c r="G299" i="4"/>
  <c r="G302" i="4" s="1"/>
  <c r="F299" i="4"/>
  <c r="F302" i="4" s="1"/>
  <c r="E299" i="4"/>
  <c r="E302" i="4" s="1"/>
  <c r="D299" i="4"/>
  <c r="D302" i="4" s="1"/>
  <c r="Y295" i="4"/>
  <c r="X295" i="4"/>
  <c r="W295" i="4"/>
  <c r="V295" i="4"/>
  <c r="U295" i="4"/>
  <c r="T295" i="4"/>
  <c r="S295" i="4"/>
  <c r="R295" i="4"/>
  <c r="Q295" i="4"/>
  <c r="P295" i="4"/>
  <c r="O295" i="4"/>
  <c r="N295" i="4"/>
  <c r="M295" i="4"/>
  <c r="L295" i="4"/>
  <c r="K295" i="4"/>
  <c r="J295" i="4"/>
  <c r="I295" i="4"/>
  <c r="H295" i="4"/>
  <c r="G295" i="4"/>
  <c r="F295" i="4"/>
  <c r="E295" i="4"/>
  <c r="D295" i="4"/>
  <c r="Y294" i="4"/>
  <c r="X294" i="4"/>
  <c r="W294" i="4"/>
  <c r="V294" i="4"/>
  <c r="U294" i="4"/>
  <c r="T294" i="4"/>
  <c r="S294" i="4"/>
  <c r="R294" i="4"/>
  <c r="Q294" i="4"/>
  <c r="P294" i="4"/>
  <c r="O294" i="4"/>
  <c r="N294" i="4"/>
  <c r="M294" i="4"/>
  <c r="L294" i="4"/>
  <c r="K294" i="4"/>
  <c r="J294" i="4"/>
  <c r="I294" i="4"/>
  <c r="H294" i="4"/>
  <c r="G294" i="4"/>
  <c r="F294" i="4"/>
  <c r="E294" i="4"/>
  <c r="D294" i="4"/>
  <c r="Z259" i="4"/>
  <c r="Z245" i="4"/>
  <c r="Z246" i="4"/>
  <c r="Z247" i="4"/>
  <c r="Z248" i="4"/>
  <c r="Z249" i="4"/>
  <c r="Z250" i="4"/>
  <c r="Z251" i="4"/>
  <c r="Z252" i="4"/>
  <c r="Z253" i="4"/>
  <c r="Z254" i="4"/>
  <c r="Z260" i="4" s="1"/>
  <c r="Z255" i="4"/>
  <c r="Z261" i="4" s="1"/>
  <c r="Z256" i="4"/>
  <c r="Z257" i="4"/>
  <c r="Z263" i="4" s="1"/>
  <c r="Z258" i="4"/>
  <c r="Z244" i="4"/>
  <c r="U269" i="4"/>
  <c r="O269" i="4"/>
  <c r="Y266" i="4"/>
  <c r="Y269" i="4" s="1"/>
  <c r="X266" i="4"/>
  <c r="X269" i="4" s="1"/>
  <c r="W266" i="4"/>
  <c r="W269" i="4" s="1"/>
  <c r="V266" i="4"/>
  <c r="V269" i="4" s="1"/>
  <c r="U266" i="4"/>
  <c r="T266" i="4"/>
  <c r="T269" i="4" s="1"/>
  <c r="S266" i="4"/>
  <c r="S269" i="4" s="1"/>
  <c r="R266" i="4"/>
  <c r="R269" i="4" s="1"/>
  <c r="Q266" i="4"/>
  <c r="Q269" i="4" s="1"/>
  <c r="P266" i="4"/>
  <c r="P269" i="4" s="1"/>
  <c r="O266" i="4"/>
  <c r="N266" i="4"/>
  <c r="N269" i="4" s="1"/>
  <c r="M266" i="4"/>
  <c r="M269" i="4" s="1"/>
  <c r="L266" i="4"/>
  <c r="L269" i="4" s="1"/>
  <c r="K266" i="4"/>
  <c r="K269" i="4" s="1"/>
  <c r="J266" i="4"/>
  <c r="J269" i="4" s="1"/>
  <c r="I266" i="4"/>
  <c r="I269" i="4" s="1"/>
  <c r="H266" i="4"/>
  <c r="H269" i="4" s="1"/>
  <c r="G266" i="4"/>
  <c r="G269" i="4" s="1"/>
  <c r="F266" i="4"/>
  <c r="F269" i="4" s="1"/>
  <c r="E266" i="4"/>
  <c r="E269" i="4" s="1"/>
  <c r="D266" i="4"/>
  <c r="D269" i="4" s="1"/>
  <c r="Y262" i="4"/>
  <c r="X262" i="4"/>
  <c r="W262" i="4"/>
  <c r="V262" i="4"/>
  <c r="U262" i="4"/>
  <c r="T262" i="4"/>
  <c r="S262" i="4"/>
  <c r="R262" i="4"/>
  <c r="Q262" i="4"/>
  <c r="P262" i="4"/>
  <c r="O262" i="4"/>
  <c r="N262" i="4"/>
  <c r="M262" i="4"/>
  <c r="L262" i="4"/>
  <c r="K262" i="4"/>
  <c r="J262" i="4"/>
  <c r="I262" i="4"/>
  <c r="H262" i="4"/>
  <c r="G262" i="4"/>
  <c r="F262" i="4"/>
  <c r="E262" i="4"/>
  <c r="D262" i="4"/>
  <c r="Y261" i="4"/>
  <c r="X261" i="4"/>
  <c r="W261" i="4"/>
  <c r="V261" i="4"/>
  <c r="U261" i="4"/>
  <c r="T261" i="4"/>
  <c r="S261" i="4"/>
  <c r="R261" i="4"/>
  <c r="Q261" i="4"/>
  <c r="P261" i="4"/>
  <c r="O261" i="4"/>
  <c r="N261" i="4"/>
  <c r="M261" i="4"/>
  <c r="L261" i="4"/>
  <c r="K261" i="4"/>
  <c r="J261" i="4"/>
  <c r="I261" i="4"/>
  <c r="H261" i="4"/>
  <c r="G261" i="4"/>
  <c r="F261" i="4"/>
  <c r="E261" i="4"/>
  <c r="D261" i="4"/>
  <c r="Z214" i="4"/>
  <c r="Z215" i="4"/>
  <c r="Z216" i="4"/>
  <c r="Z217" i="4"/>
  <c r="Z218" i="4"/>
  <c r="Z219" i="4"/>
  <c r="Z220" i="4"/>
  <c r="Z221" i="4"/>
  <c r="Z232" i="4" s="1"/>
  <c r="Z235" i="4" s="1"/>
  <c r="Z222" i="4"/>
  <c r="Z228" i="4" s="1"/>
  <c r="Z223" i="4"/>
  <c r="Z224" i="4"/>
  <c r="Z225" i="4"/>
  <c r="Z212" i="4"/>
  <c r="Z213" i="4"/>
  <c r="Z211" i="4"/>
  <c r="R236" i="4"/>
  <c r="Q236" i="4"/>
  <c r="L236" i="4"/>
  <c r="K236" i="4"/>
  <c r="V235" i="4"/>
  <c r="Q235" i="4"/>
  <c r="P235" i="4"/>
  <c r="J235" i="4"/>
  <c r="D235" i="4"/>
  <c r="Z233" i="4"/>
  <c r="Z236" i="4" s="1"/>
  <c r="Y233" i="4"/>
  <c r="Y236" i="4" s="1"/>
  <c r="X233" i="4"/>
  <c r="X236" i="4" s="1"/>
  <c r="W233" i="4"/>
  <c r="W236" i="4" s="1"/>
  <c r="V233" i="4"/>
  <c r="V236" i="4" s="1"/>
  <c r="U233" i="4"/>
  <c r="U236" i="4" s="1"/>
  <c r="T233" i="4"/>
  <c r="T236" i="4" s="1"/>
  <c r="S233" i="4"/>
  <c r="S236" i="4" s="1"/>
  <c r="R233" i="4"/>
  <c r="Q233" i="4"/>
  <c r="P233" i="4"/>
  <c r="P236" i="4" s="1"/>
  <c r="O233" i="4"/>
  <c r="O236" i="4" s="1"/>
  <c r="N233" i="4"/>
  <c r="N236" i="4" s="1"/>
  <c r="M233" i="4"/>
  <c r="M236" i="4" s="1"/>
  <c r="L233" i="4"/>
  <c r="K233" i="4"/>
  <c r="J233" i="4"/>
  <c r="J236" i="4" s="1"/>
  <c r="I233" i="4"/>
  <c r="I236" i="4" s="1"/>
  <c r="H233" i="4"/>
  <c r="H236" i="4" s="1"/>
  <c r="G233" i="4"/>
  <c r="G236" i="4" s="1"/>
  <c r="F233" i="4"/>
  <c r="F236" i="4" s="1"/>
  <c r="E233" i="4"/>
  <c r="E236" i="4" s="1"/>
  <c r="D233" i="4"/>
  <c r="D236" i="4" s="1"/>
  <c r="Y232" i="4"/>
  <c r="Y235" i="4" s="1"/>
  <c r="X232" i="4"/>
  <c r="X235" i="4" s="1"/>
  <c r="W232" i="4"/>
  <c r="W235" i="4" s="1"/>
  <c r="V232" i="4"/>
  <c r="U232" i="4"/>
  <c r="U235" i="4" s="1"/>
  <c r="T232" i="4"/>
  <c r="T235" i="4" s="1"/>
  <c r="S232" i="4"/>
  <c r="S235" i="4" s="1"/>
  <c r="R232" i="4"/>
  <c r="R235" i="4" s="1"/>
  <c r="Q232" i="4"/>
  <c r="P232" i="4"/>
  <c r="O232" i="4"/>
  <c r="O235" i="4" s="1"/>
  <c r="N232" i="4"/>
  <c r="N235" i="4" s="1"/>
  <c r="M232" i="4"/>
  <c r="M235" i="4" s="1"/>
  <c r="L232" i="4"/>
  <c r="L235" i="4" s="1"/>
  <c r="K232" i="4"/>
  <c r="K235" i="4" s="1"/>
  <c r="J232" i="4"/>
  <c r="I232" i="4"/>
  <c r="I235" i="4" s="1"/>
  <c r="H232" i="4"/>
  <c r="H235" i="4" s="1"/>
  <c r="G232" i="4"/>
  <c r="G235" i="4" s="1"/>
  <c r="F232" i="4"/>
  <c r="F235" i="4" s="1"/>
  <c r="E232" i="4"/>
  <c r="E235" i="4" s="1"/>
  <c r="D232" i="4"/>
  <c r="Z229" i="4"/>
  <c r="Y229" i="4"/>
  <c r="X229" i="4"/>
  <c r="W229" i="4"/>
  <c r="V229" i="4"/>
  <c r="U229" i="4"/>
  <c r="T229" i="4"/>
  <c r="S229" i="4"/>
  <c r="R229" i="4"/>
  <c r="Q229" i="4"/>
  <c r="P229" i="4"/>
  <c r="O229" i="4"/>
  <c r="N229" i="4"/>
  <c r="M229" i="4"/>
  <c r="L229" i="4"/>
  <c r="K229" i="4"/>
  <c r="J229" i="4"/>
  <c r="I229" i="4"/>
  <c r="H229" i="4"/>
  <c r="G229" i="4"/>
  <c r="F229" i="4"/>
  <c r="E229" i="4"/>
  <c r="D229" i="4"/>
  <c r="Y228" i="4"/>
  <c r="X228" i="4"/>
  <c r="W228" i="4"/>
  <c r="V228" i="4"/>
  <c r="U228" i="4"/>
  <c r="T228" i="4"/>
  <c r="S228" i="4"/>
  <c r="R228" i="4"/>
  <c r="Q228" i="4"/>
  <c r="P228" i="4"/>
  <c r="O228" i="4"/>
  <c r="N228" i="4"/>
  <c r="M228" i="4"/>
  <c r="L228" i="4"/>
  <c r="K228" i="4"/>
  <c r="J228" i="4"/>
  <c r="I228" i="4"/>
  <c r="H228" i="4"/>
  <c r="G228" i="4"/>
  <c r="F228" i="4"/>
  <c r="E228" i="4"/>
  <c r="D228" i="4"/>
  <c r="Y227" i="4"/>
  <c r="X227" i="4"/>
  <c r="W227" i="4"/>
  <c r="V227" i="4"/>
  <c r="U227" i="4"/>
  <c r="T227" i="4"/>
  <c r="S227" i="4"/>
  <c r="R227" i="4"/>
  <c r="Q227" i="4"/>
  <c r="P227" i="4"/>
  <c r="O227" i="4"/>
  <c r="N227" i="4"/>
  <c r="M227" i="4"/>
  <c r="L227" i="4"/>
  <c r="K227" i="4"/>
  <c r="J227" i="4"/>
  <c r="I227" i="4"/>
  <c r="H227" i="4"/>
  <c r="G227" i="4"/>
  <c r="F227" i="4"/>
  <c r="E227" i="4"/>
  <c r="D227" i="4"/>
  <c r="Z226" i="4"/>
  <c r="Y226" i="4"/>
  <c r="X226" i="4"/>
  <c r="W226" i="4"/>
  <c r="V226" i="4"/>
  <c r="U226" i="4"/>
  <c r="T226" i="4"/>
  <c r="S226" i="4"/>
  <c r="R226" i="4"/>
  <c r="Q226" i="4"/>
  <c r="P226" i="4"/>
  <c r="O226" i="4"/>
  <c r="N226" i="4"/>
  <c r="M226" i="4"/>
  <c r="L226" i="4"/>
  <c r="K226" i="4"/>
  <c r="J226" i="4"/>
  <c r="I226" i="4"/>
  <c r="H226" i="4"/>
  <c r="G226" i="4"/>
  <c r="F226" i="4"/>
  <c r="E226" i="4"/>
  <c r="D226" i="4"/>
  <c r="Z179" i="4"/>
  <c r="Z180" i="4"/>
  <c r="Z181" i="4"/>
  <c r="Z184" i="4"/>
  <c r="Z185" i="4"/>
  <c r="Z186" i="4"/>
  <c r="Z187" i="4"/>
  <c r="Z188" i="4"/>
  <c r="Z189" i="4"/>
  <c r="Z190" i="4"/>
  <c r="Z177" i="4"/>
  <c r="Z178" i="4"/>
  <c r="Z176" i="4"/>
  <c r="D198" i="4"/>
  <c r="D201" i="4" s="1"/>
  <c r="U201" i="4"/>
  <c r="Y198" i="4"/>
  <c r="Y201" i="4" s="1"/>
  <c r="X198" i="4"/>
  <c r="X201" i="4" s="1"/>
  <c r="W198" i="4"/>
  <c r="W201" i="4" s="1"/>
  <c r="V198" i="4"/>
  <c r="V201" i="4" s="1"/>
  <c r="U198" i="4"/>
  <c r="T198" i="4"/>
  <c r="T201" i="4" s="1"/>
  <c r="S198" i="4"/>
  <c r="S201" i="4" s="1"/>
  <c r="R198" i="4"/>
  <c r="R201" i="4" s="1"/>
  <c r="Q198" i="4"/>
  <c r="Q201" i="4" s="1"/>
  <c r="P198" i="4"/>
  <c r="P201" i="4" s="1"/>
  <c r="O198" i="4"/>
  <c r="O201" i="4" s="1"/>
  <c r="N198" i="4"/>
  <c r="M198" i="4"/>
  <c r="M201" i="4" s="1"/>
  <c r="L198" i="4"/>
  <c r="L201" i="4" s="1"/>
  <c r="K198" i="4"/>
  <c r="K201" i="4" s="1"/>
  <c r="J198" i="4"/>
  <c r="I198" i="4"/>
  <c r="H198" i="4"/>
  <c r="H201" i="4" s="1"/>
  <c r="G198" i="4"/>
  <c r="G201" i="4" s="1"/>
  <c r="F198" i="4"/>
  <c r="F201" i="4" s="1"/>
  <c r="E198" i="4"/>
  <c r="E201" i="4" s="1"/>
  <c r="Z194" i="4"/>
  <c r="Y194" i="4"/>
  <c r="X194" i="4"/>
  <c r="W194" i="4"/>
  <c r="V194" i="4"/>
  <c r="U194" i="4"/>
  <c r="T194" i="4"/>
  <c r="S194" i="4"/>
  <c r="R194" i="4"/>
  <c r="Q194" i="4"/>
  <c r="P194" i="4"/>
  <c r="O194" i="4"/>
  <c r="N194" i="4"/>
  <c r="M194" i="4"/>
  <c r="L194" i="4"/>
  <c r="K194" i="4"/>
  <c r="J194" i="4"/>
  <c r="I194" i="4"/>
  <c r="H194" i="4"/>
  <c r="G194" i="4"/>
  <c r="F194" i="4"/>
  <c r="E194" i="4"/>
  <c r="D194" i="4"/>
  <c r="Z193" i="4"/>
  <c r="Y193" i="4"/>
  <c r="X193" i="4"/>
  <c r="W193" i="4"/>
  <c r="V193" i="4"/>
  <c r="U193" i="4"/>
  <c r="T193" i="4"/>
  <c r="S193" i="4"/>
  <c r="R193" i="4"/>
  <c r="Q193" i="4"/>
  <c r="P193" i="4"/>
  <c r="O193" i="4"/>
  <c r="N193" i="4"/>
  <c r="M193" i="4"/>
  <c r="L193" i="4"/>
  <c r="K193" i="4"/>
  <c r="J193" i="4"/>
  <c r="I193" i="4"/>
  <c r="H193" i="4"/>
  <c r="G193" i="4"/>
  <c r="F193" i="4"/>
  <c r="E193" i="4"/>
  <c r="D193" i="4"/>
  <c r="Z146" i="4"/>
  <c r="Z147" i="4"/>
  <c r="Z148" i="4"/>
  <c r="Z149" i="4"/>
  <c r="Z150" i="4"/>
  <c r="Z151" i="4"/>
  <c r="Z152" i="4"/>
  <c r="Z153" i="4"/>
  <c r="Z154" i="4"/>
  <c r="Z155" i="4"/>
  <c r="Z156" i="4"/>
  <c r="Z157" i="4"/>
  <c r="Z144" i="4"/>
  <c r="Z145" i="4"/>
  <c r="Z143" i="4"/>
  <c r="Y165" i="4"/>
  <c r="Y168" i="4" s="1"/>
  <c r="X165" i="4"/>
  <c r="X168" i="4" s="1"/>
  <c r="W165" i="4"/>
  <c r="W168" i="4" s="1"/>
  <c r="V165" i="4"/>
  <c r="V168" i="4" s="1"/>
  <c r="U165" i="4"/>
  <c r="U168" i="4" s="1"/>
  <c r="T165" i="4"/>
  <c r="T168" i="4" s="1"/>
  <c r="S165" i="4"/>
  <c r="S168" i="4" s="1"/>
  <c r="R165" i="4"/>
  <c r="R168" i="4" s="1"/>
  <c r="Q165" i="4"/>
  <c r="Q168" i="4" s="1"/>
  <c r="P165" i="4"/>
  <c r="P168" i="4" s="1"/>
  <c r="O165" i="4"/>
  <c r="O168" i="4" s="1"/>
  <c r="N165" i="4"/>
  <c r="N168" i="4" s="1"/>
  <c r="M165" i="4"/>
  <c r="M168" i="4" s="1"/>
  <c r="L165" i="4"/>
  <c r="L168" i="4" s="1"/>
  <c r="K165" i="4"/>
  <c r="K168" i="4" s="1"/>
  <c r="J165" i="4"/>
  <c r="J168" i="4" s="1"/>
  <c r="I165" i="4"/>
  <c r="I168" i="4" s="1"/>
  <c r="H165" i="4"/>
  <c r="H168" i="4" s="1"/>
  <c r="G165" i="4"/>
  <c r="G168" i="4" s="1"/>
  <c r="F165" i="4"/>
  <c r="F168" i="4" s="1"/>
  <c r="E165" i="4"/>
  <c r="E168" i="4" s="1"/>
  <c r="D165" i="4"/>
  <c r="D168" i="4" s="1"/>
  <c r="Z161" i="4"/>
  <c r="Y161" i="4"/>
  <c r="X161" i="4"/>
  <c r="W161" i="4"/>
  <c r="V161" i="4"/>
  <c r="U161" i="4"/>
  <c r="T161" i="4"/>
  <c r="S161" i="4"/>
  <c r="R161" i="4"/>
  <c r="Q161" i="4"/>
  <c r="P161" i="4"/>
  <c r="O161" i="4"/>
  <c r="N161" i="4"/>
  <c r="M161" i="4"/>
  <c r="L161" i="4"/>
  <c r="K161" i="4"/>
  <c r="J161" i="4"/>
  <c r="I161" i="4"/>
  <c r="H161" i="4"/>
  <c r="G161" i="4"/>
  <c r="F161" i="4"/>
  <c r="E161" i="4"/>
  <c r="D161" i="4"/>
  <c r="Z160" i="4"/>
  <c r="Y160" i="4"/>
  <c r="X160" i="4"/>
  <c r="W160" i="4"/>
  <c r="V160" i="4"/>
  <c r="U160" i="4"/>
  <c r="T160" i="4"/>
  <c r="S160" i="4"/>
  <c r="R160" i="4"/>
  <c r="Q160" i="4"/>
  <c r="P160" i="4"/>
  <c r="O160" i="4"/>
  <c r="N160" i="4"/>
  <c r="M160" i="4"/>
  <c r="L160" i="4"/>
  <c r="K160" i="4"/>
  <c r="J160" i="4"/>
  <c r="I160" i="4"/>
  <c r="H160" i="4"/>
  <c r="G160" i="4"/>
  <c r="F160" i="4"/>
  <c r="E160" i="4"/>
  <c r="D160" i="4"/>
  <c r="Z133" i="4"/>
  <c r="Z136" i="4" s="1"/>
  <c r="Z128" i="4"/>
  <c r="Z126" i="4"/>
  <c r="Z119" i="4"/>
  <c r="Z125" i="4" s="1"/>
  <c r="Z120" i="4"/>
  <c r="Z121" i="4"/>
  <c r="Z127" i="4" s="1"/>
  <c r="Z122" i="4"/>
  <c r="Z123" i="4"/>
  <c r="Z129" i="4" s="1"/>
  <c r="Z124" i="4"/>
  <c r="Z130" i="4" s="1"/>
  <c r="D127" i="4"/>
  <c r="E127" i="4"/>
  <c r="D128" i="4"/>
  <c r="E128" i="4"/>
  <c r="D129" i="4"/>
  <c r="E129" i="4"/>
  <c r="D130" i="4"/>
  <c r="E130" i="4"/>
  <c r="D132" i="4"/>
  <c r="D135" i="4" s="1"/>
  <c r="E132" i="4"/>
  <c r="E135" i="4" s="1"/>
  <c r="D133" i="4"/>
  <c r="E133" i="4"/>
  <c r="D134" i="4"/>
  <c r="Z115" i="4"/>
  <c r="Z116" i="4"/>
  <c r="Z117" i="4"/>
  <c r="Z118" i="4"/>
  <c r="Z111" i="4"/>
  <c r="Z132" i="4" s="1"/>
  <c r="Z112" i="4"/>
  <c r="Z110" i="4"/>
  <c r="Y132" i="4"/>
  <c r="Y135" i="4" s="1"/>
  <c r="X132" i="4"/>
  <c r="X135" i="4" s="1"/>
  <c r="W132" i="4"/>
  <c r="W135" i="4" s="1"/>
  <c r="V132" i="4"/>
  <c r="V135" i="4" s="1"/>
  <c r="U132" i="4"/>
  <c r="U135" i="4" s="1"/>
  <c r="T132" i="4"/>
  <c r="T135" i="4" s="1"/>
  <c r="S132" i="4"/>
  <c r="R132" i="4"/>
  <c r="R135" i="4" s="1"/>
  <c r="Q132" i="4"/>
  <c r="Q135" i="4" s="1"/>
  <c r="P132" i="4"/>
  <c r="P135" i="4" s="1"/>
  <c r="O132" i="4"/>
  <c r="O135" i="4" s="1"/>
  <c r="N132" i="4"/>
  <c r="N135" i="4" s="1"/>
  <c r="M132" i="4"/>
  <c r="M135" i="4" s="1"/>
  <c r="L132" i="4"/>
  <c r="L135" i="4" s="1"/>
  <c r="K132" i="4"/>
  <c r="K135" i="4" s="1"/>
  <c r="J132" i="4"/>
  <c r="J135" i="4" s="1"/>
  <c r="I132" i="4"/>
  <c r="I135" i="4" s="1"/>
  <c r="H132" i="4"/>
  <c r="H135" i="4" s="1"/>
  <c r="G132" i="4"/>
  <c r="G135" i="4" s="1"/>
  <c r="F132" i="4"/>
  <c r="F135" i="4" s="1"/>
  <c r="Y128" i="4"/>
  <c r="X128" i="4"/>
  <c r="W128" i="4"/>
  <c r="V128" i="4"/>
  <c r="U128" i="4"/>
  <c r="T128" i="4"/>
  <c r="S128" i="4"/>
  <c r="R128" i="4"/>
  <c r="Q128" i="4"/>
  <c r="P128" i="4"/>
  <c r="O128" i="4"/>
  <c r="N128" i="4"/>
  <c r="M128" i="4"/>
  <c r="L128" i="4"/>
  <c r="K128" i="4"/>
  <c r="J128" i="4"/>
  <c r="I128" i="4"/>
  <c r="H128" i="4"/>
  <c r="G128" i="4"/>
  <c r="F128" i="4"/>
  <c r="Y127" i="4"/>
  <c r="X127" i="4"/>
  <c r="W127" i="4"/>
  <c r="V127" i="4"/>
  <c r="U127" i="4"/>
  <c r="T127" i="4"/>
  <c r="S127" i="4"/>
  <c r="R127" i="4"/>
  <c r="Q127" i="4"/>
  <c r="P127" i="4"/>
  <c r="O127" i="4"/>
  <c r="N127" i="4"/>
  <c r="M127" i="4"/>
  <c r="L127" i="4"/>
  <c r="K127" i="4"/>
  <c r="J127" i="4"/>
  <c r="I127" i="4"/>
  <c r="H127" i="4"/>
  <c r="G127" i="4"/>
  <c r="F127" i="4"/>
  <c r="E95" i="4"/>
  <c r="D95" i="4"/>
  <c r="N100" i="4"/>
  <c r="H100" i="4"/>
  <c r="E97" i="4"/>
  <c r="F97" i="4"/>
  <c r="F100" i="4" s="1"/>
  <c r="G97" i="4"/>
  <c r="G100" i="4" s="1"/>
  <c r="H97" i="4"/>
  <c r="I97" i="4"/>
  <c r="I100" i="4" s="1"/>
  <c r="J97" i="4"/>
  <c r="J100" i="4" s="1"/>
  <c r="K97" i="4"/>
  <c r="K100" i="4" s="1"/>
  <c r="L97" i="4"/>
  <c r="L100" i="4" s="1"/>
  <c r="M97" i="4"/>
  <c r="M100" i="4" s="1"/>
  <c r="N97" i="4"/>
  <c r="O97" i="4"/>
  <c r="O100" i="4" s="1"/>
  <c r="P97" i="4"/>
  <c r="P100" i="4" s="1"/>
  <c r="Q97" i="4"/>
  <c r="Q100" i="4" s="1"/>
  <c r="R97" i="4"/>
  <c r="R100" i="4" s="1"/>
  <c r="S97" i="4"/>
  <c r="S100" i="4" s="1"/>
  <c r="T97" i="4"/>
  <c r="T100" i="4" s="1"/>
  <c r="U97" i="4"/>
  <c r="U100" i="4" s="1"/>
  <c r="V97" i="4"/>
  <c r="V100" i="4" s="1"/>
  <c r="W97" i="4"/>
  <c r="W100" i="4" s="1"/>
  <c r="X97" i="4"/>
  <c r="X100" i="4" s="1"/>
  <c r="Y97" i="4"/>
  <c r="Y100" i="4" s="1"/>
  <c r="D97" i="4"/>
  <c r="D100" i="4" s="1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Z91" i="4"/>
  <c r="Z90" i="4"/>
  <c r="Z76" i="4"/>
  <c r="Z77" i="4"/>
  <c r="Z75" i="4"/>
  <c r="Z53" i="4"/>
  <c r="D68" i="4"/>
  <c r="D65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X61" i="4"/>
  <c r="Y61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D62" i="4"/>
  <c r="D61" i="4"/>
  <c r="Z51" i="4"/>
  <c r="Z52" i="4"/>
  <c r="Z54" i="4"/>
  <c r="Z55" i="4"/>
  <c r="Z56" i="4"/>
  <c r="Z62" i="4" s="1"/>
  <c r="D59" i="4"/>
  <c r="E59" i="4"/>
  <c r="D60" i="4"/>
  <c r="E60" i="4"/>
  <c r="D64" i="4"/>
  <c r="E64" i="4"/>
  <c r="E67" i="4" s="1"/>
  <c r="E65" i="4"/>
  <c r="E68" i="4" s="1"/>
  <c r="Z45" i="4"/>
  <c r="Z46" i="4"/>
  <c r="Z47" i="4"/>
  <c r="Z59" i="4" s="1"/>
  <c r="Z48" i="4"/>
  <c r="Z64" i="4" s="1"/>
  <c r="Z67" i="4" s="1"/>
  <c r="Z49" i="4"/>
  <c r="Z50" i="4"/>
  <c r="Z44" i="4"/>
  <c r="F64" i="4"/>
  <c r="F67" i="4" s="1"/>
  <c r="G64" i="4"/>
  <c r="G67" i="4" s="1"/>
  <c r="H64" i="4"/>
  <c r="H67" i="4" s="1"/>
  <c r="I64" i="4"/>
  <c r="J64" i="4"/>
  <c r="J67" i="4" s="1"/>
  <c r="K64" i="4"/>
  <c r="K67" i="4" s="1"/>
  <c r="L64" i="4"/>
  <c r="L67" i="4" s="1"/>
  <c r="M64" i="4"/>
  <c r="M67" i="4" s="1"/>
  <c r="N64" i="4"/>
  <c r="N67" i="4" s="1"/>
  <c r="O64" i="4"/>
  <c r="O67" i="4" s="1"/>
  <c r="P64" i="4"/>
  <c r="P67" i="4" s="1"/>
  <c r="Q64" i="4"/>
  <c r="Q67" i="4" s="1"/>
  <c r="R64" i="4"/>
  <c r="R67" i="4" s="1"/>
  <c r="S64" i="4"/>
  <c r="S67" i="4" s="1"/>
  <c r="T64" i="4"/>
  <c r="T67" i="4" s="1"/>
  <c r="U64" i="4"/>
  <c r="U67" i="4" s="1"/>
  <c r="V64" i="4"/>
  <c r="V67" i="4" s="1"/>
  <c r="W64" i="4"/>
  <c r="W67" i="4" s="1"/>
  <c r="X64" i="4"/>
  <c r="X67" i="4" s="1"/>
  <c r="Y64" i="4"/>
  <c r="Y67" i="4" s="1"/>
  <c r="D67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33" i="4"/>
  <c r="H33" i="4"/>
  <c r="I33" i="4"/>
  <c r="J33" i="4"/>
  <c r="K33" i="4"/>
  <c r="N33" i="4"/>
  <c r="O33" i="4"/>
  <c r="P33" i="4"/>
  <c r="Q33" i="4"/>
  <c r="T33" i="4"/>
  <c r="U33" i="4"/>
  <c r="V33" i="4"/>
  <c r="W33" i="4"/>
  <c r="D32" i="4"/>
  <c r="E30" i="4"/>
  <c r="F30" i="4"/>
  <c r="F33" i="4" s="1"/>
  <c r="G30" i="4"/>
  <c r="G33" i="4" s="1"/>
  <c r="H30" i="4"/>
  <c r="I30" i="4"/>
  <c r="J30" i="4"/>
  <c r="K30" i="4"/>
  <c r="L30" i="4"/>
  <c r="L33" i="4" s="1"/>
  <c r="M30" i="4"/>
  <c r="M33" i="4" s="1"/>
  <c r="N30" i="4"/>
  <c r="O30" i="4"/>
  <c r="P30" i="4"/>
  <c r="Q30" i="4"/>
  <c r="R30" i="4"/>
  <c r="R33" i="4" s="1"/>
  <c r="S30" i="4"/>
  <c r="S33" i="4" s="1"/>
  <c r="T30" i="4"/>
  <c r="U30" i="4"/>
  <c r="V30" i="4"/>
  <c r="W30" i="4"/>
  <c r="X30" i="4"/>
  <c r="X33" i="4" s="1"/>
  <c r="Y30" i="4"/>
  <c r="Y33" i="4" s="1"/>
  <c r="D28" i="4"/>
  <c r="D29" i="4"/>
  <c r="D30" i="4"/>
  <c r="D33" i="4" s="1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E26" i="4"/>
  <c r="E27" i="4"/>
  <c r="D27" i="4"/>
  <c r="D26" i="4"/>
  <c r="D24" i="4"/>
  <c r="Z16" i="4"/>
  <c r="Z17" i="4"/>
  <c r="Z18" i="4"/>
  <c r="Z19" i="4"/>
  <c r="Z20" i="4"/>
  <c r="Z21" i="4"/>
  <c r="Z61" i="4" l="1"/>
  <c r="Z65" i="4"/>
  <c r="Z68" i="4" s="1"/>
  <c r="Z266" i="4"/>
  <c r="Z93" i="4"/>
  <c r="Z262" i="4"/>
  <c r="Z60" i="4"/>
  <c r="Z227" i="4"/>
  <c r="Z165" i="4"/>
  <c r="Z168" i="4" s="1"/>
  <c r="Z135" i="4"/>
  <c r="Z92" i="4"/>
  <c r="E100" i="4"/>
  <c r="Z14" i="4" l="1"/>
  <c r="Z26" i="4" s="1"/>
  <c r="Z15" i="4"/>
  <c r="Z27" i="4" s="1"/>
  <c r="Z10" i="4"/>
  <c r="Z11" i="4"/>
  <c r="Z12" i="4"/>
  <c r="Z13" i="4"/>
  <c r="D25" i="4"/>
  <c r="Z8" i="4" l="1"/>
  <c r="Z9" i="4"/>
  <c r="Z30" i="4" s="1"/>
  <c r="Z33" i="4" s="1"/>
  <c r="Z7" i="4"/>
  <c r="Z29" i="4" l="1"/>
  <c r="Z32" i="4" s="1"/>
  <c r="I29" i="4"/>
  <c r="I32" i="4" s="1"/>
  <c r="J29" i="4"/>
  <c r="J32" i="4" s="1"/>
  <c r="O29" i="4"/>
  <c r="O32" i="4" s="1"/>
  <c r="P29" i="4"/>
  <c r="P32" i="4" s="1"/>
  <c r="U29" i="4"/>
  <c r="U32" i="4" s="1"/>
  <c r="V29" i="4"/>
  <c r="V32" i="4" s="1"/>
  <c r="E29" i="4"/>
  <c r="E32" i="4" s="1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X29" i="4"/>
  <c r="X32" i="4" s="1"/>
  <c r="W29" i="4"/>
  <c r="W32" i="4" s="1"/>
  <c r="T29" i="4"/>
  <c r="R29" i="4"/>
  <c r="R32" i="4" s="1"/>
  <c r="Q29" i="4"/>
  <c r="Q32" i="4" s="1"/>
  <c r="N29" i="4"/>
  <c r="L29" i="4"/>
  <c r="L32" i="4" s="1"/>
  <c r="K29" i="4"/>
  <c r="K32" i="4" s="1"/>
  <c r="H29" i="4"/>
  <c r="F29" i="4"/>
  <c r="F32" i="4" s="1"/>
  <c r="Y29" i="4" l="1"/>
  <c r="Y32" i="4" s="1"/>
  <c r="S29" i="4"/>
  <c r="S32" i="4" s="1"/>
  <c r="M29" i="4"/>
  <c r="M32" i="4" s="1"/>
  <c r="G29" i="4"/>
  <c r="G32" i="4" s="1"/>
  <c r="H32" i="4"/>
  <c r="N32" i="4"/>
  <c r="T32" i="4"/>
  <c r="H815" i="4"/>
  <c r="V822" i="4"/>
  <c r="V821" i="4"/>
  <c r="U822" i="4"/>
  <c r="U821" i="4"/>
  <c r="U815" i="4"/>
  <c r="T822" i="4"/>
  <c r="T821" i="4"/>
  <c r="T815" i="4"/>
  <c r="T816" i="4"/>
  <c r="R822" i="4"/>
  <c r="Q822" i="4"/>
  <c r="P822" i="4"/>
  <c r="P821" i="4"/>
  <c r="O822" i="4"/>
  <c r="O821" i="4"/>
  <c r="O816" i="4"/>
  <c r="N822" i="4"/>
  <c r="N821" i="4"/>
  <c r="M822" i="4"/>
  <c r="M821" i="4"/>
  <c r="M816" i="4"/>
  <c r="M815" i="4"/>
  <c r="L816" i="4"/>
  <c r="L815" i="4"/>
  <c r="K815" i="4"/>
  <c r="G816" i="4"/>
  <c r="G815" i="4"/>
  <c r="R821" i="4"/>
  <c r="Q821" i="4"/>
  <c r="O828" i="4" l="1"/>
  <c r="M827" i="4"/>
  <c r="M828" i="4"/>
  <c r="T827" i="4"/>
  <c r="T828" i="4"/>
  <c r="U827" i="4"/>
  <c r="Z199" i="4"/>
  <c r="L821" i="4" l="1"/>
  <c r="L827" i="4" s="1"/>
  <c r="L822" i="4"/>
  <c r="L828" i="4" s="1"/>
  <c r="K822" i="4"/>
  <c r="K821" i="4"/>
  <c r="K827" i="4" s="1"/>
  <c r="J822" i="4"/>
  <c r="J821" i="4"/>
  <c r="I822" i="4"/>
  <c r="I821" i="4"/>
  <c r="H822" i="4"/>
  <c r="H821" i="4"/>
  <c r="H827" i="4" s="1"/>
  <c r="G822" i="4"/>
  <c r="G828" i="4" s="1"/>
  <c r="G821" i="4"/>
  <c r="G827" i="4" s="1"/>
  <c r="F822" i="4"/>
  <c r="F821" i="4"/>
  <c r="E822" i="4"/>
  <c r="E821" i="4"/>
  <c r="D822" i="4"/>
  <c r="D821" i="4"/>
  <c r="V816" i="4"/>
  <c r="V828" i="4" s="1"/>
  <c r="V815" i="4"/>
  <c r="V827" i="4" s="1"/>
  <c r="U816" i="4"/>
  <c r="U828" i="4" s="1"/>
  <c r="S816" i="4"/>
  <c r="S815" i="4"/>
  <c r="R816" i="4"/>
  <c r="R828" i="4" s="1"/>
  <c r="R815" i="4"/>
  <c r="R827" i="4" s="1"/>
  <c r="Q816" i="4"/>
  <c r="Q828" i="4" s="1"/>
  <c r="Q815" i="4"/>
  <c r="Q827" i="4" s="1"/>
  <c r="P816" i="4"/>
  <c r="P828" i="4" s="1"/>
  <c r="P815" i="4"/>
  <c r="P827" i="4" s="1"/>
  <c r="O815" i="4"/>
  <c r="O827" i="4" s="1"/>
  <c r="K816" i="4"/>
  <c r="K828" i="4" s="1"/>
  <c r="J816" i="4"/>
  <c r="J815" i="4"/>
  <c r="I816" i="4"/>
  <c r="I815" i="4"/>
  <c r="I827" i="4" l="1"/>
  <c r="I828" i="4"/>
  <c r="J827" i="4"/>
  <c r="J828" i="4"/>
  <c r="H816" i="4"/>
  <c r="H828" i="4" s="1"/>
  <c r="F816" i="4"/>
  <c r="F828" i="4" s="1"/>
  <c r="F815" i="4"/>
  <c r="F827" i="4" s="1"/>
  <c r="D815" i="4"/>
  <c r="D827" i="4" s="1"/>
  <c r="E816" i="4"/>
  <c r="E828" i="4" s="1"/>
  <c r="D816" i="4"/>
  <c r="D765" i="4"/>
  <c r="D768" i="4" s="1"/>
  <c r="D828" i="4" l="1"/>
  <c r="I501" i="4"/>
  <c r="I504" i="4" s="1"/>
  <c r="E794" i="4"/>
  <c r="F794" i="4"/>
  <c r="G794" i="4"/>
  <c r="H794" i="4"/>
  <c r="I794" i="4"/>
  <c r="J794" i="4"/>
  <c r="K794" i="4"/>
  <c r="L794" i="4"/>
  <c r="M794" i="4"/>
  <c r="N794" i="4"/>
  <c r="O794" i="4"/>
  <c r="P794" i="4"/>
  <c r="Q794" i="4"/>
  <c r="R794" i="4"/>
  <c r="S794" i="4"/>
  <c r="T794" i="4"/>
  <c r="U794" i="4"/>
  <c r="V794" i="4"/>
  <c r="W794" i="4"/>
  <c r="X794" i="4"/>
  <c r="Y794" i="4"/>
  <c r="Z794" i="4"/>
  <c r="E795" i="4"/>
  <c r="F795" i="4"/>
  <c r="G795" i="4"/>
  <c r="H795" i="4"/>
  <c r="I795" i="4"/>
  <c r="J795" i="4"/>
  <c r="K795" i="4"/>
  <c r="L795" i="4"/>
  <c r="M795" i="4"/>
  <c r="N795" i="4"/>
  <c r="O795" i="4"/>
  <c r="P795" i="4"/>
  <c r="Q795" i="4"/>
  <c r="R795" i="4"/>
  <c r="S795" i="4"/>
  <c r="T795" i="4"/>
  <c r="U795" i="4"/>
  <c r="V795" i="4"/>
  <c r="W795" i="4"/>
  <c r="X795" i="4"/>
  <c r="Y795" i="4"/>
  <c r="Z795" i="4"/>
  <c r="D795" i="4"/>
  <c r="D794" i="4"/>
  <c r="P234" i="4" l="1"/>
  <c r="P237" i="4" s="1"/>
  <c r="E166" i="4"/>
  <c r="E169" i="4" s="1"/>
  <c r="F166" i="4"/>
  <c r="F169" i="4" s="1"/>
  <c r="G166" i="4"/>
  <c r="G169" i="4" s="1"/>
  <c r="H166" i="4"/>
  <c r="H169" i="4" s="1"/>
  <c r="I166" i="4"/>
  <c r="I169" i="4" s="1"/>
  <c r="J166" i="4"/>
  <c r="J169" i="4" s="1"/>
  <c r="K166" i="4"/>
  <c r="K169" i="4" s="1"/>
  <c r="L166" i="4"/>
  <c r="L169" i="4" s="1"/>
  <c r="M166" i="4"/>
  <c r="M169" i="4" s="1"/>
  <c r="N166" i="4"/>
  <c r="N169" i="4" s="1"/>
  <c r="O166" i="4"/>
  <c r="O169" i="4" s="1"/>
  <c r="P166" i="4"/>
  <c r="P169" i="4" s="1"/>
  <c r="Q166" i="4"/>
  <c r="Q169" i="4" s="1"/>
  <c r="R166" i="4"/>
  <c r="R169" i="4" s="1"/>
  <c r="S166" i="4"/>
  <c r="S169" i="4" s="1"/>
  <c r="T166" i="4"/>
  <c r="T169" i="4" s="1"/>
  <c r="U166" i="4"/>
  <c r="U169" i="4" s="1"/>
  <c r="V166" i="4"/>
  <c r="V169" i="4" s="1"/>
  <c r="W166" i="4"/>
  <c r="W169" i="4" s="1"/>
  <c r="X166" i="4"/>
  <c r="X169" i="4" s="1"/>
  <c r="Y166" i="4"/>
  <c r="Y169" i="4" s="1"/>
  <c r="D166" i="4"/>
  <c r="D169" i="4" s="1"/>
  <c r="I94" i="4"/>
  <c r="E765" i="4"/>
  <c r="E768" i="4" s="1"/>
  <c r="F765" i="4"/>
  <c r="F768" i="4" s="1"/>
  <c r="G765" i="4"/>
  <c r="G768" i="4" s="1"/>
  <c r="H765" i="4"/>
  <c r="H768" i="4" s="1"/>
  <c r="I765" i="4"/>
  <c r="I768" i="4" s="1"/>
  <c r="J765" i="4"/>
  <c r="J768" i="4" s="1"/>
  <c r="K765" i="4"/>
  <c r="K768" i="4" s="1"/>
  <c r="M765" i="4"/>
  <c r="M768" i="4" s="1"/>
  <c r="N765" i="4"/>
  <c r="N768" i="4" s="1"/>
  <c r="O765" i="4"/>
  <c r="O768" i="4" s="1"/>
  <c r="P765" i="4"/>
  <c r="P768" i="4" s="1"/>
  <c r="R765" i="4"/>
  <c r="R768" i="4" s="1"/>
  <c r="S765" i="4"/>
  <c r="S768" i="4" s="1"/>
  <c r="T765" i="4"/>
  <c r="T768" i="4" s="1"/>
  <c r="U765" i="4"/>
  <c r="U768" i="4" s="1"/>
  <c r="V765" i="4"/>
  <c r="V768" i="4" s="1"/>
  <c r="W765" i="4"/>
  <c r="W768" i="4" s="1"/>
  <c r="X765" i="4"/>
  <c r="X768" i="4" s="1"/>
  <c r="Y765" i="4"/>
  <c r="Y768" i="4" s="1"/>
  <c r="E732" i="4"/>
  <c r="E735" i="4" s="1"/>
  <c r="F732" i="4"/>
  <c r="F735" i="4" s="1"/>
  <c r="G732" i="4"/>
  <c r="G735" i="4" s="1"/>
  <c r="H732" i="4"/>
  <c r="H735" i="4" s="1"/>
  <c r="I732" i="4"/>
  <c r="I735" i="4" s="1"/>
  <c r="J732" i="4"/>
  <c r="J735" i="4" s="1"/>
  <c r="K732" i="4"/>
  <c r="K735" i="4" s="1"/>
  <c r="L732" i="4"/>
  <c r="L735" i="4" s="1"/>
  <c r="M732" i="4"/>
  <c r="M735" i="4" s="1"/>
  <c r="N732" i="4"/>
  <c r="N735" i="4" s="1"/>
  <c r="O732" i="4"/>
  <c r="O735" i="4" s="1"/>
  <c r="P732" i="4"/>
  <c r="P735" i="4" s="1"/>
  <c r="Q732" i="4"/>
  <c r="Q735" i="4" s="1"/>
  <c r="R732" i="4"/>
  <c r="R735" i="4" s="1"/>
  <c r="S732" i="4"/>
  <c r="S735" i="4" s="1"/>
  <c r="T732" i="4"/>
  <c r="T735" i="4" s="1"/>
  <c r="U732" i="4"/>
  <c r="U735" i="4" s="1"/>
  <c r="V732" i="4"/>
  <c r="V735" i="4" s="1"/>
  <c r="W732" i="4"/>
  <c r="W735" i="4" s="1"/>
  <c r="X732" i="4"/>
  <c r="X735" i="4" s="1"/>
  <c r="Y732" i="4"/>
  <c r="Y735" i="4" s="1"/>
  <c r="D735" i="4"/>
  <c r="E699" i="4"/>
  <c r="E702" i="4" s="1"/>
  <c r="F699" i="4"/>
  <c r="F702" i="4" s="1"/>
  <c r="G699" i="4"/>
  <c r="G702" i="4" s="1"/>
  <c r="H699" i="4"/>
  <c r="H702" i="4" s="1"/>
  <c r="I699" i="4"/>
  <c r="I702" i="4" s="1"/>
  <c r="J699" i="4"/>
  <c r="J702" i="4" s="1"/>
  <c r="K699" i="4"/>
  <c r="K702" i="4" s="1"/>
  <c r="L699" i="4"/>
  <c r="L702" i="4" s="1"/>
  <c r="M699" i="4"/>
  <c r="M702" i="4" s="1"/>
  <c r="N699" i="4"/>
  <c r="N702" i="4" s="1"/>
  <c r="O699" i="4"/>
  <c r="O702" i="4" s="1"/>
  <c r="P699" i="4"/>
  <c r="P702" i="4" s="1"/>
  <c r="Q699" i="4"/>
  <c r="Q702" i="4" s="1"/>
  <c r="R699" i="4"/>
  <c r="R702" i="4" s="1"/>
  <c r="S699" i="4"/>
  <c r="S702" i="4" s="1"/>
  <c r="T699" i="4"/>
  <c r="T702" i="4" s="1"/>
  <c r="U699" i="4"/>
  <c r="U702" i="4" s="1"/>
  <c r="V699" i="4"/>
  <c r="V702" i="4" s="1"/>
  <c r="W699" i="4"/>
  <c r="W702" i="4" s="1"/>
  <c r="X699" i="4"/>
  <c r="X702" i="4" s="1"/>
  <c r="Y699" i="4"/>
  <c r="Y702" i="4" s="1"/>
  <c r="Z699" i="4"/>
  <c r="Z702" i="4" s="1"/>
  <c r="F669" i="4"/>
  <c r="G669" i="4"/>
  <c r="H669" i="4"/>
  <c r="I669" i="4"/>
  <c r="J669" i="4"/>
  <c r="K669" i="4"/>
  <c r="L669" i="4"/>
  <c r="M669" i="4"/>
  <c r="N669" i="4"/>
  <c r="O669" i="4"/>
  <c r="P669" i="4"/>
  <c r="Q669" i="4"/>
  <c r="R669" i="4"/>
  <c r="S669" i="4"/>
  <c r="T669" i="4"/>
  <c r="U669" i="4"/>
  <c r="V669" i="4"/>
  <c r="W669" i="4"/>
  <c r="X669" i="4"/>
  <c r="Y669" i="4"/>
  <c r="Z666" i="4"/>
  <c r="Z669" i="4" s="1"/>
  <c r="E633" i="4"/>
  <c r="E636" i="4" s="1"/>
  <c r="F633" i="4"/>
  <c r="F636" i="4" s="1"/>
  <c r="G633" i="4"/>
  <c r="G636" i="4" s="1"/>
  <c r="H633" i="4"/>
  <c r="H636" i="4" s="1"/>
  <c r="I633" i="4"/>
  <c r="I636" i="4" s="1"/>
  <c r="J633" i="4"/>
  <c r="J636" i="4" s="1"/>
  <c r="K633" i="4"/>
  <c r="K636" i="4" s="1"/>
  <c r="L633" i="4"/>
  <c r="L636" i="4" s="1"/>
  <c r="M633" i="4"/>
  <c r="M636" i="4" s="1"/>
  <c r="N633" i="4"/>
  <c r="N636" i="4" s="1"/>
  <c r="O633" i="4"/>
  <c r="O636" i="4" s="1"/>
  <c r="P633" i="4"/>
  <c r="P636" i="4" s="1"/>
  <c r="R633" i="4"/>
  <c r="R636" i="4" s="1"/>
  <c r="S633" i="4"/>
  <c r="S636" i="4" s="1"/>
  <c r="T633" i="4"/>
  <c r="T636" i="4" s="1"/>
  <c r="U633" i="4"/>
  <c r="U636" i="4" s="1"/>
  <c r="V633" i="4"/>
  <c r="V636" i="4" s="1"/>
  <c r="W633" i="4"/>
  <c r="W636" i="4" s="1"/>
  <c r="X633" i="4"/>
  <c r="X636" i="4" s="1"/>
  <c r="Y633" i="4"/>
  <c r="Y636" i="4" s="1"/>
  <c r="D633" i="4"/>
  <c r="D636" i="4" s="1"/>
  <c r="E600" i="4"/>
  <c r="E603" i="4" s="1"/>
  <c r="F600" i="4"/>
  <c r="F603" i="4" s="1"/>
  <c r="G600" i="4"/>
  <c r="G603" i="4" s="1"/>
  <c r="H600" i="4"/>
  <c r="H603" i="4" s="1"/>
  <c r="I600" i="4"/>
  <c r="I603" i="4" s="1"/>
  <c r="J600" i="4"/>
  <c r="J603" i="4" s="1"/>
  <c r="K600" i="4"/>
  <c r="K603" i="4" s="1"/>
  <c r="L600" i="4"/>
  <c r="L603" i="4" s="1"/>
  <c r="M600" i="4"/>
  <c r="M603" i="4" s="1"/>
  <c r="N600" i="4"/>
  <c r="N603" i="4" s="1"/>
  <c r="O600" i="4"/>
  <c r="O603" i="4" s="1"/>
  <c r="P600" i="4"/>
  <c r="P603" i="4" s="1"/>
  <c r="Q600" i="4"/>
  <c r="Q603" i="4" s="1"/>
  <c r="R600" i="4"/>
  <c r="R603" i="4" s="1"/>
  <c r="S600" i="4"/>
  <c r="S603" i="4" s="1"/>
  <c r="T600" i="4"/>
  <c r="T603" i="4" s="1"/>
  <c r="U600" i="4"/>
  <c r="U603" i="4" s="1"/>
  <c r="V600" i="4"/>
  <c r="V603" i="4" s="1"/>
  <c r="W600" i="4"/>
  <c r="W603" i="4" s="1"/>
  <c r="X600" i="4"/>
  <c r="X603" i="4" s="1"/>
  <c r="Y600" i="4"/>
  <c r="Y603" i="4" s="1"/>
  <c r="Z600" i="4"/>
  <c r="Z603" i="4" s="1"/>
  <c r="D603" i="4"/>
  <c r="E567" i="4"/>
  <c r="E570" i="4" s="1"/>
  <c r="F567" i="4"/>
  <c r="F570" i="4" s="1"/>
  <c r="G567" i="4"/>
  <c r="G570" i="4" s="1"/>
  <c r="H567" i="4"/>
  <c r="H570" i="4" s="1"/>
  <c r="I567" i="4"/>
  <c r="I570" i="4" s="1"/>
  <c r="J567" i="4"/>
  <c r="J570" i="4" s="1"/>
  <c r="K567" i="4"/>
  <c r="K570" i="4" s="1"/>
  <c r="L567" i="4"/>
  <c r="L570" i="4" s="1"/>
  <c r="M567" i="4"/>
  <c r="M570" i="4" s="1"/>
  <c r="N567" i="4"/>
  <c r="N570" i="4" s="1"/>
  <c r="O567" i="4"/>
  <c r="O570" i="4" s="1"/>
  <c r="P567" i="4"/>
  <c r="P570" i="4" s="1"/>
  <c r="Q567" i="4"/>
  <c r="Q570" i="4" s="1"/>
  <c r="R567" i="4"/>
  <c r="R570" i="4" s="1"/>
  <c r="S567" i="4"/>
  <c r="S570" i="4" s="1"/>
  <c r="T567" i="4"/>
  <c r="T570" i="4" s="1"/>
  <c r="U567" i="4"/>
  <c r="U570" i="4" s="1"/>
  <c r="V567" i="4"/>
  <c r="V570" i="4" s="1"/>
  <c r="W567" i="4"/>
  <c r="W570" i="4" s="1"/>
  <c r="X567" i="4"/>
  <c r="X570" i="4" s="1"/>
  <c r="Y567" i="4"/>
  <c r="Y570" i="4" s="1"/>
  <c r="D567" i="4"/>
  <c r="D570" i="4" s="1"/>
  <c r="E534" i="4"/>
  <c r="E537" i="4" s="1"/>
  <c r="F534" i="4"/>
  <c r="F537" i="4" s="1"/>
  <c r="G534" i="4"/>
  <c r="G537" i="4" s="1"/>
  <c r="H534" i="4"/>
  <c r="H537" i="4" s="1"/>
  <c r="I534" i="4"/>
  <c r="I537" i="4" s="1"/>
  <c r="J534" i="4"/>
  <c r="J537" i="4" s="1"/>
  <c r="K534" i="4"/>
  <c r="K537" i="4" s="1"/>
  <c r="L534" i="4"/>
  <c r="L537" i="4" s="1"/>
  <c r="M534" i="4"/>
  <c r="M537" i="4" s="1"/>
  <c r="N534" i="4"/>
  <c r="N537" i="4" s="1"/>
  <c r="O534" i="4"/>
  <c r="O537" i="4" s="1"/>
  <c r="P534" i="4"/>
  <c r="P537" i="4" s="1"/>
  <c r="Q534" i="4"/>
  <c r="Q537" i="4" s="1"/>
  <c r="R534" i="4"/>
  <c r="R537" i="4" s="1"/>
  <c r="S534" i="4"/>
  <c r="S537" i="4" s="1"/>
  <c r="T534" i="4"/>
  <c r="T537" i="4" s="1"/>
  <c r="U534" i="4"/>
  <c r="U537" i="4" s="1"/>
  <c r="V534" i="4"/>
  <c r="V537" i="4" s="1"/>
  <c r="W534" i="4"/>
  <c r="W537" i="4" s="1"/>
  <c r="X534" i="4"/>
  <c r="X537" i="4" s="1"/>
  <c r="Y534" i="4"/>
  <c r="Y537" i="4" s="1"/>
  <c r="E501" i="4"/>
  <c r="E504" i="4" s="1"/>
  <c r="F501" i="4"/>
  <c r="F504" i="4" s="1"/>
  <c r="G501" i="4"/>
  <c r="G504" i="4" s="1"/>
  <c r="H501" i="4"/>
  <c r="H504" i="4" s="1"/>
  <c r="J501" i="4"/>
  <c r="J504" i="4" s="1"/>
  <c r="K501" i="4"/>
  <c r="K504" i="4" s="1"/>
  <c r="L501" i="4"/>
  <c r="L504" i="4" s="1"/>
  <c r="M501" i="4"/>
  <c r="M504" i="4" s="1"/>
  <c r="N501" i="4"/>
  <c r="N504" i="4" s="1"/>
  <c r="O501" i="4"/>
  <c r="O504" i="4" s="1"/>
  <c r="P501" i="4"/>
  <c r="P504" i="4" s="1"/>
  <c r="Q501" i="4"/>
  <c r="Q504" i="4" s="1"/>
  <c r="R501" i="4"/>
  <c r="R504" i="4" s="1"/>
  <c r="S501" i="4"/>
  <c r="S504" i="4" s="1"/>
  <c r="T501" i="4"/>
  <c r="T504" i="4" s="1"/>
  <c r="U501" i="4"/>
  <c r="U504" i="4" s="1"/>
  <c r="V501" i="4"/>
  <c r="V504" i="4" s="1"/>
  <c r="W501" i="4"/>
  <c r="W504" i="4" s="1"/>
  <c r="X501" i="4"/>
  <c r="X504" i="4" s="1"/>
  <c r="Y501" i="4"/>
  <c r="Y504" i="4" s="1"/>
  <c r="D501" i="4"/>
  <c r="D504" i="4" s="1"/>
  <c r="D471" i="4"/>
  <c r="F400" i="4"/>
  <c r="F403" i="4" s="1"/>
  <c r="G400" i="4"/>
  <c r="G403" i="4" s="1"/>
  <c r="H400" i="4"/>
  <c r="H403" i="4" s="1"/>
  <c r="I400" i="4"/>
  <c r="I403" i="4" s="1"/>
  <c r="J400" i="4"/>
  <c r="J403" i="4" s="1"/>
  <c r="K400" i="4"/>
  <c r="K403" i="4" s="1"/>
  <c r="M400" i="4"/>
  <c r="M403" i="4" s="1"/>
  <c r="N400" i="4"/>
  <c r="N403" i="4" s="1"/>
  <c r="O400" i="4"/>
  <c r="O403" i="4" s="1"/>
  <c r="P400" i="4"/>
  <c r="P403" i="4" s="1"/>
  <c r="R400" i="4"/>
  <c r="R403" i="4" s="1"/>
  <c r="S400" i="4"/>
  <c r="S403" i="4" s="1"/>
  <c r="T400" i="4"/>
  <c r="T403" i="4" s="1"/>
  <c r="U400" i="4"/>
  <c r="U403" i="4" s="1"/>
  <c r="V400" i="4"/>
  <c r="V403" i="4" s="1"/>
  <c r="W400" i="4"/>
  <c r="W403" i="4" s="1"/>
  <c r="X400" i="4"/>
  <c r="X403" i="4" s="1"/>
  <c r="Y400" i="4"/>
  <c r="Y403" i="4" s="1"/>
  <c r="E367" i="4"/>
  <c r="E370" i="4" s="1"/>
  <c r="F367" i="4"/>
  <c r="F370" i="4" s="1"/>
  <c r="G367" i="4"/>
  <c r="G370" i="4" s="1"/>
  <c r="H367" i="4"/>
  <c r="H370" i="4" s="1"/>
  <c r="I367" i="4"/>
  <c r="I370" i="4" s="1"/>
  <c r="J367" i="4"/>
  <c r="J370" i="4" s="1"/>
  <c r="K367" i="4"/>
  <c r="K370" i="4" s="1"/>
  <c r="L367" i="4"/>
  <c r="L370" i="4" s="1"/>
  <c r="M367" i="4"/>
  <c r="M370" i="4" s="1"/>
  <c r="N367" i="4"/>
  <c r="N370" i="4" s="1"/>
  <c r="O367" i="4"/>
  <c r="O370" i="4" s="1"/>
  <c r="P367" i="4"/>
  <c r="P370" i="4" s="1"/>
  <c r="Q367" i="4"/>
  <c r="Q370" i="4" s="1"/>
  <c r="R367" i="4"/>
  <c r="R370" i="4" s="1"/>
  <c r="S367" i="4"/>
  <c r="S370" i="4" s="1"/>
  <c r="T367" i="4"/>
  <c r="T370" i="4" s="1"/>
  <c r="U367" i="4"/>
  <c r="U370" i="4" s="1"/>
  <c r="V367" i="4"/>
  <c r="V370" i="4" s="1"/>
  <c r="W367" i="4"/>
  <c r="W370" i="4" s="1"/>
  <c r="X367" i="4"/>
  <c r="X370" i="4" s="1"/>
  <c r="Y367" i="4"/>
  <c r="Y370" i="4" s="1"/>
  <c r="D367" i="4"/>
  <c r="D370" i="4" s="1"/>
  <c r="G333" i="4"/>
  <c r="G336" i="4" s="1"/>
  <c r="H333" i="4"/>
  <c r="H336" i="4" s="1"/>
  <c r="I333" i="4"/>
  <c r="I336" i="4" s="1"/>
  <c r="J333" i="4"/>
  <c r="J336" i="4" s="1"/>
  <c r="K333" i="4"/>
  <c r="K336" i="4" s="1"/>
  <c r="L333" i="4"/>
  <c r="L336" i="4" s="1"/>
  <c r="M333" i="4"/>
  <c r="M336" i="4" s="1"/>
  <c r="N333" i="4"/>
  <c r="N336" i="4" s="1"/>
  <c r="O333" i="4"/>
  <c r="O336" i="4" s="1"/>
  <c r="P333" i="4"/>
  <c r="P336" i="4" s="1"/>
  <c r="Q333" i="4"/>
  <c r="Q336" i="4" s="1"/>
  <c r="R333" i="4"/>
  <c r="R336" i="4" s="1"/>
  <c r="S333" i="4"/>
  <c r="S336" i="4" s="1"/>
  <c r="T333" i="4"/>
  <c r="T336" i="4" s="1"/>
  <c r="U333" i="4"/>
  <c r="U336" i="4" s="1"/>
  <c r="V333" i="4"/>
  <c r="V336" i="4" s="1"/>
  <c r="W333" i="4"/>
  <c r="W336" i="4" s="1"/>
  <c r="X333" i="4"/>
  <c r="X336" i="4" s="1"/>
  <c r="Y333" i="4"/>
  <c r="Y336" i="4" s="1"/>
  <c r="Z333" i="4"/>
  <c r="Z336" i="4" s="1"/>
  <c r="E333" i="4"/>
  <c r="E336" i="4" s="1"/>
  <c r="F333" i="4"/>
  <c r="F336" i="4" s="1"/>
  <c r="D333" i="4"/>
  <c r="D336" i="4" s="1"/>
  <c r="E329" i="4"/>
  <c r="F329" i="4"/>
  <c r="G329" i="4"/>
  <c r="H329" i="4"/>
  <c r="I329" i="4"/>
  <c r="J329" i="4"/>
  <c r="K329" i="4"/>
  <c r="L329" i="4"/>
  <c r="M329" i="4"/>
  <c r="N329" i="4"/>
  <c r="O329" i="4"/>
  <c r="P329" i="4"/>
  <c r="Q329" i="4"/>
  <c r="R329" i="4"/>
  <c r="S329" i="4"/>
  <c r="T329" i="4"/>
  <c r="U329" i="4"/>
  <c r="V329" i="4"/>
  <c r="W329" i="4"/>
  <c r="X329" i="4"/>
  <c r="Y329" i="4"/>
  <c r="Z329" i="4"/>
  <c r="E330" i="4"/>
  <c r="F330" i="4"/>
  <c r="G330" i="4"/>
  <c r="H330" i="4"/>
  <c r="I330" i="4"/>
  <c r="J330" i="4"/>
  <c r="K330" i="4"/>
  <c r="L330" i="4"/>
  <c r="M330" i="4"/>
  <c r="N330" i="4"/>
  <c r="O330" i="4"/>
  <c r="P330" i="4"/>
  <c r="Q330" i="4"/>
  <c r="R330" i="4"/>
  <c r="S330" i="4"/>
  <c r="T330" i="4"/>
  <c r="U330" i="4"/>
  <c r="V330" i="4"/>
  <c r="W330" i="4"/>
  <c r="X330" i="4"/>
  <c r="Y330" i="4"/>
  <c r="Z330" i="4"/>
  <c r="D330" i="4"/>
  <c r="D329" i="4"/>
  <c r="E300" i="4"/>
  <c r="E303" i="4" s="1"/>
  <c r="F300" i="4"/>
  <c r="F303" i="4" s="1"/>
  <c r="G300" i="4"/>
  <c r="G303" i="4" s="1"/>
  <c r="H300" i="4"/>
  <c r="H303" i="4" s="1"/>
  <c r="I300" i="4"/>
  <c r="I303" i="4" s="1"/>
  <c r="J300" i="4"/>
  <c r="J303" i="4" s="1"/>
  <c r="K300" i="4"/>
  <c r="K303" i="4" s="1"/>
  <c r="L300" i="4"/>
  <c r="L303" i="4" s="1"/>
  <c r="M300" i="4"/>
  <c r="M303" i="4" s="1"/>
  <c r="N300" i="4"/>
  <c r="N303" i="4" s="1"/>
  <c r="O300" i="4"/>
  <c r="O303" i="4" s="1"/>
  <c r="P300" i="4"/>
  <c r="P303" i="4" s="1"/>
  <c r="Q300" i="4"/>
  <c r="Q303" i="4" s="1"/>
  <c r="R300" i="4"/>
  <c r="R303" i="4" s="1"/>
  <c r="S300" i="4"/>
  <c r="S303" i="4" s="1"/>
  <c r="T300" i="4"/>
  <c r="T303" i="4" s="1"/>
  <c r="U300" i="4"/>
  <c r="U303" i="4" s="1"/>
  <c r="V300" i="4"/>
  <c r="V303" i="4" s="1"/>
  <c r="W300" i="4"/>
  <c r="W303" i="4" s="1"/>
  <c r="X300" i="4"/>
  <c r="X303" i="4" s="1"/>
  <c r="Y300" i="4"/>
  <c r="Y303" i="4" s="1"/>
  <c r="D300" i="4"/>
  <c r="D303" i="4" s="1"/>
  <c r="E267" i="4"/>
  <c r="E270" i="4" s="1"/>
  <c r="F267" i="4"/>
  <c r="F270" i="4" s="1"/>
  <c r="G267" i="4"/>
  <c r="G270" i="4" s="1"/>
  <c r="H267" i="4"/>
  <c r="H270" i="4" s="1"/>
  <c r="I267" i="4"/>
  <c r="I270" i="4" s="1"/>
  <c r="J267" i="4"/>
  <c r="J270" i="4" s="1"/>
  <c r="K267" i="4"/>
  <c r="K270" i="4" s="1"/>
  <c r="L267" i="4"/>
  <c r="L270" i="4" s="1"/>
  <c r="M267" i="4"/>
  <c r="M270" i="4" s="1"/>
  <c r="N267" i="4"/>
  <c r="N270" i="4" s="1"/>
  <c r="O267" i="4"/>
  <c r="O270" i="4" s="1"/>
  <c r="P267" i="4"/>
  <c r="P270" i="4" s="1"/>
  <c r="Q267" i="4"/>
  <c r="Q270" i="4" s="1"/>
  <c r="R267" i="4"/>
  <c r="R270" i="4" s="1"/>
  <c r="S267" i="4"/>
  <c r="S270" i="4" s="1"/>
  <c r="T267" i="4"/>
  <c r="T270" i="4" s="1"/>
  <c r="U267" i="4"/>
  <c r="U270" i="4" s="1"/>
  <c r="V267" i="4"/>
  <c r="V270" i="4" s="1"/>
  <c r="W267" i="4"/>
  <c r="W270" i="4" s="1"/>
  <c r="X267" i="4"/>
  <c r="X270" i="4" s="1"/>
  <c r="Y267" i="4"/>
  <c r="Y270" i="4" s="1"/>
  <c r="Z267" i="4"/>
  <c r="Z270" i="4" s="1"/>
  <c r="D267" i="4"/>
  <c r="D270" i="4" s="1"/>
  <c r="E234" i="4"/>
  <c r="E237" i="4" s="1"/>
  <c r="F234" i="4"/>
  <c r="F237" i="4" s="1"/>
  <c r="G234" i="4"/>
  <c r="G237" i="4" s="1"/>
  <c r="H234" i="4"/>
  <c r="H237" i="4" s="1"/>
  <c r="I234" i="4"/>
  <c r="I237" i="4" s="1"/>
  <c r="J234" i="4"/>
  <c r="J237" i="4" s="1"/>
  <c r="K234" i="4"/>
  <c r="K237" i="4" s="1"/>
  <c r="L234" i="4"/>
  <c r="L237" i="4" s="1"/>
  <c r="M234" i="4"/>
  <c r="M237" i="4" s="1"/>
  <c r="N234" i="4"/>
  <c r="N237" i="4" s="1"/>
  <c r="O234" i="4"/>
  <c r="O237" i="4" s="1"/>
  <c r="Q234" i="4"/>
  <c r="Q237" i="4" s="1"/>
  <c r="R234" i="4"/>
  <c r="R237" i="4" s="1"/>
  <c r="S234" i="4"/>
  <c r="S237" i="4" s="1"/>
  <c r="T234" i="4"/>
  <c r="T237" i="4" s="1"/>
  <c r="U234" i="4"/>
  <c r="U237" i="4" s="1"/>
  <c r="V234" i="4"/>
  <c r="V237" i="4" s="1"/>
  <c r="W234" i="4"/>
  <c r="W237" i="4" s="1"/>
  <c r="X234" i="4"/>
  <c r="X237" i="4" s="1"/>
  <c r="Y234" i="4"/>
  <c r="Y237" i="4" s="1"/>
  <c r="D234" i="4"/>
  <c r="D237" i="4" s="1"/>
  <c r="E199" i="4"/>
  <c r="E202" i="4" s="1"/>
  <c r="F199" i="4"/>
  <c r="F202" i="4" s="1"/>
  <c r="G199" i="4"/>
  <c r="G202" i="4" s="1"/>
  <c r="H199" i="4"/>
  <c r="H202" i="4" s="1"/>
  <c r="I199" i="4"/>
  <c r="J199" i="4"/>
  <c r="K199" i="4"/>
  <c r="K202" i="4" s="1"/>
  <c r="L199" i="4"/>
  <c r="M199" i="4"/>
  <c r="M202" i="4" s="1"/>
  <c r="N199" i="4"/>
  <c r="N202" i="4" s="1"/>
  <c r="O199" i="4"/>
  <c r="O202" i="4" s="1"/>
  <c r="P199" i="4"/>
  <c r="P202" i="4" s="1"/>
  <c r="Q199" i="4"/>
  <c r="Q202" i="4" s="1"/>
  <c r="R199" i="4"/>
  <c r="R202" i="4" s="1"/>
  <c r="S199" i="4"/>
  <c r="S202" i="4" s="1"/>
  <c r="T199" i="4"/>
  <c r="T202" i="4" s="1"/>
  <c r="U199" i="4"/>
  <c r="U202" i="4" s="1"/>
  <c r="V199" i="4"/>
  <c r="V202" i="4" s="1"/>
  <c r="W199" i="4"/>
  <c r="W202" i="4" s="1"/>
  <c r="X199" i="4"/>
  <c r="X202" i="4" s="1"/>
  <c r="Y199" i="4"/>
  <c r="Y202" i="4" s="1"/>
  <c r="D199" i="4"/>
  <c r="D202" i="4" s="1"/>
  <c r="E761" i="4"/>
  <c r="F761" i="4"/>
  <c r="G761" i="4"/>
  <c r="H761" i="4"/>
  <c r="I761" i="4"/>
  <c r="J761" i="4"/>
  <c r="K761" i="4"/>
  <c r="M761" i="4"/>
  <c r="N761" i="4"/>
  <c r="O761" i="4"/>
  <c r="P761" i="4"/>
  <c r="R761" i="4"/>
  <c r="S761" i="4"/>
  <c r="T761" i="4"/>
  <c r="U761" i="4"/>
  <c r="V761" i="4"/>
  <c r="W761" i="4"/>
  <c r="X761" i="4"/>
  <c r="Y761" i="4"/>
  <c r="E762" i="4"/>
  <c r="F762" i="4"/>
  <c r="G762" i="4"/>
  <c r="H762" i="4"/>
  <c r="I762" i="4"/>
  <c r="J762" i="4"/>
  <c r="K762" i="4"/>
  <c r="L762" i="4"/>
  <c r="M762" i="4"/>
  <c r="N762" i="4"/>
  <c r="O762" i="4"/>
  <c r="P762" i="4"/>
  <c r="Q762" i="4"/>
  <c r="R762" i="4"/>
  <c r="S762" i="4"/>
  <c r="T762" i="4"/>
  <c r="U762" i="4"/>
  <c r="V762" i="4"/>
  <c r="W762" i="4"/>
  <c r="X762" i="4"/>
  <c r="Y762" i="4"/>
  <c r="D762" i="4"/>
  <c r="D761" i="4"/>
  <c r="E695" i="4"/>
  <c r="F695" i="4"/>
  <c r="G695" i="4"/>
  <c r="H695" i="4"/>
  <c r="I695" i="4"/>
  <c r="J695" i="4"/>
  <c r="K695" i="4"/>
  <c r="L695" i="4"/>
  <c r="M695" i="4"/>
  <c r="N695" i="4"/>
  <c r="O695" i="4"/>
  <c r="P695" i="4"/>
  <c r="Q695" i="4"/>
  <c r="R695" i="4"/>
  <c r="S695" i="4"/>
  <c r="T695" i="4"/>
  <c r="U695" i="4"/>
  <c r="V695" i="4"/>
  <c r="W695" i="4"/>
  <c r="X695" i="4"/>
  <c r="Y695" i="4"/>
  <c r="Z695" i="4"/>
  <c r="E629" i="4"/>
  <c r="F629" i="4"/>
  <c r="G629" i="4"/>
  <c r="H629" i="4"/>
  <c r="I629" i="4"/>
  <c r="J629" i="4"/>
  <c r="K629" i="4"/>
  <c r="L629" i="4"/>
  <c r="M629" i="4"/>
  <c r="N629" i="4"/>
  <c r="O629" i="4"/>
  <c r="P629" i="4"/>
  <c r="R629" i="4"/>
  <c r="S629" i="4"/>
  <c r="T629" i="4"/>
  <c r="U629" i="4"/>
  <c r="V629" i="4"/>
  <c r="W629" i="4"/>
  <c r="X629" i="4"/>
  <c r="Y629" i="4"/>
  <c r="E630" i="4"/>
  <c r="F630" i="4"/>
  <c r="G630" i="4"/>
  <c r="H630" i="4"/>
  <c r="I630" i="4"/>
  <c r="J630" i="4"/>
  <c r="K630" i="4"/>
  <c r="L630" i="4"/>
  <c r="M630" i="4"/>
  <c r="N630" i="4"/>
  <c r="O630" i="4"/>
  <c r="P630" i="4"/>
  <c r="Q630" i="4"/>
  <c r="R630" i="4"/>
  <c r="S630" i="4"/>
  <c r="T630" i="4"/>
  <c r="U630" i="4"/>
  <c r="V630" i="4"/>
  <c r="W630" i="4"/>
  <c r="X630" i="4"/>
  <c r="Y630" i="4"/>
  <c r="D630" i="4"/>
  <c r="D629" i="4"/>
  <c r="E596" i="4"/>
  <c r="F596" i="4"/>
  <c r="G596" i="4"/>
  <c r="H596" i="4"/>
  <c r="I596" i="4"/>
  <c r="J596" i="4"/>
  <c r="K596" i="4"/>
  <c r="L596" i="4"/>
  <c r="M596" i="4"/>
  <c r="N596" i="4"/>
  <c r="O596" i="4"/>
  <c r="P596" i="4"/>
  <c r="Q596" i="4"/>
  <c r="R596" i="4"/>
  <c r="S596" i="4"/>
  <c r="T596" i="4"/>
  <c r="U596" i="4"/>
  <c r="V596" i="4"/>
  <c r="W596" i="4"/>
  <c r="X596" i="4"/>
  <c r="Y596" i="4"/>
  <c r="E597" i="4"/>
  <c r="F597" i="4"/>
  <c r="G597" i="4"/>
  <c r="H597" i="4"/>
  <c r="I597" i="4"/>
  <c r="J597" i="4"/>
  <c r="K597" i="4"/>
  <c r="L597" i="4"/>
  <c r="M597" i="4"/>
  <c r="N597" i="4"/>
  <c r="O597" i="4"/>
  <c r="P597" i="4"/>
  <c r="Q597" i="4"/>
  <c r="R597" i="4"/>
  <c r="S597" i="4"/>
  <c r="T597" i="4"/>
  <c r="U597" i="4"/>
  <c r="V597" i="4"/>
  <c r="W597" i="4"/>
  <c r="X597" i="4"/>
  <c r="Y597" i="4"/>
  <c r="E563" i="4"/>
  <c r="F563" i="4"/>
  <c r="G563" i="4"/>
  <c r="H563" i="4"/>
  <c r="I563" i="4"/>
  <c r="J563" i="4"/>
  <c r="K563" i="4"/>
  <c r="L563" i="4"/>
  <c r="M563" i="4"/>
  <c r="N563" i="4"/>
  <c r="O563" i="4"/>
  <c r="P563" i="4"/>
  <c r="Q563" i="4"/>
  <c r="R563" i="4"/>
  <c r="S563" i="4"/>
  <c r="T563" i="4"/>
  <c r="U563" i="4"/>
  <c r="V563" i="4"/>
  <c r="W563" i="4"/>
  <c r="X563" i="4"/>
  <c r="Y563" i="4"/>
  <c r="Z563" i="4"/>
  <c r="E564" i="4"/>
  <c r="F564" i="4"/>
  <c r="G564" i="4"/>
  <c r="H564" i="4"/>
  <c r="I564" i="4"/>
  <c r="J564" i="4"/>
  <c r="K564" i="4"/>
  <c r="L564" i="4"/>
  <c r="M564" i="4"/>
  <c r="N564" i="4"/>
  <c r="O564" i="4"/>
  <c r="P564" i="4"/>
  <c r="Q564" i="4"/>
  <c r="R564" i="4"/>
  <c r="S564" i="4"/>
  <c r="T564" i="4"/>
  <c r="U564" i="4"/>
  <c r="V564" i="4"/>
  <c r="W564" i="4"/>
  <c r="X564" i="4"/>
  <c r="Y564" i="4"/>
  <c r="Z564" i="4"/>
  <c r="E530" i="4"/>
  <c r="F530" i="4"/>
  <c r="G530" i="4"/>
  <c r="H530" i="4"/>
  <c r="I530" i="4"/>
  <c r="J530" i="4"/>
  <c r="K530" i="4"/>
  <c r="L530" i="4"/>
  <c r="M530" i="4"/>
  <c r="N530" i="4"/>
  <c r="O530" i="4"/>
  <c r="P530" i="4"/>
  <c r="Q530" i="4"/>
  <c r="R530" i="4"/>
  <c r="S530" i="4"/>
  <c r="T530" i="4"/>
  <c r="U530" i="4"/>
  <c r="V530" i="4"/>
  <c r="W530" i="4"/>
  <c r="X530" i="4"/>
  <c r="Y530" i="4"/>
  <c r="Z530" i="4"/>
  <c r="E531" i="4"/>
  <c r="F531" i="4"/>
  <c r="G531" i="4"/>
  <c r="H531" i="4"/>
  <c r="I531" i="4"/>
  <c r="J531" i="4"/>
  <c r="K531" i="4"/>
  <c r="L531" i="4"/>
  <c r="M531" i="4"/>
  <c r="N531" i="4"/>
  <c r="O531" i="4"/>
  <c r="P531" i="4"/>
  <c r="Q531" i="4"/>
  <c r="R531" i="4"/>
  <c r="S531" i="4"/>
  <c r="T531" i="4"/>
  <c r="U531" i="4"/>
  <c r="V531" i="4"/>
  <c r="W531" i="4"/>
  <c r="X531" i="4"/>
  <c r="Y531" i="4"/>
  <c r="Z531" i="4"/>
  <c r="E464" i="4"/>
  <c r="F464" i="4"/>
  <c r="G464" i="4"/>
  <c r="H464" i="4"/>
  <c r="I464" i="4"/>
  <c r="J464" i="4"/>
  <c r="K464" i="4"/>
  <c r="L464" i="4"/>
  <c r="M464" i="4"/>
  <c r="N464" i="4"/>
  <c r="O464" i="4"/>
  <c r="P464" i="4"/>
  <c r="Q464" i="4"/>
  <c r="R464" i="4"/>
  <c r="S464" i="4"/>
  <c r="T464" i="4"/>
  <c r="U464" i="4"/>
  <c r="V464" i="4"/>
  <c r="W464" i="4"/>
  <c r="X464" i="4"/>
  <c r="Y464" i="4"/>
  <c r="E465" i="4"/>
  <c r="F465" i="4"/>
  <c r="G465" i="4"/>
  <c r="H465" i="4"/>
  <c r="I465" i="4"/>
  <c r="J465" i="4"/>
  <c r="K465" i="4"/>
  <c r="L465" i="4"/>
  <c r="M465" i="4"/>
  <c r="N465" i="4"/>
  <c r="O465" i="4"/>
  <c r="P465" i="4"/>
  <c r="Q465" i="4"/>
  <c r="R465" i="4"/>
  <c r="S465" i="4"/>
  <c r="T465" i="4"/>
  <c r="U465" i="4"/>
  <c r="V465" i="4"/>
  <c r="W465" i="4"/>
  <c r="X465" i="4"/>
  <c r="Y465" i="4"/>
  <c r="Z465" i="4"/>
  <c r="D465" i="4"/>
  <c r="D464" i="4"/>
  <c r="F396" i="4"/>
  <c r="G396" i="4"/>
  <c r="H396" i="4"/>
  <c r="I396" i="4"/>
  <c r="J396" i="4"/>
  <c r="K396" i="4"/>
  <c r="M396" i="4"/>
  <c r="N396" i="4"/>
  <c r="O396" i="4"/>
  <c r="P396" i="4"/>
  <c r="R396" i="4"/>
  <c r="S396" i="4"/>
  <c r="T396" i="4"/>
  <c r="U396" i="4"/>
  <c r="V396" i="4"/>
  <c r="W396" i="4"/>
  <c r="X396" i="4"/>
  <c r="Y396" i="4"/>
  <c r="F397" i="4"/>
  <c r="G397" i="4"/>
  <c r="H397" i="4"/>
  <c r="I397" i="4"/>
  <c r="J397" i="4"/>
  <c r="K397" i="4"/>
  <c r="L397" i="4"/>
  <c r="M397" i="4"/>
  <c r="N397" i="4"/>
  <c r="O397" i="4"/>
  <c r="P397" i="4"/>
  <c r="Q397" i="4"/>
  <c r="R397" i="4"/>
  <c r="S397" i="4"/>
  <c r="T397" i="4"/>
  <c r="U397" i="4"/>
  <c r="V397" i="4"/>
  <c r="W397" i="4"/>
  <c r="X397" i="4"/>
  <c r="Y397" i="4"/>
  <c r="E363" i="4"/>
  <c r="F363" i="4"/>
  <c r="G363" i="4"/>
  <c r="H363" i="4"/>
  <c r="I363" i="4"/>
  <c r="J363" i="4"/>
  <c r="K363" i="4"/>
  <c r="L363" i="4"/>
  <c r="M363" i="4"/>
  <c r="N363" i="4"/>
  <c r="O363" i="4"/>
  <c r="P363" i="4"/>
  <c r="Q363" i="4"/>
  <c r="R363" i="4"/>
  <c r="S363" i="4"/>
  <c r="T363" i="4"/>
  <c r="U363" i="4"/>
  <c r="V363" i="4"/>
  <c r="W363" i="4"/>
  <c r="X363" i="4"/>
  <c r="Y363" i="4"/>
  <c r="Z363" i="4"/>
  <c r="E364" i="4"/>
  <c r="F364" i="4"/>
  <c r="G364" i="4"/>
  <c r="H364" i="4"/>
  <c r="I364" i="4"/>
  <c r="J364" i="4"/>
  <c r="K364" i="4"/>
  <c r="L364" i="4"/>
  <c r="M364" i="4"/>
  <c r="N364" i="4"/>
  <c r="O364" i="4"/>
  <c r="P364" i="4"/>
  <c r="Q364" i="4"/>
  <c r="R364" i="4"/>
  <c r="S364" i="4"/>
  <c r="T364" i="4"/>
  <c r="U364" i="4"/>
  <c r="V364" i="4"/>
  <c r="W364" i="4"/>
  <c r="X364" i="4"/>
  <c r="Y364" i="4"/>
  <c r="D364" i="4"/>
  <c r="D363" i="4"/>
  <c r="E296" i="4"/>
  <c r="F296" i="4"/>
  <c r="G296" i="4"/>
  <c r="H296" i="4"/>
  <c r="I296" i="4"/>
  <c r="J296" i="4"/>
  <c r="K296" i="4"/>
  <c r="L296" i="4"/>
  <c r="M296" i="4"/>
  <c r="N296" i="4"/>
  <c r="O296" i="4"/>
  <c r="P296" i="4"/>
  <c r="Q296" i="4"/>
  <c r="R296" i="4"/>
  <c r="S296" i="4"/>
  <c r="T296" i="4"/>
  <c r="U296" i="4"/>
  <c r="V296" i="4"/>
  <c r="W296" i="4"/>
  <c r="X296" i="4"/>
  <c r="Y296" i="4"/>
  <c r="Z296" i="4"/>
  <c r="E297" i="4"/>
  <c r="F297" i="4"/>
  <c r="G297" i="4"/>
  <c r="H297" i="4"/>
  <c r="I297" i="4"/>
  <c r="J297" i="4"/>
  <c r="K297" i="4"/>
  <c r="L297" i="4"/>
  <c r="M297" i="4"/>
  <c r="N297" i="4"/>
  <c r="O297" i="4"/>
  <c r="P297" i="4"/>
  <c r="Q297" i="4"/>
  <c r="R297" i="4"/>
  <c r="S297" i="4"/>
  <c r="T297" i="4"/>
  <c r="U297" i="4"/>
  <c r="V297" i="4"/>
  <c r="W297" i="4"/>
  <c r="X297" i="4"/>
  <c r="Y297" i="4"/>
  <c r="D297" i="4"/>
  <c r="D296" i="4"/>
  <c r="E263" i="4"/>
  <c r="F263" i="4"/>
  <c r="G263" i="4"/>
  <c r="H263" i="4"/>
  <c r="I263" i="4"/>
  <c r="J263" i="4"/>
  <c r="K263" i="4"/>
  <c r="L263" i="4"/>
  <c r="M263" i="4"/>
  <c r="N263" i="4"/>
  <c r="O263" i="4"/>
  <c r="P263" i="4"/>
  <c r="Q263" i="4"/>
  <c r="R263" i="4"/>
  <c r="S263" i="4"/>
  <c r="T263" i="4"/>
  <c r="U263" i="4"/>
  <c r="V263" i="4"/>
  <c r="W263" i="4"/>
  <c r="X263" i="4"/>
  <c r="Y263" i="4"/>
  <c r="E264" i="4"/>
  <c r="F264" i="4"/>
  <c r="G264" i="4"/>
  <c r="H264" i="4"/>
  <c r="I264" i="4"/>
  <c r="J264" i="4"/>
  <c r="K264" i="4"/>
  <c r="L264" i="4"/>
  <c r="M264" i="4"/>
  <c r="N264" i="4"/>
  <c r="O264" i="4"/>
  <c r="P264" i="4"/>
  <c r="Q264" i="4"/>
  <c r="R264" i="4"/>
  <c r="S264" i="4"/>
  <c r="T264" i="4"/>
  <c r="U264" i="4"/>
  <c r="V264" i="4"/>
  <c r="W264" i="4"/>
  <c r="X264" i="4"/>
  <c r="Y264" i="4"/>
  <c r="Z264" i="4"/>
  <c r="D264" i="4"/>
  <c r="D263" i="4"/>
  <c r="E230" i="4"/>
  <c r="F230" i="4"/>
  <c r="G230" i="4"/>
  <c r="H230" i="4"/>
  <c r="I230" i="4"/>
  <c r="J230" i="4"/>
  <c r="K230" i="4"/>
  <c r="L230" i="4"/>
  <c r="M230" i="4"/>
  <c r="N230" i="4"/>
  <c r="O230" i="4"/>
  <c r="P230" i="4"/>
  <c r="Q230" i="4"/>
  <c r="R230" i="4"/>
  <c r="S230" i="4"/>
  <c r="T230" i="4"/>
  <c r="U230" i="4"/>
  <c r="V230" i="4"/>
  <c r="W230" i="4"/>
  <c r="X230" i="4"/>
  <c r="Y230" i="4"/>
  <c r="Z230" i="4"/>
  <c r="E231" i="4"/>
  <c r="F231" i="4"/>
  <c r="G231" i="4"/>
  <c r="H231" i="4"/>
  <c r="I231" i="4"/>
  <c r="J231" i="4"/>
  <c r="K231" i="4"/>
  <c r="L231" i="4"/>
  <c r="M231" i="4"/>
  <c r="N231" i="4"/>
  <c r="O231" i="4"/>
  <c r="P231" i="4"/>
  <c r="Q231" i="4"/>
  <c r="R231" i="4"/>
  <c r="S231" i="4"/>
  <c r="T231" i="4"/>
  <c r="U231" i="4"/>
  <c r="V231" i="4"/>
  <c r="W231" i="4"/>
  <c r="X231" i="4"/>
  <c r="Y231" i="4"/>
  <c r="Z231" i="4"/>
  <c r="D231" i="4"/>
  <c r="D230" i="4"/>
  <c r="E195" i="4"/>
  <c r="F195" i="4"/>
  <c r="G195" i="4"/>
  <c r="H195" i="4"/>
  <c r="I195" i="4"/>
  <c r="J195" i="4"/>
  <c r="K195" i="4"/>
  <c r="L195" i="4"/>
  <c r="M195" i="4"/>
  <c r="N195" i="4"/>
  <c r="O195" i="4"/>
  <c r="P195" i="4"/>
  <c r="Q195" i="4"/>
  <c r="R195" i="4"/>
  <c r="S195" i="4"/>
  <c r="T195" i="4"/>
  <c r="U195" i="4"/>
  <c r="V195" i="4"/>
  <c r="W195" i="4"/>
  <c r="X195" i="4"/>
  <c r="Y195" i="4"/>
  <c r="Z195" i="4"/>
  <c r="E196" i="4"/>
  <c r="F196" i="4"/>
  <c r="G196" i="4"/>
  <c r="H196" i="4"/>
  <c r="I196" i="4"/>
  <c r="J196" i="4"/>
  <c r="K196" i="4"/>
  <c r="L196" i="4"/>
  <c r="M196" i="4"/>
  <c r="N196" i="4"/>
  <c r="O196" i="4"/>
  <c r="P196" i="4"/>
  <c r="Q196" i="4"/>
  <c r="R196" i="4"/>
  <c r="S196" i="4"/>
  <c r="T196" i="4"/>
  <c r="U196" i="4"/>
  <c r="V196" i="4"/>
  <c r="W196" i="4"/>
  <c r="X196" i="4"/>
  <c r="Y196" i="4"/>
  <c r="Z196" i="4"/>
  <c r="D196" i="4"/>
  <c r="D195" i="4"/>
  <c r="E162" i="4"/>
  <c r="F162" i="4"/>
  <c r="G162" i="4"/>
  <c r="H162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Z162" i="4"/>
  <c r="E163" i="4"/>
  <c r="F163" i="4"/>
  <c r="G163" i="4"/>
  <c r="H163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V163" i="4"/>
  <c r="W163" i="4"/>
  <c r="X163" i="4"/>
  <c r="Y163" i="4"/>
  <c r="Z163" i="4"/>
  <c r="D163" i="4"/>
  <c r="D162" i="4"/>
  <c r="F130" i="4"/>
  <c r="G130" i="4"/>
  <c r="H130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F129" i="4"/>
  <c r="G129" i="4"/>
  <c r="H129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E94" i="4"/>
  <c r="F94" i="4"/>
  <c r="G94" i="4"/>
  <c r="H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D94" i="4"/>
  <c r="S821" i="4"/>
  <c r="Z94" i="4" l="1"/>
  <c r="Z633" i="4"/>
  <c r="Z636" i="4" s="1"/>
  <c r="Q629" i="4"/>
  <c r="Q633" i="4"/>
  <c r="Q636" i="4" s="1"/>
  <c r="S827" i="4"/>
  <c r="W821" i="4"/>
  <c r="Z629" i="4"/>
  <c r="S822" i="4" l="1"/>
  <c r="Z630" i="4"/>
  <c r="L761" i="4"/>
  <c r="L765" i="4"/>
  <c r="L768" i="4" s="1"/>
  <c r="Z762" i="4"/>
  <c r="D502" i="4"/>
  <c r="D503" i="4"/>
  <c r="Q761" i="4" l="1"/>
  <c r="N816" i="4"/>
  <c r="Z397" i="4"/>
  <c r="L400" i="4"/>
  <c r="L403" i="4" s="1"/>
  <c r="L396" i="4"/>
  <c r="Q400" i="4"/>
  <c r="Q403" i="4" s="1"/>
  <c r="Q396" i="4"/>
  <c r="Z761" i="4"/>
  <c r="Q765" i="4"/>
  <c r="Q768" i="4" s="1"/>
  <c r="W822" i="4"/>
  <c r="S828" i="4"/>
  <c r="P810" i="4"/>
  <c r="V810" i="4"/>
  <c r="U810" i="4"/>
  <c r="T810" i="4"/>
  <c r="S810" i="4"/>
  <c r="R810" i="4"/>
  <c r="Q810" i="4"/>
  <c r="R831" i="4" l="1"/>
  <c r="R834" i="4" s="1"/>
  <c r="S831" i="4"/>
  <c r="S834" i="4" s="1"/>
  <c r="N815" i="4"/>
  <c r="N827" i="4" s="1"/>
  <c r="Z396" i="4"/>
  <c r="Z400" i="4"/>
  <c r="Z403" i="4" s="1"/>
  <c r="T831" i="4"/>
  <c r="T834" i="4" s="1"/>
  <c r="U831" i="4"/>
  <c r="U834" i="4" s="1"/>
  <c r="V831" i="4"/>
  <c r="V834" i="4" s="1"/>
  <c r="Q831" i="4"/>
  <c r="Q834" i="4" s="1"/>
  <c r="N828" i="4"/>
  <c r="W816" i="4"/>
  <c r="W828" i="4" s="1"/>
  <c r="P831" i="4"/>
  <c r="P834" i="4" s="1"/>
  <c r="N810" i="4"/>
  <c r="M810" i="4"/>
  <c r="L810" i="4"/>
  <c r="J810" i="4"/>
  <c r="H810" i="4"/>
  <c r="L831" i="4" l="1"/>
  <c r="L834" i="4" s="1"/>
  <c r="K810" i="4"/>
  <c r="M831" i="4"/>
  <c r="M834" i="4" s="1"/>
  <c r="J831" i="4"/>
  <c r="J834" i="4" s="1"/>
  <c r="N831" i="4"/>
  <c r="N834" i="4" s="1"/>
  <c r="H831" i="4"/>
  <c r="H834" i="4" s="1"/>
  <c r="Z480" i="4"/>
  <c r="K831" i="4" l="1"/>
  <c r="K834" i="4" s="1"/>
  <c r="O810" i="4"/>
  <c r="Z501" i="4"/>
  <c r="Z504" i="4" s="1"/>
  <c r="Z534" i="4"/>
  <c r="Z537" i="4" s="1"/>
  <c r="S133" i="4"/>
  <c r="P98" i="4"/>
  <c r="P101" i="4" s="1"/>
  <c r="I98" i="4"/>
  <c r="I101" i="4" s="1"/>
  <c r="E815" i="4"/>
  <c r="P65" i="4"/>
  <c r="P68" i="4" s="1"/>
  <c r="Y767" i="4"/>
  <c r="X767" i="4"/>
  <c r="W767" i="4"/>
  <c r="V767" i="4"/>
  <c r="U767" i="4"/>
  <c r="T767" i="4"/>
  <c r="S767" i="4"/>
  <c r="R767" i="4"/>
  <c r="Q767" i="4"/>
  <c r="P767" i="4"/>
  <c r="O767" i="4"/>
  <c r="N767" i="4"/>
  <c r="M767" i="4"/>
  <c r="L767" i="4"/>
  <c r="K767" i="4"/>
  <c r="J767" i="4"/>
  <c r="I767" i="4"/>
  <c r="H767" i="4"/>
  <c r="G767" i="4"/>
  <c r="F767" i="4"/>
  <c r="E767" i="4"/>
  <c r="D767" i="4"/>
  <c r="Z766" i="4"/>
  <c r="Y766" i="4"/>
  <c r="X766" i="4"/>
  <c r="W766" i="4"/>
  <c r="V766" i="4"/>
  <c r="U766" i="4"/>
  <c r="T766" i="4"/>
  <c r="S766" i="4"/>
  <c r="R766" i="4"/>
  <c r="Q766" i="4"/>
  <c r="P766" i="4"/>
  <c r="O766" i="4"/>
  <c r="N766" i="4"/>
  <c r="M766" i="4"/>
  <c r="L766" i="4"/>
  <c r="K766" i="4"/>
  <c r="J766" i="4"/>
  <c r="I766" i="4"/>
  <c r="H766" i="4"/>
  <c r="G766" i="4"/>
  <c r="F766" i="4"/>
  <c r="E766" i="4"/>
  <c r="D766" i="4"/>
  <c r="Z503" i="4"/>
  <c r="Y503" i="4"/>
  <c r="X503" i="4"/>
  <c r="W503" i="4"/>
  <c r="V503" i="4"/>
  <c r="U503" i="4"/>
  <c r="T503" i="4"/>
  <c r="S503" i="4"/>
  <c r="R503" i="4"/>
  <c r="Q503" i="4"/>
  <c r="P503" i="4"/>
  <c r="O503" i="4"/>
  <c r="N503" i="4"/>
  <c r="M503" i="4"/>
  <c r="L503" i="4"/>
  <c r="K503" i="4"/>
  <c r="J503" i="4"/>
  <c r="I503" i="4"/>
  <c r="H503" i="4"/>
  <c r="G503" i="4"/>
  <c r="F503" i="4"/>
  <c r="E503" i="4"/>
  <c r="Z502" i="4"/>
  <c r="Y502" i="4"/>
  <c r="X502" i="4"/>
  <c r="W502" i="4"/>
  <c r="V502" i="4"/>
  <c r="U502" i="4"/>
  <c r="T502" i="4"/>
  <c r="S502" i="4"/>
  <c r="R502" i="4"/>
  <c r="Q502" i="4"/>
  <c r="P502" i="4"/>
  <c r="O502" i="4"/>
  <c r="N502" i="4"/>
  <c r="M502" i="4"/>
  <c r="L502" i="4"/>
  <c r="K502" i="4"/>
  <c r="J502" i="4"/>
  <c r="I502" i="4"/>
  <c r="H502" i="4"/>
  <c r="G502" i="4"/>
  <c r="F502" i="4"/>
  <c r="E502" i="4"/>
  <c r="Z234" i="4" l="1"/>
  <c r="Z237" i="4" s="1"/>
  <c r="O831" i="4"/>
  <c r="O834" i="4"/>
  <c r="G810" i="4"/>
  <c r="Z166" i="4"/>
  <c r="Z169" i="4" s="1"/>
  <c r="W815" i="4"/>
  <c r="W827" i="4" s="1"/>
  <c r="E827" i="4"/>
  <c r="Q98" i="4"/>
  <c r="Q101" i="4" s="1"/>
  <c r="X133" i="4"/>
  <c r="X136" i="4" s="1"/>
  <c r="F65" i="4"/>
  <c r="F68" i="4" s="1"/>
  <c r="L65" i="4"/>
  <c r="L68" i="4" s="1"/>
  <c r="R65" i="4"/>
  <c r="R68" i="4" s="1"/>
  <c r="X65" i="4"/>
  <c r="X68" i="4" s="1"/>
  <c r="F98" i="4"/>
  <c r="F101" i="4" s="1"/>
  <c r="L98" i="4"/>
  <c r="L101" i="4" s="1"/>
  <c r="R98" i="4"/>
  <c r="R101" i="4" s="1"/>
  <c r="X98" i="4"/>
  <c r="X101" i="4" s="1"/>
  <c r="G133" i="4"/>
  <c r="G136" i="4" s="1"/>
  <c r="M133" i="4"/>
  <c r="M136" i="4" s="1"/>
  <c r="Y133" i="4"/>
  <c r="Y136" i="4" s="1"/>
  <c r="K65" i="4"/>
  <c r="K68" i="4" s="1"/>
  <c r="K98" i="4"/>
  <c r="K101" i="4" s="1"/>
  <c r="R133" i="4"/>
  <c r="R136" i="4" s="1"/>
  <c r="G65" i="4"/>
  <c r="G68" i="4" s="1"/>
  <c r="M65" i="4"/>
  <c r="M68" i="4" s="1"/>
  <c r="S65" i="4"/>
  <c r="S68" i="4" s="1"/>
  <c r="Y65" i="4"/>
  <c r="Y68" i="4" s="1"/>
  <c r="G98" i="4"/>
  <c r="G101" i="4" s="1"/>
  <c r="M98" i="4"/>
  <c r="M101" i="4" s="1"/>
  <c r="S98" i="4"/>
  <c r="S101" i="4" s="1"/>
  <c r="Y98" i="4"/>
  <c r="Y101" i="4" s="1"/>
  <c r="H133" i="4"/>
  <c r="H136" i="4" s="1"/>
  <c r="N133" i="4"/>
  <c r="N136" i="4" s="1"/>
  <c r="T133" i="4"/>
  <c r="T136" i="4" s="1"/>
  <c r="E98" i="4"/>
  <c r="E101" i="4" s="1"/>
  <c r="L133" i="4"/>
  <c r="L136" i="4" s="1"/>
  <c r="H65" i="4"/>
  <c r="H68" i="4" s="1"/>
  <c r="N65" i="4"/>
  <c r="N68" i="4" s="1"/>
  <c r="T65" i="4"/>
  <c r="T68" i="4" s="1"/>
  <c r="E810" i="4"/>
  <c r="H98" i="4"/>
  <c r="H101" i="4" s="1"/>
  <c r="N98" i="4"/>
  <c r="N101" i="4" s="1"/>
  <c r="T98" i="4"/>
  <c r="T101" i="4" s="1"/>
  <c r="F810" i="4"/>
  <c r="I133" i="4"/>
  <c r="I136" i="4" s="1"/>
  <c r="O133" i="4"/>
  <c r="O136" i="4" s="1"/>
  <c r="U133" i="4"/>
  <c r="U136" i="4" s="1"/>
  <c r="W65" i="4"/>
  <c r="W68" i="4" s="1"/>
  <c r="F133" i="4"/>
  <c r="F136" i="4" s="1"/>
  <c r="I65" i="4"/>
  <c r="O65" i="4"/>
  <c r="O68" i="4" s="1"/>
  <c r="U65" i="4"/>
  <c r="U68" i="4" s="1"/>
  <c r="O98" i="4"/>
  <c r="O101" i="4" s="1"/>
  <c r="U98" i="4"/>
  <c r="U101" i="4" s="1"/>
  <c r="D136" i="4"/>
  <c r="J133" i="4"/>
  <c r="J136" i="4" s="1"/>
  <c r="P133" i="4"/>
  <c r="P136" i="4" s="1"/>
  <c r="V133" i="4"/>
  <c r="V136" i="4" s="1"/>
  <c r="Q65" i="4"/>
  <c r="Q68" i="4" s="1"/>
  <c r="W98" i="4"/>
  <c r="W101" i="4" s="1"/>
  <c r="J65" i="4"/>
  <c r="J68" i="4" s="1"/>
  <c r="V65" i="4"/>
  <c r="V68" i="4" s="1"/>
  <c r="D98" i="4"/>
  <c r="D101" i="4" s="1"/>
  <c r="J98" i="4"/>
  <c r="J101" i="4" s="1"/>
  <c r="V98" i="4"/>
  <c r="V101" i="4" s="1"/>
  <c r="E136" i="4"/>
  <c r="K133" i="4"/>
  <c r="K136" i="4" s="1"/>
  <c r="Q133" i="4"/>
  <c r="Q136" i="4" s="1"/>
  <c r="W133" i="4"/>
  <c r="W136" i="4" s="1"/>
  <c r="G831" i="4" l="1"/>
  <c r="G834" i="4" s="1"/>
  <c r="F831" i="4"/>
  <c r="F834" i="4" s="1"/>
  <c r="E831" i="4"/>
  <c r="E834" i="4" s="1"/>
  <c r="D810" i="4"/>
  <c r="D831" i="4" l="1"/>
  <c r="D834" i="4" s="1"/>
  <c r="I810" i="4"/>
  <c r="I831" i="4" l="1"/>
  <c r="I834" i="4" s="1"/>
  <c r="W810" i="4"/>
  <c r="W831" i="4" s="1"/>
  <c r="W834" i="4" s="1"/>
</calcChain>
</file>

<file path=xl/sharedStrings.xml><?xml version="1.0" encoding="utf-8"?>
<sst xmlns="http://schemas.openxmlformats.org/spreadsheetml/2006/main" count="2413" uniqueCount="210">
  <si>
    <t>مجموعة الحبوب (جملة)</t>
  </si>
  <si>
    <t>Value(V) : Miillon U.S.Dollars  Quantity (Q) : 1000 M.T</t>
  </si>
  <si>
    <t>الدولة</t>
  </si>
  <si>
    <t>الصادرات</t>
  </si>
  <si>
    <t>الواردات</t>
  </si>
  <si>
    <t>الميزان التجاري</t>
  </si>
  <si>
    <t>المتاح للاستهلاك</t>
  </si>
  <si>
    <t>نسبة الاكتفاء الذاتي</t>
  </si>
  <si>
    <t>Country</t>
  </si>
  <si>
    <t>%</t>
  </si>
  <si>
    <t>الأردن</t>
  </si>
  <si>
    <t>Jordan</t>
  </si>
  <si>
    <t>الإمارات</t>
  </si>
  <si>
    <t>Emirates</t>
  </si>
  <si>
    <t>البحرين</t>
  </si>
  <si>
    <t>Bahrain</t>
  </si>
  <si>
    <t>تونس</t>
  </si>
  <si>
    <t>Tunisia</t>
  </si>
  <si>
    <t>الجزائر</t>
  </si>
  <si>
    <t>Algeria</t>
  </si>
  <si>
    <t>جزر القمر</t>
  </si>
  <si>
    <t>Comoros</t>
  </si>
  <si>
    <t>جيبوتي</t>
  </si>
  <si>
    <t>Djibouti</t>
  </si>
  <si>
    <t>السعودية</t>
  </si>
  <si>
    <t>Saudi Arabia</t>
  </si>
  <si>
    <t>السودان</t>
  </si>
  <si>
    <t>Sudan</t>
  </si>
  <si>
    <t>سوريا</t>
  </si>
  <si>
    <t>Syria</t>
  </si>
  <si>
    <t>الصومال</t>
  </si>
  <si>
    <t>Somalia</t>
  </si>
  <si>
    <t>العراق</t>
  </si>
  <si>
    <t>Iraq</t>
  </si>
  <si>
    <t>عمان</t>
  </si>
  <si>
    <t>Oman</t>
  </si>
  <si>
    <t>فلسطين</t>
  </si>
  <si>
    <t>Palestine</t>
  </si>
  <si>
    <t>قطر</t>
  </si>
  <si>
    <t>Qatar</t>
  </si>
  <si>
    <t>الكويت</t>
  </si>
  <si>
    <t>Kuwait</t>
  </si>
  <si>
    <t>لبنان</t>
  </si>
  <si>
    <t>Lebanon</t>
  </si>
  <si>
    <t>ليبيا</t>
  </si>
  <si>
    <t>Libya</t>
  </si>
  <si>
    <t>مصر</t>
  </si>
  <si>
    <t>Egypt</t>
  </si>
  <si>
    <t>المغرب</t>
  </si>
  <si>
    <t>Morocco</t>
  </si>
  <si>
    <t>موريتانيا</t>
  </si>
  <si>
    <t>Mauritania</t>
  </si>
  <si>
    <t>اليمن</t>
  </si>
  <si>
    <t>Yemen</t>
  </si>
  <si>
    <t>الوطن العربي</t>
  </si>
  <si>
    <t>ARAB REGION</t>
  </si>
  <si>
    <t>القمح والدقيق</t>
  </si>
  <si>
    <t>الذرة الشامية</t>
  </si>
  <si>
    <t>الذرة الرفيعة والدخن</t>
  </si>
  <si>
    <t>الأرز</t>
  </si>
  <si>
    <t>الشعير</t>
  </si>
  <si>
    <t>حبوب أخري ودقيق حبوب أخري ومستحضرات الحبوب</t>
  </si>
  <si>
    <t>POTATOES</t>
  </si>
  <si>
    <t>جملة الخضر*</t>
  </si>
  <si>
    <t>*</t>
  </si>
  <si>
    <t>تشمل إنتاج البيوت المحمية</t>
  </si>
  <si>
    <t>جملة الفاكهة</t>
  </si>
  <si>
    <t>التمور</t>
  </si>
  <si>
    <t>* الامارت تنتج السكر من تكرير السكر الخام المستورد</t>
  </si>
  <si>
    <t>** البحرين تنتج السكر من تكرير السكر الخام المستورد</t>
  </si>
  <si>
    <t>جملة الزيوت والشحوم</t>
  </si>
  <si>
    <t>البن والشاي والكاكاو</t>
  </si>
  <si>
    <t>التوابل</t>
  </si>
  <si>
    <t>جملة اللحوم</t>
  </si>
  <si>
    <t>لحوم حمراء</t>
  </si>
  <si>
    <t>الاسماك</t>
  </si>
  <si>
    <t>FISH</t>
  </si>
  <si>
    <t>البيض</t>
  </si>
  <si>
    <t>EGGS</t>
  </si>
  <si>
    <t>الألبان ومنتجاتها</t>
  </si>
  <si>
    <t>العسل الطبيعي</t>
  </si>
  <si>
    <t>المنتجات الغذائية المصنعة</t>
  </si>
  <si>
    <t>-</t>
  </si>
  <si>
    <t>البيان</t>
  </si>
  <si>
    <t>ITEM</t>
  </si>
  <si>
    <t xml:space="preserve">         WHEAT AND FLOUR</t>
  </si>
  <si>
    <t xml:space="preserve">         MAIZE</t>
  </si>
  <si>
    <t xml:space="preserve">  الأرز         </t>
  </si>
  <si>
    <t xml:space="preserve">         RICE</t>
  </si>
  <si>
    <t xml:space="preserve">              الشعير</t>
  </si>
  <si>
    <t xml:space="preserve">         BARLEY</t>
  </si>
  <si>
    <t>SORGHUM AND MILLET</t>
  </si>
  <si>
    <t>DATE</t>
  </si>
  <si>
    <t>السكر</t>
  </si>
  <si>
    <t>T O T A L</t>
  </si>
  <si>
    <t xml:space="preserve">
 Production
</t>
  </si>
  <si>
    <t>Exports</t>
  </si>
  <si>
    <t>Imports</t>
  </si>
  <si>
    <t xml:space="preserve"> (Q.) كمية </t>
  </si>
  <si>
    <t>كمية  (.Q)</t>
  </si>
  <si>
    <t>قيمة (.V)</t>
  </si>
  <si>
    <t>AVAILABLE FOR CONSUMPTION</t>
  </si>
  <si>
    <t xml:space="preserve">S.S.R. </t>
  </si>
  <si>
    <t>BALANCE</t>
  </si>
  <si>
    <t>Element</t>
  </si>
  <si>
    <t xml:space="preserve"> البقوليات</t>
  </si>
  <si>
    <t>SUGAR</t>
  </si>
  <si>
    <t xml:space="preserve">  لحوم  دواجن</t>
  </si>
  <si>
    <t>الإجمالي</t>
  </si>
  <si>
    <t xml:space="preserve">CEREALS </t>
  </si>
  <si>
    <t xml:space="preserve"> اللحوم</t>
  </si>
  <si>
    <t xml:space="preserve"> لحوم حمراء</t>
  </si>
  <si>
    <t xml:space="preserve"> لحوم  بيضاء</t>
  </si>
  <si>
    <t>FATS &amp; OILS</t>
  </si>
  <si>
    <t>MEAT</t>
  </si>
  <si>
    <t>MILK &amp; Dairy Producton</t>
  </si>
  <si>
    <t>السلعة</t>
  </si>
  <si>
    <t xml:space="preserve">FRUITS </t>
  </si>
  <si>
    <t>بدون التجارة العربية البينية</t>
  </si>
  <si>
    <t>البطاطس</t>
  </si>
  <si>
    <t xml:space="preserve">PULSES </t>
  </si>
  <si>
    <t xml:space="preserve"> الخضر</t>
  </si>
  <si>
    <t>الزيوت والشحوم</t>
  </si>
  <si>
    <t xml:space="preserve"> الحبوب </t>
  </si>
  <si>
    <t>*Without intra-Arab trade</t>
  </si>
  <si>
    <t xml:space="preserve"> RED MEAT</t>
  </si>
  <si>
    <t xml:space="preserve">  POULTRY MEAT</t>
  </si>
  <si>
    <t>VEGETABLES</t>
  </si>
  <si>
    <t xml:space="preserve">الموازين السلعية للمجموعات الغذائية </t>
  </si>
  <si>
    <t>FOOD BALANCE SHEETS FOR FOOD COMMODITY GROUPS</t>
  </si>
  <si>
    <t xml:space="preserve"> السكر </t>
  </si>
  <si>
    <t>جدول (606)</t>
  </si>
  <si>
    <t>Table (606)</t>
  </si>
  <si>
    <t>جدول (607)</t>
  </si>
  <si>
    <t>Table (607)</t>
  </si>
  <si>
    <t>Table (599)</t>
  </si>
  <si>
    <t>جدول (599)</t>
  </si>
  <si>
    <t>جدول (600)</t>
  </si>
  <si>
    <t>Table (600)</t>
  </si>
  <si>
    <t>جدول (602)</t>
  </si>
  <si>
    <t>جدول (603)</t>
  </si>
  <si>
    <t>جدول (604)</t>
  </si>
  <si>
    <t>جدول (605)</t>
  </si>
  <si>
    <t>جدول (608)</t>
  </si>
  <si>
    <t>Table (602)</t>
  </si>
  <si>
    <t>Table (603)</t>
  </si>
  <si>
    <t>Table (604)</t>
  </si>
  <si>
    <t>Table (605)</t>
  </si>
  <si>
    <t>Table (608)</t>
  </si>
  <si>
    <t>3 708</t>
  </si>
  <si>
    <t>CEREALS (TOTAL)  BALANCE SHEET</t>
  </si>
  <si>
    <t xml:space="preserve">  WHEAT AND FLOUR BALANCE SHEET</t>
  </si>
  <si>
    <t xml:space="preserve">   MAIZE BALANCE SHEET</t>
  </si>
  <si>
    <t>Sorghum and Millet BALANCE SHEET</t>
  </si>
  <si>
    <t xml:space="preserve">  RICE BALANCE SHEET</t>
  </si>
  <si>
    <t>BARLEY BALANCE SHEET</t>
  </si>
  <si>
    <t>Other Cereals and Cereal Preparations BALANCE SHEET</t>
  </si>
  <si>
    <t>Potatoes BALANCE SHEET</t>
  </si>
  <si>
    <t>PULSES BALANCE SHEET</t>
  </si>
  <si>
    <t>VEGETABLES (TOTAL) BALANCE SHEET</t>
  </si>
  <si>
    <t>FRUITS (TOTAL) BALANCE SHEET</t>
  </si>
  <si>
    <t xml:space="preserve">  Dates BALANCE SHEET</t>
  </si>
  <si>
    <t>Sugars BALANCE SHEET</t>
  </si>
  <si>
    <t>OILS &amp; FATS (TOTAL) BALANCE SHEET</t>
  </si>
  <si>
    <t>Coffee, Tea, and Cocoa BALANCE SHEET</t>
  </si>
  <si>
    <t>Spices BALANCE SHEET</t>
  </si>
  <si>
    <t>MEAT  (TOTAL) BALANCE SHEET</t>
  </si>
  <si>
    <t xml:space="preserve">  RED MEAT BALANCE SHEET</t>
  </si>
  <si>
    <t>POULTRY MEAT BALANCE SHEET</t>
  </si>
  <si>
    <t xml:space="preserve">  FISH BALANCE SHEET</t>
  </si>
  <si>
    <t xml:space="preserve">  EGGS BALANCE SHEET</t>
  </si>
  <si>
    <t>MILK &amp; DAIRY Production BALANCE SHEET</t>
  </si>
  <si>
    <t>Natural Honey BALANCE SHEET</t>
  </si>
  <si>
    <t>Processed Food Products BALANCE SHEET</t>
  </si>
  <si>
    <t>Table (584)</t>
  </si>
  <si>
    <t>Table (585)</t>
  </si>
  <si>
    <t>Table (586)</t>
  </si>
  <si>
    <t>Table (587)</t>
  </si>
  <si>
    <t>Table (588)</t>
  </si>
  <si>
    <t>Table (589)</t>
  </si>
  <si>
    <t>Table (590)</t>
  </si>
  <si>
    <t>Table (591)</t>
  </si>
  <si>
    <t>Table (592)</t>
  </si>
  <si>
    <t>Table (593)</t>
  </si>
  <si>
    <t>Table (594)</t>
  </si>
  <si>
    <t>Table (595)</t>
  </si>
  <si>
    <t>Table (596)</t>
  </si>
  <si>
    <t>Table (597)</t>
  </si>
  <si>
    <t>Table (598)</t>
  </si>
  <si>
    <t>Table (601)</t>
  </si>
  <si>
    <t>جدول (601)</t>
  </si>
  <si>
    <t>جدول (598)</t>
  </si>
  <si>
    <t>جدول (597)</t>
  </si>
  <si>
    <t>جدول (596)</t>
  </si>
  <si>
    <t>جدول (595)</t>
  </si>
  <si>
    <t>جدول (594)</t>
  </si>
  <si>
    <t>جدول (593)</t>
  </si>
  <si>
    <t>جدول (592)</t>
  </si>
  <si>
    <t>جدول (591)</t>
  </si>
  <si>
    <t>جدول (590)</t>
  </si>
  <si>
    <t>جدول (589)</t>
  </si>
  <si>
    <t>جدول (588)</t>
  </si>
  <si>
    <t>جدول (587)</t>
  </si>
  <si>
    <t xml:space="preserve"> جدول (586)</t>
  </si>
  <si>
    <t>جدول (585)</t>
  </si>
  <si>
    <t>جدول (584)</t>
  </si>
  <si>
    <t xml:space="preserve">الموازين السلعية للمجموعات الغذائية الرئيسية </t>
  </si>
  <si>
    <t xml:space="preserve">FOOD BALANCE SHEETS FOR MAJOR FOOD COMMODITY GROUPS, </t>
  </si>
  <si>
    <t xml:space="preserve">الإنتاج
</t>
  </si>
  <si>
    <t>القيمة : مليون دولار أمريكي     الكمية : الف طن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</si>
</sst>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_);\(0.0\)"/>
    <numFmt numFmtId="166" formatCode="0_);\(0\)"/>
    <numFmt numFmtId="167" formatCode="0.00_);\(0.00\)"/>
  </numFmts>
  <fonts count="32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  <charset val="178"/>
    </font>
    <font>
      <sz val="10"/>
      <color indexed="8"/>
      <name val="Arial"/>
      <family val="2"/>
    </font>
    <font>
      <sz val="12"/>
      <color theme="1"/>
      <name val="Cambria"/>
      <family val="1"/>
      <scheme val="major"/>
    </font>
    <font>
      <b/>
      <sz val="12"/>
      <name val="Simplified Arabic"/>
      <family val="1"/>
    </font>
    <font>
      <b/>
      <sz val="12"/>
      <color theme="1"/>
      <name val="Simplified Arabic"/>
      <family val="1"/>
    </font>
    <font>
      <b/>
      <sz val="12"/>
      <color indexed="8"/>
      <name val="Simplified Arabic"/>
      <family val="1"/>
    </font>
    <font>
      <b/>
      <sz val="12"/>
      <name val="Cambria"/>
      <family val="1"/>
      <scheme val="major"/>
    </font>
    <font>
      <sz val="11"/>
      <name val="Cambria"/>
      <family val="1"/>
      <scheme val="major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sz val="1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0"/>
      </left>
      <right style="medium">
        <color indexed="6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9" fillId="0" borderId="0"/>
    <xf numFmtId="9" fontId="20" fillId="0" borderId="0" applyFont="0" applyFill="0" applyBorder="0" applyAlignment="0" applyProtection="0"/>
    <xf numFmtId="0" fontId="18" fillId="31" borderId="0" applyNumberFormat="0" applyBorder="0" applyAlignment="0" applyProtection="0"/>
    <xf numFmtId="0" fontId="21" fillId="0" borderId="17">
      <alignment horizontal="right" vertical="center" indent="1"/>
    </xf>
    <xf numFmtId="0" fontId="22" fillId="0" borderId="0"/>
    <xf numFmtId="0" fontId="18" fillId="31" borderId="0" applyNumberFormat="0" applyBorder="0" applyAlignment="0" applyProtection="0"/>
  </cellStyleXfs>
  <cellXfs count="100">
    <xf numFmtId="0" fontId="0" fillId="0" borderId="0" xfId="0"/>
    <xf numFmtId="0" fontId="24" fillId="0" borderId="0" xfId="0" applyFont="1" applyFill="1" applyAlignment="1">
      <alignment vertical="top" wrapText="1" readingOrder="2"/>
    </xf>
    <xf numFmtId="0" fontId="24" fillId="0" borderId="0" xfId="0" applyFont="1" applyFill="1" applyAlignment="1">
      <alignment vertical="top" wrapText="1"/>
    </xf>
    <xf numFmtId="0" fontId="24" fillId="0" borderId="0" xfId="0" applyFont="1" applyFill="1" applyBorder="1" applyAlignment="1">
      <alignment vertical="top" wrapText="1" readingOrder="2"/>
    </xf>
    <xf numFmtId="0" fontId="24" fillId="0" borderId="0" xfId="0" applyFont="1" applyFill="1" applyAlignment="1">
      <alignment wrapText="1"/>
    </xf>
    <xf numFmtId="0" fontId="25" fillId="0" borderId="0" xfId="0" applyFont="1" applyFill="1" applyAlignment="1">
      <alignment horizontal="left" vertical="center" readingOrder="1"/>
    </xf>
    <xf numFmtId="0" fontId="24" fillId="0" borderId="0" xfId="0" applyFont="1" applyFill="1" applyAlignment="1">
      <alignment vertical="center"/>
    </xf>
    <xf numFmtId="0" fontId="24" fillId="0" borderId="16" xfId="0" applyFont="1" applyFill="1" applyBorder="1" applyAlignment="1">
      <alignment horizontal="center" readingOrder="2"/>
    </xf>
    <xf numFmtId="0" fontId="25" fillId="0" borderId="0" xfId="0" applyFont="1" applyFill="1" applyAlignment="1">
      <alignment vertical="center"/>
    </xf>
    <xf numFmtId="165" fontId="26" fillId="0" borderId="10" xfId="47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vertical="top" wrapText="1" readingOrder="2"/>
    </xf>
    <xf numFmtId="0" fontId="27" fillId="0" borderId="0" xfId="0" applyFont="1" applyFill="1" applyBorder="1" applyAlignment="1">
      <alignment vertical="top" wrapText="1" readingOrder="2"/>
    </xf>
    <xf numFmtId="2" fontId="27" fillId="0" borderId="10" xfId="0" applyNumberFormat="1" applyFont="1" applyFill="1" applyBorder="1" applyAlignment="1">
      <alignment horizontal="center" wrapText="1" readingOrder="1"/>
    </xf>
    <xf numFmtId="0" fontId="27" fillId="0" borderId="0" xfId="0" applyFont="1" applyFill="1" applyAlignment="1">
      <alignment vertical="top" wrapText="1"/>
    </xf>
    <xf numFmtId="0" fontId="27" fillId="0" borderId="0" xfId="0" applyFont="1" applyFill="1" applyAlignment="1">
      <alignment vertical="top" wrapText="1" readingOrder="1"/>
    </xf>
    <xf numFmtId="0" fontId="27" fillId="0" borderId="11" xfId="0" applyFont="1" applyFill="1" applyBorder="1" applyAlignment="1">
      <alignment vertical="top" wrapText="1" readingOrder="2"/>
    </xf>
    <xf numFmtId="2" fontId="24" fillId="0" borderId="10" xfId="0" applyNumberFormat="1" applyFont="1" applyFill="1" applyBorder="1" applyAlignment="1">
      <alignment horizontal="center" wrapText="1" readingOrder="1"/>
    </xf>
    <xf numFmtId="2" fontId="27" fillId="0" borderId="13" xfId="0" applyNumberFormat="1" applyFont="1" applyFill="1" applyBorder="1" applyAlignment="1">
      <alignment horizontal="center" wrapText="1" readingOrder="1"/>
    </xf>
    <xf numFmtId="0" fontId="28" fillId="0" borderId="13" xfId="0" applyFont="1" applyFill="1" applyBorder="1" applyAlignment="1">
      <alignment horizontal="center" vertical="center" wrapText="1" readingOrder="2"/>
    </xf>
    <xf numFmtId="0" fontId="28" fillId="0" borderId="13" xfId="0" applyFont="1" applyFill="1" applyBorder="1" applyAlignment="1">
      <alignment horizontal="center" vertical="center" wrapText="1" readingOrder="1"/>
    </xf>
    <xf numFmtId="0" fontId="24" fillId="0" borderId="0" xfId="0" applyFont="1" applyFill="1" applyAlignment="1">
      <alignment vertical="top" wrapText="1" readingOrder="1"/>
    </xf>
    <xf numFmtId="0" fontId="24" fillId="0" borderId="0" xfId="0" applyFont="1" applyFill="1" applyAlignment="1">
      <alignment horizontal="right" vertical="top" wrapText="1" readingOrder="2"/>
    </xf>
    <xf numFmtId="0" fontId="28" fillId="0" borderId="10" xfId="0" applyFont="1" applyFill="1" applyBorder="1" applyAlignment="1">
      <alignment horizontal="center" vertical="center" wrapText="1" readingOrder="2"/>
    </xf>
    <xf numFmtId="0" fontId="24" fillId="0" borderId="11" xfId="0" applyFont="1" applyFill="1" applyBorder="1" applyAlignment="1">
      <alignment vertical="top" wrapText="1" readingOrder="2"/>
    </xf>
    <xf numFmtId="0" fontId="24" fillId="0" borderId="0" xfId="0" applyFont="1" applyFill="1" applyAlignment="1">
      <alignment vertical="center" wrapText="1" readingOrder="2"/>
    </xf>
    <xf numFmtId="0" fontId="27" fillId="0" borderId="10" xfId="0" applyFont="1" applyFill="1" applyBorder="1" applyAlignment="1">
      <alignment horizontal="center" wrapText="1" readingOrder="2"/>
    </xf>
    <xf numFmtId="164" fontId="24" fillId="0" borderId="10" xfId="0" applyNumberFormat="1" applyFont="1" applyFill="1" applyBorder="1" applyAlignment="1">
      <alignment horizontal="center" wrapText="1" readingOrder="2"/>
    </xf>
    <xf numFmtId="0" fontId="25" fillId="0" borderId="0" xfId="0" applyFont="1" applyFill="1" applyAlignment="1">
      <alignment wrapText="1"/>
    </xf>
    <xf numFmtId="0" fontId="27" fillId="0" borderId="13" xfId="0" applyFont="1" applyFill="1" applyBorder="1" applyAlignment="1">
      <alignment horizontal="center" wrapText="1" readingOrder="2"/>
    </xf>
    <xf numFmtId="0" fontId="24" fillId="0" borderId="0" xfId="0" applyFont="1" applyFill="1" applyAlignment="1">
      <alignment vertical="top" readingOrder="2"/>
    </xf>
    <xf numFmtId="0" fontId="24" fillId="0" borderId="0" xfId="0" applyFont="1" applyFill="1" applyAlignment="1">
      <alignment vertical="center" readingOrder="2"/>
    </xf>
    <xf numFmtId="0" fontId="24" fillId="0" borderId="0" xfId="0" applyFont="1" applyFill="1" applyAlignment="1"/>
    <xf numFmtId="0" fontId="24" fillId="0" borderId="11" xfId="0" applyFont="1" applyFill="1" applyBorder="1" applyAlignment="1">
      <alignment vertical="top" readingOrder="2"/>
    </xf>
    <xf numFmtId="0" fontId="27" fillId="0" borderId="0" xfId="0" applyFont="1" applyFill="1" applyAlignment="1">
      <alignment horizontal="right" vertical="top" readingOrder="2"/>
    </xf>
    <xf numFmtId="0" fontId="27" fillId="0" borderId="11" xfId="0" applyFont="1" applyFill="1" applyBorder="1" applyAlignment="1">
      <alignment vertical="top" readingOrder="2"/>
    </xf>
    <xf numFmtId="0" fontId="27" fillId="0" borderId="0" xfId="0" applyFont="1" applyFill="1" applyAlignment="1">
      <alignment vertical="top" readingOrder="2"/>
    </xf>
    <xf numFmtId="0" fontId="27" fillId="0" borderId="0" xfId="0" applyFont="1" applyFill="1" applyAlignment="1">
      <alignment vertical="top" readingOrder="1"/>
    </xf>
    <xf numFmtId="0" fontId="24" fillId="0" borderId="0" xfId="0" applyFont="1" applyFill="1" applyAlignment="1">
      <alignment vertical="top" readingOrder="1"/>
    </xf>
    <xf numFmtId="0" fontId="24" fillId="0" borderId="0" xfId="0" applyFont="1" applyFill="1" applyAlignment="1">
      <alignment horizontal="left" vertical="top" readingOrder="2"/>
    </xf>
    <xf numFmtId="0" fontId="24" fillId="0" borderId="0" xfId="0" applyFont="1" applyFill="1" applyAlignment="1">
      <alignment vertical="top"/>
    </xf>
    <xf numFmtId="0" fontId="27" fillId="0" borderId="10" xfId="0" applyFont="1" applyFill="1" applyBorder="1" applyAlignment="1">
      <alignment horizontal="center" vertical="center" wrapText="1" readingOrder="2"/>
    </xf>
    <xf numFmtId="0" fontId="27" fillId="0" borderId="10" xfId="0" applyFont="1" applyFill="1" applyBorder="1" applyAlignment="1">
      <alignment horizontal="center" vertical="center" wrapText="1" readingOrder="1"/>
    </xf>
    <xf numFmtId="0" fontId="29" fillId="0" borderId="16" xfId="0" applyFont="1" applyFill="1" applyBorder="1" applyAlignment="1">
      <alignment vertical="top" readingOrder="2"/>
    </xf>
    <xf numFmtId="0" fontId="29" fillId="0" borderId="0" xfId="0" applyFont="1" applyFill="1" applyBorder="1" applyAlignment="1">
      <alignment vertical="top" wrapText="1" readingOrder="2"/>
    </xf>
    <xf numFmtId="0" fontId="23" fillId="0" borderId="0" xfId="0" applyFont="1" applyFill="1" applyAlignment="1">
      <alignment wrapText="1"/>
    </xf>
    <xf numFmtId="0" fontId="30" fillId="0" borderId="0" xfId="0" applyFont="1" applyFill="1" applyAlignment="1"/>
    <xf numFmtId="0" fontId="23" fillId="0" borderId="0" xfId="0" applyFont="1" applyFill="1" applyAlignment="1"/>
    <xf numFmtId="0" fontId="30" fillId="0" borderId="0" xfId="0" applyFont="1" applyFill="1" applyAlignment="1">
      <alignment wrapText="1"/>
    </xf>
    <xf numFmtId="0" fontId="23" fillId="0" borderId="0" xfId="0" applyFont="1" applyFill="1" applyAlignment="1">
      <alignment horizontal="left"/>
    </xf>
    <xf numFmtId="0" fontId="27" fillId="0" borderId="10" xfId="0" applyFont="1" applyFill="1" applyBorder="1" applyAlignment="1">
      <alignment horizontal="center" vertical="center" wrapText="1" readingOrder="2"/>
    </xf>
    <xf numFmtId="0" fontId="27" fillId="0" borderId="10" xfId="0" applyFont="1" applyFill="1" applyBorder="1" applyAlignment="1">
      <alignment horizontal="center" vertical="center" wrapText="1" readingOrder="1"/>
    </xf>
    <xf numFmtId="0" fontId="27" fillId="33" borderId="10" xfId="0" applyFont="1" applyFill="1" applyBorder="1" applyAlignment="1">
      <alignment horizontal="center" vertical="center" wrapText="1" readingOrder="2"/>
    </xf>
    <xf numFmtId="165" fontId="26" fillId="33" borderId="10" xfId="47" applyNumberFormat="1" applyFont="1" applyFill="1" applyBorder="1" applyAlignment="1">
      <alignment horizontal="center" vertical="center" wrapText="1"/>
    </xf>
    <xf numFmtId="0" fontId="23" fillId="33" borderId="0" xfId="0" applyFont="1" applyFill="1" applyAlignment="1">
      <alignment wrapText="1"/>
    </xf>
    <xf numFmtId="0" fontId="27" fillId="0" borderId="10" xfId="0" applyFont="1" applyFill="1" applyBorder="1" applyAlignment="1">
      <alignment horizontal="center" vertical="center" wrapText="1" readingOrder="2"/>
    </xf>
    <xf numFmtId="2" fontId="31" fillId="0" borderId="12" xfId="0" applyNumberFormat="1" applyFont="1" applyBorder="1" applyAlignment="1">
      <alignment horizontal="center" readingOrder="1"/>
    </xf>
    <xf numFmtId="165" fontId="26" fillId="34" borderId="10" xfId="47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 readingOrder="2"/>
    </xf>
    <xf numFmtId="0" fontId="27" fillId="0" borderId="10" xfId="0" applyFont="1" applyFill="1" applyBorder="1" applyAlignment="1">
      <alignment horizontal="center" vertical="center" wrapText="1" readingOrder="2"/>
    </xf>
    <xf numFmtId="2" fontId="24" fillId="0" borderId="10" xfId="0" applyNumberFormat="1" applyFont="1" applyFill="1" applyBorder="1" applyAlignment="1">
      <alignment horizontal="center" wrapText="1" readingOrder="2"/>
    </xf>
    <xf numFmtId="2" fontId="26" fillId="0" borderId="10" xfId="47" applyNumberFormat="1" applyFont="1" applyFill="1" applyBorder="1" applyAlignment="1">
      <alignment horizontal="center" vertical="center" wrapText="1"/>
    </xf>
    <xf numFmtId="2" fontId="24" fillId="33" borderId="10" xfId="0" applyNumberFormat="1" applyFont="1" applyFill="1" applyBorder="1" applyAlignment="1">
      <alignment horizontal="center" wrapText="1" readingOrder="1"/>
    </xf>
    <xf numFmtId="2" fontId="26" fillId="33" borderId="10" xfId="47" applyNumberFormat="1" applyFont="1" applyFill="1" applyBorder="1" applyAlignment="1">
      <alignment horizontal="center" vertical="center" wrapText="1"/>
    </xf>
    <xf numFmtId="167" fontId="26" fillId="0" borderId="10" xfId="47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 readingOrder="1"/>
    </xf>
    <xf numFmtId="0" fontId="27" fillId="0" borderId="10" xfId="0" applyFont="1" applyFill="1" applyBorder="1" applyAlignment="1">
      <alignment horizontal="center" vertical="center" wrapText="1" readingOrder="1"/>
    </xf>
    <xf numFmtId="167" fontId="24" fillId="0" borderId="10" xfId="0" applyNumberFormat="1" applyFont="1" applyFill="1" applyBorder="1" applyAlignment="1">
      <alignment horizontal="center" wrapText="1" readingOrder="1"/>
    </xf>
    <xf numFmtId="167" fontId="24" fillId="0" borderId="10" xfId="0" applyNumberFormat="1" applyFont="1" applyFill="1" applyBorder="1" applyAlignment="1">
      <alignment horizontal="center" wrapText="1" readingOrder="2"/>
    </xf>
    <xf numFmtId="164" fontId="24" fillId="0" borderId="10" xfId="0" applyNumberFormat="1" applyFont="1" applyFill="1" applyBorder="1" applyAlignment="1">
      <alignment horizontal="center" wrapText="1" readingOrder="1"/>
    </xf>
    <xf numFmtId="164" fontId="26" fillId="0" borderId="10" xfId="47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 readingOrder="1"/>
    </xf>
    <xf numFmtId="0" fontId="27" fillId="0" borderId="18" xfId="0" applyFont="1" applyFill="1" applyBorder="1" applyAlignment="1">
      <alignment horizontal="center" vertical="center" wrapText="1" readingOrder="1"/>
    </xf>
    <xf numFmtId="0" fontId="27" fillId="0" borderId="12" xfId="0" applyFont="1" applyFill="1" applyBorder="1" applyAlignment="1">
      <alignment horizontal="center" vertical="center" wrapText="1" readingOrder="1"/>
    </xf>
    <xf numFmtId="0" fontId="27" fillId="0" borderId="10" xfId="0" applyFont="1" applyFill="1" applyBorder="1" applyAlignment="1">
      <alignment horizontal="center" vertical="center" wrapText="1" readingOrder="2"/>
    </xf>
    <xf numFmtId="0" fontId="23" fillId="0" borderId="13" xfId="0" applyFont="1" applyFill="1" applyBorder="1" applyAlignment="1">
      <alignment horizontal="center" wrapText="1"/>
    </xf>
    <xf numFmtId="0" fontId="23" fillId="0" borderId="12" xfId="0" applyFont="1" applyFill="1" applyBorder="1" applyAlignment="1">
      <alignment horizontal="center" wrapText="1"/>
    </xf>
    <xf numFmtId="0" fontId="27" fillId="0" borderId="15" xfId="0" applyFont="1" applyFill="1" applyBorder="1" applyAlignment="1">
      <alignment horizontal="center" wrapText="1" readingOrder="2"/>
    </xf>
    <xf numFmtId="0" fontId="27" fillId="0" borderId="14" xfId="0" applyFont="1" applyFill="1" applyBorder="1" applyAlignment="1">
      <alignment horizontal="center" wrapText="1" readingOrder="2"/>
    </xf>
    <xf numFmtId="0" fontId="27" fillId="0" borderId="15" xfId="0" applyFont="1" applyFill="1" applyBorder="1" applyAlignment="1">
      <alignment horizontal="center" wrapText="1" readingOrder="1"/>
    </xf>
    <xf numFmtId="0" fontId="27" fillId="0" borderId="14" xfId="0" applyFont="1" applyFill="1" applyBorder="1" applyAlignment="1">
      <alignment horizontal="center" wrapText="1" readingOrder="1"/>
    </xf>
    <xf numFmtId="0" fontId="27" fillId="0" borderId="20" xfId="0" applyFont="1" applyFill="1" applyBorder="1" applyAlignment="1">
      <alignment horizontal="center" vertical="center" wrapText="1" readingOrder="2"/>
    </xf>
    <xf numFmtId="0" fontId="27" fillId="0" borderId="21" xfId="0" applyFont="1" applyFill="1" applyBorder="1" applyAlignment="1">
      <alignment horizontal="center" vertical="center" wrapText="1" readingOrder="2"/>
    </xf>
    <xf numFmtId="0" fontId="27" fillId="0" borderId="19" xfId="0" applyFont="1" applyFill="1" applyBorder="1" applyAlignment="1">
      <alignment horizontal="center" vertical="center" wrapText="1" readingOrder="2"/>
    </xf>
    <xf numFmtId="0" fontId="27" fillId="0" borderId="13" xfId="0" applyFont="1" applyFill="1" applyBorder="1" applyAlignment="1">
      <alignment horizontal="center" vertical="center" wrapText="1" readingOrder="2"/>
    </xf>
    <xf numFmtId="0" fontId="27" fillId="0" borderId="18" xfId="0" applyFont="1" applyFill="1" applyBorder="1" applyAlignment="1">
      <alignment horizontal="center" vertical="center" wrapText="1" readingOrder="2"/>
    </xf>
    <xf numFmtId="0" fontId="27" fillId="0" borderId="12" xfId="0" applyFont="1" applyFill="1" applyBorder="1" applyAlignment="1">
      <alignment horizontal="center" vertical="center" wrapText="1" readingOrder="2"/>
    </xf>
    <xf numFmtId="0" fontId="27" fillId="33" borderId="13" xfId="0" applyFont="1" applyFill="1" applyBorder="1" applyAlignment="1">
      <alignment horizontal="center" vertical="center" wrapText="1" readingOrder="2"/>
    </xf>
    <xf numFmtId="0" fontId="27" fillId="33" borderId="12" xfId="0" applyFont="1" applyFill="1" applyBorder="1" applyAlignment="1">
      <alignment horizontal="center" vertical="center" wrapText="1" readingOrder="2"/>
    </xf>
    <xf numFmtId="166" fontId="26" fillId="0" borderId="13" xfId="47" applyNumberFormat="1" applyFont="1" applyFill="1" applyBorder="1" applyAlignment="1">
      <alignment horizontal="center" vertical="center" wrapText="1"/>
    </xf>
    <xf numFmtId="166" fontId="26" fillId="0" borderId="12" xfId="47" applyNumberFormat="1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 readingOrder="1"/>
    </xf>
    <xf numFmtId="0" fontId="27" fillId="33" borderId="18" xfId="0" applyFont="1" applyFill="1" applyBorder="1" applyAlignment="1">
      <alignment horizontal="center" vertical="center" wrapText="1" readingOrder="2"/>
    </xf>
    <xf numFmtId="0" fontId="27" fillId="0" borderId="15" xfId="0" applyFont="1" applyFill="1" applyBorder="1" applyAlignment="1">
      <alignment horizontal="center" vertical="center" wrapText="1" readingOrder="2"/>
    </xf>
    <xf numFmtId="0" fontId="27" fillId="0" borderId="14" xfId="0" applyFont="1" applyFill="1" applyBorder="1" applyAlignment="1">
      <alignment horizontal="center" vertical="center" wrapText="1" readingOrder="2"/>
    </xf>
    <xf numFmtId="0" fontId="28" fillId="0" borderId="15" xfId="0" applyFont="1" applyFill="1" applyBorder="1" applyAlignment="1">
      <alignment horizontal="center" vertical="center" wrapText="1" readingOrder="2"/>
    </xf>
    <xf numFmtId="0" fontId="28" fillId="0" borderId="14" xfId="0" applyFont="1" applyFill="1" applyBorder="1" applyAlignment="1">
      <alignment horizontal="center" vertical="center" wrapText="1" readingOrder="2"/>
    </xf>
    <xf numFmtId="0" fontId="28" fillId="0" borderId="15" xfId="0" applyFont="1" applyFill="1" applyBorder="1" applyAlignment="1">
      <alignment horizontal="center" vertical="center" wrapText="1" readingOrder="1"/>
    </xf>
    <xf numFmtId="0" fontId="28" fillId="0" borderId="14" xfId="0" applyFont="1" applyFill="1" applyBorder="1" applyAlignment="1">
      <alignment horizontal="center" vertical="center" wrapText="1" readingOrder="1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40% - Accent6 2" xfId="45" xr:uid="{00000000-0005-0000-0000-00000C000000}"/>
    <cellStyle name="40% - Accent6 2 2" xfId="48" xr:uid="{00000000-0005-0000-0000-00000D00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7000000}"/>
    <cellStyle name="Normal 3" xfId="42" xr:uid="{00000000-0005-0000-0000-000028000000}"/>
    <cellStyle name="Normal_Sheet2" xfId="47" xr:uid="{00000000-0005-0000-0000-000029000000}"/>
    <cellStyle name="Note" xfId="15" builtinId="10" customBuiltin="1"/>
    <cellStyle name="Output" xfId="10" builtinId="21" customBuiltin="1"/>
    <cellStyle name="Percent 3" xfId="44" xr:uid="{00000000-0005-0000-0000-00002C000000}"/>
    <cellStyle name="Title" xfId="1" builtinId="15" customBuiltin="1"/>
    <cellStyle name="Total" xfId="17" builtinId="25" customBuiltin="1"/>
    <cellStyle name="TXT2" xfId="46" xr:uid="{00000000-0005-0000-0000-00002F000000}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35"/>
  <sheetViews>
    <sheetView rightToLeft="1" tabSelected="1" topLeftCell="A55" zoomScale="80" zoomScaleNormal="80" workbookViewId="0">
      <pane xSplit="2" topLeftCell="R1" activePane="topRight" state="frozen"/>
      <selection pane="topRight" activeCell="X70" sqref="X70:Y70"/>
    </sheetView>
  </sheetViews>
  <sheetFormatPr defaultColWidth="9.140625" defaultRowHeight="15.75"/>
  <cols>
    <col min="1" max="1" width="16.28515625" style="44" customWidth="1"/>
    <col min="2" max="2" width="17" style="44" customWidth="1"/>
    <col min="3" max="3" width="12" style="44" customWidth="1"/>
    <col min="4" max="4" width="13.7109375" style="44" customWidth="1"/>
    <col min="5" max="5" width="13.28515625" style="44" customWidth="1"/>
    <col min="6" max="6" width="12.7109375" style="44" customWidth="1"/>
    <col min="7" max="7" width="12" style="44" customWidth="1"/>
    <col min="8" max="8" width="12.42578125" style="44" customWidth="1"/>
    <col min="9" max="9" width="18.7109375" style="44" customWidth="1"/>
    <col min="10" max="10" width="16.140625" style="44" customWidth="1"/>
    <col min="11" max="11" width="16.42578125" style="44" customWidth="1"/>
    <col min="12" max="12" width="13.5703125" style="44" customWidth="1"/>
    <col min="13" max="13" width="14" style="44" customWidth="1"/>
    <col min="14" max="14" width="11.7109375" style="44" customWidth="1"/>
    <col min="15" max="15" width="12.42578125" style="44" customWidth="1"/>
    <col min="16" max="16" width="12" style="44" customWidth="1"/>
    <col min="17" max="17" width="16" style="44" customWidth="1"/>
    <col min="18" max="18" width="13.28515625" style="44" customWidth="1"/>
    <col min="19" max="19" width="15.85546875" style="44" customWidth="1"/>
    <col min="20" max="20" width="16" style="44" customWidth="1"/>
    <col min="21" max="21" width="11.28515625" style="44" customWidth="1"/>
    <col min="22" max="22" width="12.28515625" style="44" customWidth="1"/>
    <col min="23" max="23" width="18.42578125" style="44" customWidth="1"/>
    <col min="24" max="24" width="17.5703125" style="44" customWidth="1"/>
    <col min="25" max="25" width="11.7109375" style="44" customWidth="1"/>
    <col min="26" max="26" width="17.42578125" style="44" customWidth="1"/>
    <col min="27" max="27" width="18.42578125" style="44" customWidth="1"/>
    <col min="28" max="28" width="13.85546875" style="44" customWidth="1"/>
    <col min="29" max="29" width="18.85546875" style="44" customWidth="1"/>
    <col min="30" max="16384" width="9.140625" style="44"/>
  </cols>
  <sheetData>
    <row r="1" spans="1:27" ht="32.25" customHeight="1">
      <c r="A1" s="42" t="s">
        <v>128</v>
      </c>
      <c r="B1" s="43"/>
      <c r="C1" s="43"/>
      <c r="D1" s="43"/>
      <c r="AA1" s="45" t="s">
        <v>129</v>
      </c>
    </row>
    <row r="2" spans="1:27" ht="15.75" customHeight="1">
      <c r="A2" s="35" t="s">
        <v>205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Y2" s="13"/>
      <c r="Z2" s="13"/>
      <c r="AA2" s="36" t="s">
        <v>174</v>
      </c>
    </row>
    <row r="3" spans="1:27" ht="15.75" customHeight="1">
      <c r="A3" s="33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Y3" s="14"/>
      <c r="AA3" s="36" t="s">
        <v>150</v>
      </c>
    </row>
    <row r="4" spans="1:27" ht="15.75" customHeight="1">
      <c r="A4" s="34" t="s">
        <v>209</v>
      </c>
      <c r="B4" s="15"/>
      <c r="C4" s="15"/>
      <c r="D4" s="15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U4" s="15"/>
      <c r="V4" s="15"/>
      <c r="X4" s="15"/>
      <c r="Y4" s="15"/>
      <c r="Z4" s="15"/>
      <c r="AA4" s="34" t="s">
        <v>1</v>
      </c>
    </row>
    <row r="5" spans="1:27">
      <c r="A5" s="74" t="s">
        <v>83</v>
      </c>
      <c r="B5" s="76" t="s">
        <v>2</v>
      </c>
      <c r="C5" s="77"/>
      <c r="D5" s="25" t="s">
        <v>10</v>
      </c>
      <c r="E5" s="25" t="s">
        <v>12</v>
      </c>
      <c r="F5" s="25" t="s">
        <v>14</v>
      </c>
      <c r="G5" s="25" t="s">
        <v>16</v>
      </c>
      <c r="H5" s="25" t="s">
        <v>18</v>
      </c>
      <c r="I5" s="25" t="s">
        <v>20</v>
      </c>
      <c r="J5" s="25" t="s">
        <v>22</v>
      </c>
      <c r="K5" s="25" t="s">
        <v>24</v>
      </c>
      <c r="L5" s="25" t="s">
        <v>26</v>
      </c>
      <c r="M5" s="25" t="s">
        <v>28</v>
      </c>
      <c r="N5" s="25" t="s">
        <v>30</v>
      </c>
      <c r="O5" s="25" t="s">
        <v>32</v>
      </c>
      <c r="P5" s="25" t="s">
        <v>34</v>
      </c>
      <c r="Q5" s="25" t="s">
        <v>36</v>
      </c>
      <c r="R5" s="25" t="s">
        <v>38</v>
      </c>
      <c r="S5" s="25" t="s">
        <v>40</v>
      </c>
      <c r="T5" s="25" t="s">
        <v>42</v>
      </c>
      <c r="U5" s="25" t="s">
        <v>44</v>
      </c>
      <c r="V5" s="25" t="s">
        <v>46</v>
      </c>
      <c r="W5" s="25" t="s">
        <v>48</v>
      </c>
      <c r="X5" s="25" t="s">
        <v>50</v>
      </c>
      <c r="Y5" s="25" t="s">
        <v>52</v>
      </c>
      <c r="Z5" s="25" t="s">
        <v>54</v>
      </c>
      <c r="AA5" s="83" t="s">
        <v>104</v>
      </c>
    </row>
    <row r="6" spans="1:27">
      <c r="A6" s="75"/>
      <c r="B6" s="78" t="s">
        <v>8</v>
      </c>
      <c r="C6" s="79"/>
      <c r="D6" s="25" t="s">
        <v>11</v>
      </c>
      <c r="E6" s="25" t="s">
        <v>13</v>
      </c>
      <c r="F6" s="25" t="s">
        <v>15</v>
      </c>
      <c r="G6" s="25" t="s">
        <v>17</v>
      </c>
      <c r="H6" s="25" t="s">
        <v>19</v>
      </c>
      <c r="I6" s="25" t="s">
        <v>21</v>
      </c>
      <c r="J6" s="25" t="s">
        <v>23</v>
      </c>
      <c r="K6" s="25" t="s">
        <v>25</v>
      </c>
      <c r="L6" s="25" t="s">
        <v>27</v>
      </c>
      <c r="M6" s="25" t="s">
        <v>29</v>
      </c>
      <c r="N6" s="25" t="s">
        <v>31</v>
      </c>
      <c r="O6" s="25" t="s">
        <v>33</v>
      </c>
      <c r="P6" s="25" t="s">
        <v>35</v>
      </c>
      <c r="Q6" s="25" t="s">
        <v>37</v>
      </c>
      <c r="R6" s="25" t="s">
        <v>39</v>
      </c>
      <c r="S6" s="25" t="s">
        <v>41</v>
      </c>
      <c r="T6" s="25" t="s">
        <v>43</v>
      </c>
      <c r="U6" s="25" t="s">
        <v>45</v>
      </c>
      <c r="V6" s="25" t="s">
        <v>47</v>
      </c>
      <c r="W6" s="25" t="s">
        <v>49</v>
      </c>
      <c r="X6" s="12" t="s">
        <v>51</v>
      </c>
      <c r="Y6" s="12" t="s">
        <v>53</v>
      </c>
      <c r="Z6" s="12" t="s">
        <v>55</v>
      </c>
      <c r="AA6" s="85"/>
    </row>
    <row r="7" spans="1:27" ht="24.75">
      <c r="A7" s="80" t="s">
        <v>208</v>
      </c>
      <c r="B7" s="41">
        <v>2017</v>
      </c>
      <c r="C7" s="70" t="s">
        <v>98</v>
      </c>
      <c r="D7" s="9">
        <v>60.737699999999997</v>
      </c>
      <c r="E7" s="9">
        <v>17.824446990326372</v>
      </c>
      <c r="F7" s="9">
        <v>0</v>
      </c>
      <c r="G7" s="9">
        <v>1677.9504999999999</v>
      </c>
      <c r="H7" s="9">
        <v>3478.0720179999998</v>
      </c>
      <c r="I7" s="9">
        <v>44.987909999999999</v>
      </c>
      <c r="J7" s="9">
        <v>1.2999999999999999E-2</v>
      </c>
      <c r="K7" s="9">
        <v>1429.0219999999997</v>
      </c>
      <c r="L7" s="9">
        <v>8765</v>
      </c>
      <c r="M7" s="9">
        <v>3031.799</v>
      </c>
      <c r="N7" s="9">
        <v>187.977</v>
      </c>
      <c r="O7" s="9">
        <v>3801.0529999999999</v>
      </c>
      <c r="P7" s="9">
        <v>18.943000000000001</v>
      </c>
      <c r="Q7" s="9">
        <v>71.938060000000007</v>
      </c>
      <c r="R7" s="9">
        <v>2.5359999999999996</v>
      </c>
      <c r="S7" s="9">
        <v>7.4359999999999991</v>
      </c>
      <c r="T7" s="9">
        <v>245.7</v>
      </c>
      <c r="U7" s="9">
        <v>178.92200000000003</v>
      </c>
      <c r="V7" s="9">
        <v>21479.106</v>
      </c>
      <c r="W7" s="9">
        <v>9787.16</v>
      </c>
      <c r="X7" s="9">
        <v>357.3</v>
      </c>
      <c r="Y7" s="9">
        <v>449.839</v>
      </c>
      <c r="Z7" s="59">
        <f>SUM(D7:Y7)</f>
        <v>55093.316634990326</v>
      </c>
      <c r="AA7" s="83" t="s">
        <v>95</v>
      </c>
    </row>
    <row r="8" spans="1:27" ht="24.75">
      <c r="A8" s="81"/>
      <c r="B8" s="41">
        <v>2018</v>
      </c>
      <c r="C8" s="71"/>
      <c r="D8" s="9">
        <v>85.117000000000004</v>
      </c>
      <c r="E8" s="9">
        <v>8.17</v>
      </c>
      <c r="F8" s="9">
        <v>0</v>
      </c>
      <c r="G8" s="9">
        <v>1424.1150000000002</v>
      </c>
      <c r="H8" s="9">
        <v>6065.9365000000007</v>
      </c>
      <c r="I8" s="9">
        <v>41.198999999999998</v>
      </c>
      <c r="J8" s="9">
        <v>2.1000000000000001E-2</v>
      </c>
      <c r="K8" s="9">
        <v>1199.7370000000001</v>
      </c>
      <c r="L8" s="9">
        <v>6291.7</v>
      </c>
      <c r="M8" s="9">
        <v>1736.7929999999999</v>
      </c>
      <c r="N8" s="9">
        <v>234.37899999999999</v>
      </c>
      <c r="O8" s="9">
        <v>2620.3755999999998</v>
      </c>
      <c r="P8" s="9">
        <v>16.712</v>
      </c>
      <c r="Q8" s="9">
        <v>88.241</v>
      </c>
      <c r="R8" s="9">
        <v>2.3088000000000002</v>
      </c>
      <c r="S8" s="9">
        <v>11.215999999999999</v>
      </c>
      <c r="T8" s="9">
        <v>164.13199999999998</v>
      </c>
      <c r="U8" s="9">
        <v>219.548</v>
      </c>
      <c r="V8" s="9">
        <v>22749.505000000001</v>
      </c>
      <c r="W8" s="9">
        <v>10387.388000000001</v>
      </c>
      <c r="X8" s="9">
        <v>435.10199999999998</v>
      </c>
      <c r="Y8" s="9">
        <v>344.64800000000002</v>
      </c>
      <c r="Z8" s="59">
        <f t="shared" ref="Z8:Z21" si="0">SUM(D8:Y8)</f>
        <v>54126.3439</v>
      </c>
      <c r="AA8" s="84"/>
    </row>
    <row r="9" spans="1:27" ht="24.75">
      <c r="A9" s="82"/>
      <c r="B9" s="50">
        <v>2019</v>
      </c>
      <c r="C9" s="72"/>
      <c r="D9" s="9">
        <v>86.457241999999994</v>
      </c>
      <c r="E9" s="9">
        <v>6.7080000000000002</v>
      </c>
      <c r="F9" s="9">
        <v>0</v>
      </c>
      <c r="G9" s="9">
        <v>1536.5407</v>
      </c>
      <c r="H9" s="9">
        <v>5633.4510000000009</v>
      </c>
      <c r="I9" s="9">
        <v>42.689</v>
      </c>
      <c r="J9" s="9">
        <v>2.1000000000000001E-2</v>
      </c>
      <c r="K9" s="9">
        <v>1344.8919999999998</v>
      </c>
      <c r="L9" s="9">
        <v>5630.4</v>
      </c>
      <c r="M9" s="9">
        <v>6359.4749999999995</v>
      </c>
      <c r="N9" s="9">
        <v>184.18499999999997</v>
      </c>
      <c r="O9" s="9">
        <v>6908.55</v>
      </c>
      <c r="P9" s="9">
        <v>17.076000000000001</v>
      </c>
      <c r="Q9" s="9">
        <v>58.927999999999997</v>
      </c>
      <c r="R9" s="9">
        <v>2.4095999999999997</v>
      </c>
      <c r="S9" s="9">
        <v>17.863</v>
      </c>
      <c r="T9" s="9">
        <v>165.44300000000001</v>
      </c>
      <c r="U9" s="9">
        <v>270.00599999999997</v>
      </c>
      <c r="V9" s="9">
        <v>24125.510000000002</v>
      </c>
      <c r="W9" s="9">
        <v>4220.8490000000002</v>
      </c>
      <c r="X9" s="9">
        <v>480.43299999999999</v>
      </c>
      <c r="Y9" s="9">
        <v>679.96789999999999</v>
      </c>
      <c r="Z9" s="59">
        <f t="shared" si="0"/>
        <v>57771.854442000003</v>
      </c>
      <c r="AA9" s="85"/>
    </row>
    <row r="10" spans="1:27" s="53" customFormat="1" ht="24.75">
      <c r="A10" s="86" t="s">
        <v>3</v>
      </c>
      <c r="B10" s="86">
        <v>2017</v>
      </c>
      <c r="C10" s="51" t="s">
        <v>99</v>
      </c>
      <c r="D10" s="9">
        <v>79.769739999999999</v>
      </c>
      <c r="E10" s="9">
        <v>499.24817999999999</v>
      </c>
      <c r="F10" s="9">
        <v>1.0969099999999998</v>
      </c>
      <c r="G10" s="9">
        <v>44.743149999999993</v>
      </c>
      <c r="H10" s="9">
        <v>0.92757904000000002</v>
      </c>
      <c r="I10" s="9">
        <v>5.0000000000000001E-3</v>
      </c>
      <c r="J10" s="9">
        <v>0.38600000000000001</v>
      </c>
      <c r="K10" s="9">
        <v>69.088131318101944</v>
      </c>
      <c r="L10" s="9">
        <v>565.97611999999992</v>
      </c>
      <c r="M10" s="9">
        <v>1.077</v>
      </c>
      <c r="N10" s="9">
        <v>9.1999999999999998E-2</v>
      </c>
      <c r="O10" s="9">
        <v>0.501</v>
      </c>
      <c r="P10" s="9">
        <v>239.41944348999996</v>
      </c>
      <c r="Q10" s="9">
        <v>3.8000000000000006E-2</v>
      </c>
      <c r="R10" s="9">
        <v>13.18426</v>
      </c>
      <c r="S10" s="9">
        <v>117.87994999999999</v>
      </c>
      <c r="T10" s="9">
        <v>27.346379999999996</v>
      </c>
      <c r="U10" s="9">
        <v>32.883670000000002</v>
      </c>
      <c r="V10" s="9">
        <v>641.86139000000003</v>
      </c>
      <c r="W10" s="9">
        <v>12.907859999999999</v>
      </c>
      <c r="X10" s="9">
        <v>0</v>
      </c>
      <c r="Y10" s="9">
        <v>15.89724</v>
      </c>
      <c r="Z10" s="59">
        <f t="shared" si="0"/>
        <v>2364.3290038481018</v>
      </c>
      <c r="AA10" s="86" t="s">
        <v>96</v>
      </c>
    </row>
    <row r="11" spans="1:27" s="53" customFormat="1" ht="24.75">
      <c r="A11" s="93"/>
      <c r="B11" s="87"/>
      <c r="C11" s="51" t="s">
        <v>100</v>
      </c>
      <c r="D11" s="9">
        <v>18.819000000000003</v>
      </c>
      <c r="E11" s="9">
        <v>389.83099999999996</v>
      </c>
      <c r="F11" s="9">
        <v>1.179</v>
      </c>
      <c r="G11" s="9">
        <v>16.716000000000001</v>
      </c>
      <c r="H11" s="9">
        <v>0.72982273920999996</v>
      </c>
      <c r="I11" s="9">
        <v>1E-3</v>
      </c>
      <c r="J11" s="9">
        <v>0.22200000000000003</v>
      </c>
      <c r="K11" s="9">
        <v>27.962</v>
      </c>
      <c r="L11" s="9">
        <v>112.729</v>
      </c>
      <c r="M11" s="9">
        <v>0.71099999999999997</v>
      </c>
      <c r="N11" s="9">
        <v>9.1999999999999998E-2</v>
      </c>
      <c r="O11" s="9">
        <v>0.30700000000000005</v>
      </c>
      <c r="P11" s="9">
        <v>68.358382599999999</v>
      </c>
      <c r="Q11" s="9">
        <v>0.11099999999999999</v>
      </c>
      <c r="R11" s="9">
        <v>6.3360000000000003</v>
      </c>
      <c r="S11" s="9">
        <v>54.099000000000004</v>
      </c>
      <c r="T11" s="9">
        <v>19.138999999999999</v>
      </c>
      <c r="U11" s="9">
        <v>7.1750000000000007</v>
      </c>
      <c r="V11" s="9">
        <v>147.13237916900479</v>
      </c>
      <c r="W11" s="9">
        <v>4.3</v>
      </c>
      <c r="X11" s="9">
        <v>0</v>
      </c>
      <c r="Y11" s="9">
        <v>4.7780000000000005</v>
      </c>
      <c r="Z11" s="59">
        <f t="shared" si="0"/>
        <v>880.72758450821482</v>
      </c>
      <c r="AA11" s="93"/>
    </row>
    <row r="12" spans="1:27" s="53" customFormat="1" ht="24.75">
      <c r="A12" s="93"/>
      <c r="B12" s="86">
        <v>2018</v>
      </c>
      <c r="C12" s="51" t="s">
        <v>99</v>
      </c>
      <c r="D12" s="52">
        <v>457.40253999999999</v>
      </c>
      <c r="E12" s="52">
        <v>591.62192000000005</v>
      </c>
      <c r="F12" s="52">
        <v>1.090524</v>
      </c>
      <c r="G12" s="52">
        <v>55.236081999999996</v>
      </c>
      <c r="H12" s="52">
        <v>12.408702</v>
      </c>
      <c r="I12" s="52">
        <v>1.0020000000000001E-3</v>
      </c>
      <c r="J12" s="52">
        <v>5.6002000000000003E-2</v>
      </c>
      <c r="K12" s="52">
        <v>47.947092000000005</v>
      </c>
      <c r="L12" s="52">
        <v>771.04399999999998</v>
      </c>
      <c r="M12" s="52">
        <v>1.72123</v>
      </c>
      <c r="N12" s="52">
        <v>1.19</v>
      </c>
      <c r="O12" s="52">
        <v>0.34175</v>
      </c>
      <c r="P12" s="52">
        <v>276.93153731999996</v>
      </c>
      <c r="Q12" s="52">
        <v>4.0125157420718827</v>
      </c>
      <c r="R12" s="52">
        <v>0.27799999999999997</v>
      </c>
      <c r="S12" s="52">
        <v>116.03681999999998</v>
      </c>
      <c r="T12" s="52">
        <v>20.529670000000003</v>
      </c>
      <c r="U12" s="52">
        <v>2.8488899999999999</v>
      </c>
      <c r="V12" s="52">
        <v>837.38908986455544</v>
      </c>
      <c r="W12" s="52">
        <v>27.867400257510727</v>
      </c>
      <c r="X12" s="52">
        <v>0</v>
      </c>
      <c r="Y12" s="52">
        <v>15.284959345794391</v>
      </c>
      <c r="Z12" s="59">
        <f t="shared" si="0"/>
        <v>3241.2397265299328</v>
      </c>
      <c r="AA12" s="93"/>
    </row>
    <row r="13" spans="1:27" s="53" customFormat="1" ht="24.75">
      <c r="A13" s="93"/>
      <c r="B13" s="87"/>
      <c r="C13" s="51" t="s">
        <v>100</v>
      </c>
      <c r="D13" s="52">
        <v>105.122</v>
      </c>
      <c r="E13" s="52">
        <v>430.06599999999997</v>
      </c>
      <c r="F13" s="52">
        <v>1.376004</v>
      </c>
      <c r="G13" s="52">
        <v>19.956002000000005</v>
      </c>
      <c r="H13" s="52">
        <v>1.904002</v>
      </c>
      <c r="I13" s="52">
        <v>1.9999999999999999E-6</v>
      </c>
      <c r="J13" s="52">
        <v>0.29100199999999998</v>
      </c>
      <c r="K13" s="52">
        <v>24.775002000000001</v>
      </c>
      <c r="L13" s="52">
        <v>275.67300000000006</v>
      </c>
      <c r="M13" s="52">
        <v>1.329</v>
      </c>
      <c r="N13" s="52">
        <v>0.59700000000000009</v>
      </c>
      <c r="O13" s="52">
        <v>0.185</v>
      </c>
      <c r="P13" s="52">
        <v>90.376952207792201</v>
      </c>
      <c r="Q13" s="52">
        <v>14.159000000000001</v>
      </c>
      <c r="R13" s="52">
        <v>0.316</v>
      </c>
      <c r="S13" s="52">
        <v>54.286999999999999</v>
      </c>
      <c r="T13" s="52">
        <v>17.058</v>
      </c>
      <c r="U13" s="52">
        <v>0.58700000000000008</v>
      </c>
      <c r="V13" s="52">
        <v>187.29629204999998</v>
      </c>
      <c r="W13" s="52">
        <v>8.4590000000000014</v>
      </c>
      <c r="X13" s="52">
        <v>0</v>
      </c>
      <c r="Y13" s="52">
        <v>7.8490000000000002</v>
      </c>
      <c r="Z13" s="59">
        <f t="shared" si="0"/>
        <v>1241.662258257792</v>
      </c>
      <c r="AA13" s="93"/>
    </row>
    <row r="14" spans="1:27" s="53" customFormat="1" ht="24.75">
      <c r="A14" s="93"/>
      <c r="B14" s="86">
        <v>2019</v>
      </c>
      <c r="C14" s="51" t="s">
        <v>99</v>
      </c>
      <c r="D14" s="52">
        <v>419.07153999999997</v>
      </c>
      <c r="E14" s="52">
        <v>509.36591000000004</v>
      </c>
      <c r="F14" s="52">
        <v>0.96541999999999994</v>
      </c>
      <c r="G14" s="52">
        <v>52.998114999999999</v>
      </c>
      <c r="H14" s="52">
        <v>37.961502000000003</v>
      </c>
      <c r="I14" s="52">
        <v>1.0020000000000001E-3</v>
      </c>
      <c r="J14" s="52">
        <v>7.4999999999999997E-2</v>
      </c>
      <c r="K14" s="52">
        <v>27.430999999999997</v>
      </c>
      <c r="L14" s="52">
        <v>133.27290000000002</v>
      </c>
      <c r="M14" s="52">
        <v>54.090270000000004</v>
      </c>
      <c r="N14" s="52">
        <v>0.41199999999999998</v>
      </c>
      <c r="O14" s="52">
        <v>1.68343</v>
      </c>
      <c r="P14" s="52">
        <v>24.498010000000001</v>
      </c>
      <c r="Q14" s="52">
        <v>2.4816046511627912</v>
      </c>
      <c r="R14" s="52">
        <v>0.15289999999999998</v>
      </c>
      <c r="S14" s="52">
        <v>123.18315</v>
      </c>
      <c r="T14" s="52">
        <v>26.099400000000003</v>
      </c>
      <c r="U14" s="52">
        <v>3.6869999999999998</v>
      </c>
      <c r="V14" s="52">
        <v>660.27300000000014</v>
      </c>
      <c r="W14" s="52">
        <v>18.839199999999998</v>
      </c>
      <c r="X14" s="52">
        <v>0</v>
      </c>
      <c r="Y14" s="52">
        <v>21.191399999999998</v>
      </c>
      <c r="Z14" s="59">
        <f t="shared" si="0"/>
        <v>2117.7337536511632</v>
      </c>
      <c r="AA14" s="93"/>
    </row>
    <row r="15" spans="1:27" s="53" customFormat="1" ht="24.75">
      <c r="A15" s="87"/>
      <c r="B15" s="87"/>
      <c r="C15" s="52" t="s">
        <v>100</v>
      </c>
      <c r="D15" s="52">
        <v>97.995000000000005</v>
      </c>
      <c r="E15" s="52">
        <v>279.03300000000002</v>
      </c>
      <c r="F15" s="52">
        <v>1.65</v>
      </c>
      <c r="G15" s="52">
        <v>17.616293836999997</v>
      </c>
      <c r="H15" s="52">
        <v>3.5501420000000001</v>
      </c>
      <c r="I15" s="52">
        <v>1.9999999999999999E-6</v>
      </c>
      <c r="J15" s="52">
        <v>0.27700000000000002</v>
      </c>
      <c r="K15" s="52">
        <v>10.448</v>
      </c>
      <c r="L15" s="52">
        <v>49.478999999999992</v>
      </c>
      <c r="M15" s="52">
        <v>11.388000000000002</v>
      </c>
      <c r="N15" s="52">
        <v>0.25600000000000001</v>
      </c>
      <c r="O15" s="52">
        <v>0.95799999999999996</v>
      </c>
      <c r="P15" s="52">
        <v>8.1199999999999992</v>
      </c>
      <c r="Q15" s="52">
        <v>10.436</v>
      </c>
      <c r="R15" s="52">
        <v>9.6000000000000002E-2</v>
      </c>
      <c r="S15" s="52">
        <v>57.552999999999997</v>
      </c>
      <c r="T15" s="52">
        <v>18.096</v>
      </c>
      <c r="U15" s="52">
        <v>3.2399999999999998</v>
      </c>
      <c r="V15" s="52">
        <v>273.80513399999995</v>
      </c>
      <c r="W15" s="52">
        <v>6.0990000000000002</v>
      </c>
      <c r="X15" s="52">
        <v>0</v>
      </c>
      <c r="Y15" s="52">
        <v>9.2279999999999998</v>
      </c>
      <c r="Z15" s="59">
        <f t="shared" si="0"/>
        <v>859.32357183699992</v>
      </c>
      <c r="AA15" s="87"/>
    </row>
    <row r="16" spans="1:27" s="53" customFormat="1" ht="24.75">
      <c r="A16" s="86" t="s">
        <v>4</v>
      </c>
      <c r="B16" s="86">
        <v>2017</v>
      </c>
      <c r="C16" s="51" t="s">
        <v>99</v>
      </c>
      <c r="D16" s="52">
        <v>3027.9450000000002</v>
      </c>
      <c r="E16" s="52">
        <v>3205.94</v>
      </c>
      <c r="F16" s="52">
        <v>258.93</v>
      </c>
      <c r="G16" s="52">
        <v>3560.6289999999999</v>
      </c>
      <c r="H16" s="52">
        <v>16734.562999999998</v>
      </c>
      <c r="I16" s="52">
        <v>84.450323999999995</v>
      </c>
      <c r="J16" s="52">
        <v>593.04499999999996</v>
      </c>
      <c r="K16" s="52">
        <v>9911.5569999999989</v>
      </c>
      <c r="L16" s="52">
        <v>5201.802206754066</v>
      </c>
      <c r="M16" s="52">
        <v>865.0630000000001</v>
      </c>
      <c r="N16" s="52">
        <v>848.69399999999996</v>
      </c>
      <c r="O16" s="52">
        <v>5451.4930000000004</v>
      </c>
      <c r="P16" s="52">
        <v>1307.383</v>
      </c>
      <c r="Q16" s="52">
        <v>431.13643259943802</v>
      </c>
      <c r="R16" s="52">
        <v>862.81479369397539</v>
      </c>
      <c r="S16" s="52">
        <v>1375.4889999999998</v>
      </c>
      <c r="T16" s="52">
        <v>1373.672</v>
      </c>
      <c r="U16" s="52">
        <v>3141.4420000000005</v>
      </c>
      <c r="V16" s="52">
        <v>21010.460222222217</v>
      </c>
      <c r="W16" s="52">
        <v>6653.338999999999</v>
      </c>
      <c r="X16" s="52">
        <v>857.89599999999996</v>
      </c>
      <c r="Y16" s="52">
        <v>4693.8140000000003</v>
      </c>
      <c r="Z16" s="59">
        <f t="shared" si="0"/>
        <v>91451.557979269695</v>
      </c>
      <c r="AA16" s="86" t="s">
        <v>97</v>
      </c>
    </row>
    <row r="17" spans="1:27" s="53" customFormat="1" ht="24.75">
      <c r="A17" s="93"/>
      <c r="B17" s="87"/>
      <c r="C17" s="51" t="s">
        <v>100</v>
      </c>
      <c r="D17" s="52">
        <v>843.68600000000004</v>
      </c>
      <c r="E17" s="52">
        <v>1375.1489999999999</v>
      </c>
      <c r="F17" s="52">
        <v>132.81700000000001</v>
      </c>
      <c r="G17" s="52">
        <v>829.43</v>
      </c>
      <c r="H17" s="52">
        <v>2860.3722999999995</v>
      </c>
      <c r="I17" s="52">
        <v>34.887</v>
      </c>
      <c r="J17" s="52">
        <v>166.41499999999999</v>
      </c>
      <c r="K17" s="52">
        <v>3420.8789999999999</v>
      </c>
      <c r="L17" s="52">
        <v>1767.2080000000001</v>
      </c>
      <c r="M17" s="52">
        <v>251.70500000000001</v>
      </c>
      <c r="N17" s="52">
        <v>282.01100000000002</v>
      </c>
      <c r="O17" s="52">
        <v>2059.0650000000001</v>
      </c>
      <c r="P17" s="52">
        <v>500.67099999999999</v>
      </c>
      <c r="Q17" s="52">
        <v>177.49099999999999</v>
      </c>
      <c r="R17" s="52">
        <v>311.202</v>
      </c>
      <c r="S17" s="52">
        <v>616.08900000000017</v>
      </c>
      <c r="T17" s="52">
        <v>361.98700000000002</v>
      </c>
      <c r="U17" s="52">
        <v>665.57400000000007</v>
      </c>
      <c r="V17" s="52">
        <v>5092.6392000000005</v>
      </c>
      <c r="W17" s="52">
        <v>1557.8399999999997</v>
      </c>
      <c r="X17" s="52">
        <v>211.46500000000003</v>
      </c>
      <c r="Y17" s="52">
        <v>1274.6770000000001</v>
      </c>
      <c r="Z17" s="59">
        <f t="shared" si="0"/>
        <v>24793.2595</v>
      </c>
      <c r="AA17" s="93"/>
    </row>
    <row r="18" spans="1:27" s="53" customFormat="1" ht="24.75">
      <c r="A18" s="93"/>
      <c r="B18" s="86">
        <v>2018</v>
      </c>
      <c r="C18" s="51" t="s">
        <v>99</v>
      </c>
      <c r="D18" s="52">
        <v>3027.9450000000002</v>
      </c>
      <c r="E18" s="52">
        <v>3205.94</v>
      </c>
      <c r="F18" s="52">
        <v>258.93</v>
      </c>
      <c r="G18" s="52">
        <v>3610.4090000000006</v>
      </c>
      <c r="H18" s="52">
        <v>16734.562999999998</v>
      </c>
      <c r="I18" s="52">
        <v>66.627165000000005</v>
      </c>
      <c r="J18" s="52">
        <v>593.04499999999996</v>
      </c>
      <c r="K18" s="52">
        <v>9911.5569999999989</v>
      </c>
      <c r="L18" s="52">
        <v>5201.802206754066</v>
      </c>
      <c r="M18" s="52">
        <v>865.0630000000001</v>
      </c>
      <c r="N18" s="52">
        <v>848.69399999999996</v>
      </c>
      <c r="O18" s="52">
        <v>5451.4930000000004</v>
      </c>
      <c r="P18" s="52">
        <v>1312.193</v>
      </c>
      <c r="Q18" s="52">
        <v>518.19543013311716</v>
      </c>
      <c r="R18" s="52">
        <v>862.81479369397539</v>
      </c>
      <c r="S18" s="52">
        <v>1375.4889999999998</v>
      </c>
      <c r="T18" s="52">
        <v>1373.672</v>
      </c>
      <c r="U18" s="52">
        <v>3141.4420000000005</v>
      </c>
      <c r="V18" s="52">
        <v>21010.460222222217</v>
      </c>
      <c r="W18" s="52">
        <v>6653.338999999999</v>
      </c>
      <c r="X18" s="52">
        <v>857.89599999999996</v>
      </c>
      <c r="Y18" s="52">
        <v>4693.8140000000003</v>
      </c>
      <c r="Z18" s="59">
        <f t="shared" si="0"/>
        <v>91575.383817803377</v>
      </c>
      <c r="AA18" s="93"/>
    </row>
    <row r="19" spans="1:27" s="53" customFormat="1" ht="24.75">
      <c r="A19" s="93"/>
      <c r="B19" s="87"/>
      <c r="C19" s="51" t="s">
        <v>100</v>
      </c>
      <c r="D19" s="52">
        <v>843.68600000000004</v>
      </c>
      <c r="E19" s="52">
        <v>1375.1489999999999</v>
      </c>
      <c r="F19" s="52">
        <v>132.81700000000001</v>
      </c>
      <c r="G19" s="52">
        <v>829.43</v>
      </c>
      <c r="H19" s="52">
        <v>2860.3722999999995</v>
      </c>
      <c r="I19" s="52">
        <v>34.887</v>
      </c>
      <c r="J19" s="52">
        <v>166.41499999999999</v>
      </c>
      <c r="K19" s="52">
        <v>3420.8789999999999</v>
      </c>
      <c r="L19" s="52">
        <v>1767.2080000000001</v>
      </c>
      <c r="M19" s="52">
        <v>251.70500000000001</v>
      </c>
      <c r="N19" s="52">
        <v>282.01100000000002</v>
      </c>
      <c r="O19" s="52">
        <v>2059.0650000000001</v>
      </c>
      <c r="P19" s="52">
        <v>502.11599999999999</v>
      </c>
      <c r="Q19" s="52">
        <v>177.49699999999999</v>
      </c>
      <c r="R19" s="52">
        <v>311.202</v>
      </c>
      <c r="S19" s="52">
        <v>616.08900000000017</v>
      </c>
      <c r="T19" s="52">
        <v>361.98700000000002</v>
      </c>
      <c r="U19" s="52">
        <v>665.57400000000007</v>
      </c>
      <c r="V19" s="52">
        <v>4667.588256</v>
      </c>
      <c r="W19" s="52">
        <v>1557.8399999999997</v>
      </c>
      <c r="X19" s="52">
        <v>211.46500000000003</v>
      </c>
      <c r="Y19" s="52">
        <v>1274.6770000000001</v>
      </c>
      <c r="Z19" s="59">
        <f t="shared" si="0"/>
        <v>24369.659555999995</v>
      </c>
      <c r="AA19" s="93"/>
    </row>
    <row r="20" spans="1:27" s="53" customFormat="1" ht="24.75">
      <c r="A20" s="93"/>
      <c r="B20" s="86">
        <v>2019</v>
      </c>
      <c r="C20" s="51" t="s">
        <v>99</v>
      </c>
      <c r="D20" s="52">
        <v>2731.3803517344272</v>
      </c>
      <c r="E20" s="52">
        <v>3061.4449999999997</v>
      </c>
      <c r="F20" s="52">
        <v>218.13799999999998</v>
      </c>
      <c r="G20" s="52">
        <v>3480.7340000000004</v>
      </c>
      <c r="H20" s="52">
        <v>17215.738129455905</v>
      </c>
      <c r="I20" s="52">
        <v>67.863</v>
      </c>
      <c r="J20" s="52">
        <v>817.88199999999995</v>
      </c>
      <c r="K20" s="52">
        <v>7801.56</v>
      </c>
      <c r="L20" s="52">
        <v>2705.4410000000003</v>
      </c>
      <c r="M20" s="52">
        <v>1212.2470000000001</v>
      </c>
      <c r="N20" s="52">
        <v>882.61400000000003</v>
      </c>
      <c r="O20" s="52">
        <v>4263.259</v>
      </c>
      <c r="P20" s="52">
        <v>1482.4569999999997</v>
      </c>
      <c r="Q20" s="52">
        <v>723.16674799551186</v>
      </c>
      <c r="R20" s="52">
        <v>1162.3630015267174</v>
      </c>
      <c r="S20" s="52">
        <v>1444.586</v>
      </c>
      <c r="T20" s="52">
        <v>1317.4870000000003</v>
      </c>
      <c r="U20" s="52">
        <v>2933.4020000000005</v>
      </c>
      <c r="V20" s="52">
        <v>4665.6100831418262</v>
      </c>
      <c r="W20" s="52">
        <v>7035.692</v>
      </c>
      <c r="X20" s="52">
        <v>773.91899999999998</v>
      </c>
      <c r="Y20" s="52">
        <v>5212.6080000000002</v>
      </c>
      <c r="Z20" s="59">
        <f t="shared" si="0"/>
        <v>71209.592313854402</v>
      </c>
      <c r="AA20" s="93"/>
    </row>
    <row r="21" spans="1:27" s="53" customFormat="1" ht="24.75">
      <c r="A21" s="87"/>
      <c r="B21" s="87"/>
      <c r="C21" s="51" t="s">
        <v>100</v>
      </c>
      <c r="D21" s="52">
        <v>802.01499999999999</v>
      </c>
      <c r="E21" s="52">
        <v>1205.75</v>
      </c>
      <c r="F21" s="52">
        <v>125.28700000000001</v>
      </c>
      <c r="G21" s="52">
        <v>826.2713463</v>
      </c>
      <c r="H21" s="52">
        <v>2454.5346999999997</v>
      </c>
      <c r="I21" s="52">
        <v>30.445</v>
      </c>
      <c r="J21" s="52">
        <v>224.84</v>
      </c>
      <c r="K21" s="52">
        <v>3017.4870000000001</v>
      </c>
      <c r="L21" s="52">
        <v>660.41599999999994</v>
      </c>
      <c r="M21" s="52">
        <v>337.72899999999993</v>
      </c>
      <c r="N21" s="52">
        <v>308.57300000000004</v>
      </c>
      <c r="O21" s="52">
        <v>1679.181</v>
      </c>
      <c r="P21" s="52">
        <v>547.08300000000008</v>
      </c>
      <c r="Q21" s="52">
        <v>233.24199999999999</v>
      </c>
      <c r="R21" s="52">
        <v>368.77000000000004</v>
      </c>
      <c r="S21" s="52">
        <v>697.09100000000012</v>
      </c>
      <c r="T21" s="52">
        <v>347.34199999999993</v>
      </c>
      <c r="U21" s="52">
        <v>619.30099999999993</v>
      </c>
      <c r="V21" s="52">
        <v>4442.9114399999999</v>
      </c>
      <c r="W21" s="52">
        <v>1629.127</v>
      </c>
      <c r="X21" s="52">
        <v>214.55899999999997</v>
      </c>
      <c r="Y21" s="52">
        <v>1471.7769999999998</v>
      </c>
      <c r="Z21" s="59">
        <f t="shared" si="0"/>
        <v>22243.732486299999</v>
      </c>
      <c r="AA21" s="87"/>
    </row>
    <row r="22" spans="1:27" s="53" customFormat="1" ht="24.75">
      <c r="A22" s="86" t="s">
        <v>5</v>
      </c>
      <c r="B22" s="86">
        <v>2017</v>
      </c>
      <c r="C22" s="51" t="s">
        <v>99</v>
      </c>
      <c r="D22" s="52">
        <v>3934.86987</v>
      </c>
      <c r="E22" s="52">
        <v>2642.2880000000005</v>
      </c>
      <c r="F22" s="52">
        <v>226.25200000000001</v>
      </c>
      <c r="G22" s="52">
        <v>3589.4195505500002</v>
      </c>
      <c r="H22" s="52">
        <v>12892.207641234399</v>
      </c>
      <c r="I22" s="52">
        <v>48.318000000000012</v>
      </c>
      <c r="J22" s="52">
        <v>769.33899999999994</v>
      </c>
      <c r="K22" s="52">
        <v>12768.126</v>
      </c>
      <c r="L22" s="52">
        <v>1673.0259999999998</v>
      </c>
      <c r="M22" s="52">
        <v>535.31399999999996</v>
      </c>
      <c r="N22" s="52">
        <v>579.97</v>
      </c>
      <c r="O22" s="52">
        <v>1052.5605</v>
      </c>
      <c r="P22" s="52">
        <v>1072.6877265099999</v>
      </c>
      <c r="Q22" s="52">
        <v>20.817139355510477</v>
      </c>
      <c r="R22" s="52">
        <v>638.78188883324992</v>
      </c>
      <c r="S22" s="52">
        <v>1442.0279999999998</v>
      </c>
      <c r="T22" s="52">
        <v>2110.9719999999993</v>
      </c>
      <c r="U22" s="52">
        <v>2347.7199999999998</v>
      </c>
      <c r="V22" s="52">
        <v>19838.688330000001</v>
      </c>
      <c r="W22" s="52">
        <v>4460.8999999999996</v>
      </c>
      <c r="X22" s="52">
        <v>619.11200000000008</v>
      </c>
      <c r="Y22" s="52">
        <v>3707.9490000000005</v>
      </c>
      <c r="Z22" s="61">
        <v>76971.346646483144</v>
      </c>
      <c r="AA22" s="86" t="s">
        <v>103</v>
      </c>
    </row>
    <row r="23" spans="1:27" s="53" customFormat="1" ht="24.75">
      <c r="A23" s="93"/>
      <c r="B23" s="87"/>
      <c r="C23" s="51" t="s">
        <v>100</v>
      </c>
      <c r="D23" s="52">
        <v>957.90699999999993</v>
      </c>
      <c r="E23" s="52">
        <v>955.178</v>
      </c>
      <c r="F23" s="52">
        <v>102.34399999999999</v>
      </c>
      <c r="G23" s="52">
        <v>756.96782804875147</v>
      </c>
      <c r="H23" s="52">
        <v>2746.2091188830909</v>
      </c>
      <c r="I23" s="52">
        <v>19.198999999999998</v>
      </c>
      <c r="J23" s="52">
        <v>192.47899999999998</v>
      </c>
      <c r="K23" s="52">
        <v>3290.3959999999997</v>
      </c>
      <c r="L23" s="52">
        <v>547.12300000000005</v>
      </c>
      <c r="M23" s="52">
        <v>156.04599999999999</v>
      </c>
      <c r="N23" s="52">
        <v>202.13800000000003</v>
      </c>
      <c r="O23" s="52">
        <v>422.68179999999995</v>
      </c>
      <c r="P23" s="52">
        <v>362.53979640000006</v>
      </c>
      <c r="Q23" s="52">
        <v>16.589000000000006</v>
      </c>
      <c r="R23" s="52">
        <v>235.43099999999998</v>
      </c>
      <c r="S23" s="52">
        <v>520.57399999999996</v>
      </c>
      <c r="T23" s="52">
        <v>467.85399999999993</v>
      </c>
      <c r="U23" s="52">
        <v>995.73700000000008</v>
      </c>
      <c r="V23" s="52">
        <v>4283.7651149966068</v>
      </c>
      <c r="W23" s="52">
        <v>3314.1410000000001</v>
      </c>
      <c r="X23" s="52">
        <v>136.07999999999998</v>
      </c>
      <c r="Y23" s="52">
        <v>1486.6860000000001</v>
      </c>
      <c r="Z23" s="61">
        <v>22168.065658328454</v>
      </c>
      <c r="AA23" s="93"/>
    </row>
    <row r="24" spans="1:27" s="53" customFormat="1" ht="24.75">
      <c r="A24" s="93"/>
      <c r="B24" s="86">
        <v>2018</v>
      </c>
      <c r="C24" s="51" t="s">
        <v>99</v>
      </c>
      <c r="D24" s="52">
        <f>D18-D12</f>
        <v>2570.5424600000001</v>
      </c>
      <c r="E24" s="52">
        <f>E18-E12</f>
        <v>2614.31808</v>
      </c>
      <c r="F24" s="52">
        <f t="shared" ref="F24:Z24" si="1">F18-F12</f>
        <v>257.83947599999999</v>
      </c>
      <c r="G24" s="52">
        <f t="shared" si="1"/>
        <v>3555.1729180000007</v>
      </c>
      <c r="H24" s="52">
        <f t="shared" si="1"/>
        <v>16722.154297999998</v>
      </c>
      <c r="I24" s="52">
        <f t="shared" si="1"/>
        <v>66.626163000000005</v>
      </c>
      <c r="J24" s="52">
        <f t="shared" si="1"/>
        <v>592.98899799999992</v>
      </c>
      <c r="K24" s="52">
        <f t="shared" si="1"/>
        <v>9863.6099079999985</v>
      </c>
      <c r="L24" s="52">
        <f t="shared" si="1"/>
        <v>4430.7582067540661</v>
      </c>
      <c r="M24" s="52">
        <f t="shared" si="1"/>
        <v>863.34177000000011</v>
      </c>
      <c r="N24" s="52">
        <f t="shared" si="1"/>
        <v>847.50399999999991</v>
      </c>
      <c r="O24" s="52">
        <f t="shared" si="1"/>
        <v>5451.1512500000008</v>
      </c>
      <c r="P24" s="52">
        <f t="shared" si="1"/>
        <v>1035.26146268</v>
      </c>
      <c r="Q24" s="52">
        <f t="shared" si="1"/>
        <v>514.1829143910453</v>
      </c>
      <c r="R24" s="52">
        <f t="shared" si="1"/>
        <v>862.53679369397537</v>
      </c>
      <c r="S24" s="52">
        <f t="shared" si="1"/>
        <v>1259.4521799999998</v>
      </c>
      <c r="T24" s="52">
        <f t="shared" si="1"/>
        <v>1353.1423300000001</v>
      </c>
      <c r="U24" s="52">
        <f t="shared" si="1"/>
        <v>3138.5931100000003</v>
      </c>
      <c r="V24" s="52">
        <f t="shared" si="1"/>
        <v>20173.071132357662</v>
      </c>
      <c r="W24" s="52">
        <f t="shared" si="1"/>
        <v>6625.4715997424883</v>
      </c>
      <c r="X24" s="52">
        <f t="shared" si="1"/>
        <v>857.89599999999996</v>
      </c>
      <c r="Y24" s="52">
        <f t="shared" si="1"/>
        <v>4678.5290406542063</v>
      </c>
      <c r="Z24" s="62">
        <f t="shared" si="1"/>
        <v>88334.14409127344</v>
      </c>
      <c r="AA24" s="93"/>
    </row>
    <row r="25" spans="1:27" s="53" customFormat="1" ht="24.75">
      <c r="A25" s="93"/>
      <c r="B25" s="87"/>
      <c r="C25" s="51" t="s">
        <v>100</v>
      </c>
      <c r="D25" s="52">
        <f>D19-D13</f>
        <v>738.56400000000008</v>
      </c>
      <c r="E25" s="52">
        <f t="shared" ref="E25:Z25" si="2">E19-E13</f>
        <v>945.08299999999986</v>
      </c>
      <c r="F25" s="52">
        <f t="shared" si="2"/>
        <v>131.44099600000001</v>
      </c>
      <c r="G25" s="52">
        <f t="shared" si="2"/>
        <v>809.47399799999994</v>
      </c>
      <c r="H25" s="52">
        <f t="shared" si="2"/>
        <v>2858.4682979999993</v>
      </c>
      <c r="I25" s="52">
        <f t="shared" si="2"/>
        <v>34.886997999999998</v>
      </c>
      <c r="J25" s="52">
        <f t="shared" si="2"/>
        <v>166.123998</v>
      </c>
      <c r="K25" s="52">
        <f t="shared" si="2"/>
        <v>3396.103998</v>
      </c>
      <c r="L25" s="52">
        <f t="shared" si="2"/>
        <v>1491.5350000000001</v>
      </c>
      <c r="M25" s="52">
        <f t="shared" si="2"/>
        <v>250.376</v>
      </c>
      <c r="N25" s="52">
        <f t="shared" si="2"/>
        <v>281.41400000000004</v>
      </c>
      <c r="O25" s="52">
        <f t="shared" si="2"/>
        <v>2058.88</v>
      </c>
      <c r="P25" s="52">
        <f t="shared" si="2"/>
        <v>411.73904779220777</v>
      </c>
      <c r="Q25" s="52">
        <f t="shared" si="2"/>
        <v>163.33799999999999</v>
      </c>
      <c r="R25" s="52">
        <f t="shared" si="2"/>
        <v>310.88600000000002</v>
      </c>
      <c r="S25" s="52">
        <f t="shared" si="2"/>
        <v>561.80200000000013</v>
      </c>
      <c r="T25" s="52">
        <f t="shared" si="2"/>
        <v>344.92900000000003</v>
      </c>
      <c r="U25" s="52">
        <f t="shared" si="2"/>
        <v>664.98700000000008</v>
      </c>
      <c r="V25" s="52">
        <f t="shared" si="2"/>
        <v>4480.2919639499996</v>
      </c>
      <c r="W25" s="52">
        <f t="shared" si="2"/>
        <v>1549.3809999999996</v>
      </c>
      <c r="X25" s="52">
        <f t="shared" si="2"/>
        <v>211.46500000000003</v>
      </c>
      <c r="Y25" s="52">
        <f t="shared" si="2"/>
        <v>1266.8280000000002</v>
      </c>
      <c r="Z25" s="62">
        <f t="shared" si="2"/>
        <v>23127.997297742204</v>
      </c>
      <c r="AA25" s="93"/>
    </row>
    <row r="26" spans="1:27" s="53" customFormat="1" ht="24.75">
      <c r="A26" s="93"/>
      <c r="B26" s="86">
        <v>2019</v>
      </c>
      <c r="C26" s="51" t="s">
        <v>99</v>
      </c>
      <c r="D26" s="52">
        <f t="shared" ref="D26:E26" si="3">D20-D14</f>
        <v>2312.3088117344273</v>
      </c>
      <c r="E26" s="52">
        <f t="shared" si="3"/>
        <v>2552.0790899999997</v>
      </c>
      <c r="F26" s="52">
        <f t="shared" ref="F26:Z26" si="4">F20-F14</f>
        <v>217.17257999999998</v>
      </c>
      <c r="G26" s="52">
        <f t="shared" si="4"/>
        <v>3427.7358850000005</v>
      </c>
      <c r="H26" s="52">
        <f t="shared" si="4"/>
        <v>17177.776627455907</v>
      </c>
      <c r="I26" s="52">
        <f t="shared" si="4"/>
        <v>67.861998</v>
      </c>
      <c r="J26" s="52">
        <f t="shared" si="4"/>
        <v>817.8069999999999</v>
      </c>
      <c r="K26" s="52">
        <f t="shared" si="4"/>
        <v>7774.1290000000008</v>
      </c>
      <c r="L26" s="52">
        <f t="shared" si="4"/>
        <v>2572.1681000000003</v>
      </c>
      <c r="M26" s="52">
        <f t="shared" si="4"/>
        <v>1158.1567300000002</v>
      </c>
      <c r="N26" s="52">
        <f t="shared" si="4"/>
        <v>882.202</v>
      </c>
      <c r="O26" s="52">
        <f t="shared" si="4"/>
        <v>4261.57557</v>
      </c>
      <c r="P26" s="52">
        <f t="shared" si="4"/>
        <v>1457.9589899999996</v>
      </c>
      <c r="Q26" s="52">
        <f t="shared" si="4"/>
        <v>720.68514334434906</v>
      </c>
      <c r="R26" s="52">
        <f t="shared" si="4"/>
        <v>1162.2101015267174</v>
      </c>
      <c r="S26" s="52">
        <f t="shared" si="4"/>
        <v>1321.4028499999999</v>
      </c>
      <c r="T26" s="52">
        <f t="shared" si="4"/>
        <v>1291.3876000000002</v>
      </c>
      <c r="U26" s="52">
        <f t="shared" si="4"/>
        <v>2929.7150000000006</v>
      </c>
      <c r="V26" s="52">
        <f t="shared" si="4"/>
        <v>4005.337083141826</v>
      </c>
      <c r="W26" s="52">
        <f t="shared" si="4"/>
        <v>7016.8527999999997</v>
      </c>
      <c r="X26" s="52">
        <f t="shared" si="4"/>
        <v>773.91899999999998</v>
      </c>
      <c r="Y26" s="52">
        <f t="shared" si="4"/>
        <v>5191.4166000000005</v>
      </c>
      <c r="Z26" s="62">
        <f t="shared" si="4"/>
        <v>69091.85856020324</v>
      </c>
      <c r="AA26" s="93"/>
    </row>
    <row r="27" spans="1:27" s="53" customFormat="1" ht="24.75">
      <c r="A27" s="87"/>
      <c r="B27" s="87"/>
      <c r="C27" s="51" t="s">
        <v>100</v>
      </c>
      <c r="D27" s="52">
        <f>D21-D15</f>
        <v>704.02</v>
      </c>
      <c r="E27" s="52">
        <f>E21-E15</f>
        <v>926.71699999999998</v>
      </c>
      <c r="F27" s="52">
        <f t="shared" ref="F27:Z27" si="5">F21-F15</f>
        <v>123.637</v>
      </c>
      <c r="G27" s="52">
        <f t="shared" si="5"/>
        <v>808.65505246300006</v>
      </c>
      <c r="H27" s="52">
        <f t="shared" si="5"/>
        <v>2450.9845579999997</v>
      </c>
      <c r="I27" s="52">
        <f t="shared" si="5"/>
        <v>30.444998000000002</v>
      </c>
      <c r="J27" s="52">
        <f t="shared" si="5"/>
        <v>224.56300000000002</v>
      </c>
      <c r="K27" s="52">
        <f t="shared" si="5"/>
        <v>3007.0390000000002</v>
      </c>
      <c r="L27" s="52">
        <f t="shared" si="5"/>
        <v>610.9369999999999</v>
      </c>
      <c r="M27" s="52">
        <f t="shared" si="5"/>
        <v>326.34099999999995</v>
      </c>
      <c r="N27" s="52">
        <f t="shared" si="5"/>
        <v>308.31700000000006</v>
      </c>
      <c r="O27" s="52">
        <f t="shared" si="5"/>
        <v>1678.223</v>
      </c>
      <c r="P27" s="52">
        <f t="shared" si="5"/>
        <v>538.96300000000008</v>
      </c>
      <c r="Q27" s="52">
        <f t="shared" si="5"/>
        <v>222.80599999999998</v>
      </c>
      <c r="R27" s="52">
        <f t="shared" si="5"/>
        <v>368.67400000000004</v>
      </c>
      <c r="S27" s="52">
        <f t="shared" si="5"/>
        <v>639.53800000000012</v>
      </c>
      <c r="T27" s="52">
        <f t="shared" si="5"/>
        <v>329.24599999999992</v>
      </c>
      <c r="U27" s="52">
        <f t="shared" si="5"/>
        <v>616.06099999999992</v>
      </c>
      <c r="V27" s="52">
        <f t="shared" si="5"/>
        <v>4169.1063059999997</v>
      </c>
      <c r="W27" s="52">
        <f t="shared" si="5"/>
        <v>1623.028</v>
      </c>
      <c r="X27" s="52">
        <f t="shared" si="5"/>
        <v>214.55899999999997</v>
      </c>
      <c r="Y27" s="52">
        <f t="shared" si="5"/>
        <v>1462.5489999999998</v>
      </c>
      <c r="Z27" s="62">
        <f t="shared" si="5"/>
        <v>21384.408914462998</v>
      </c>
      <c r="AA27" s="87"/>
    </row>
    <row r="28" spans="1:27" ht="24.75" customHeight="1">
      <c r="A28" s="83" t="s">
        <v>6</v>
      </c>
      <c r="B28" s="50">
        <v>2017</v>
      </c>
      <c r="C28" s="70" t="s">
        <v>98</v>
      </c>
      <c r="D28" s="9">
        <f>D7+D18-D10</f>
        <v>3008.9129600000001</v>
      </c>
      <c r="E28" s="9">
        <v>2660.112446990327</v>
      </c>
      <c r="F28" s="9">
        <v>226.25200000000001</v>
      </c>
      <c r="G28" s="9">
        <v>5267.370050550001</v>
      </c>
      <c r="H28" s="9">
        <v>16370.2796592344</v>
      </c>
      <c r="I28" s="9">
        <v>93.305910000000011</v>
      </c>
      <c r="J28" s="9">
        <v>769.35199999999998</v>
      </c>
      <c r="K28" s="9">
        <v>14197.147999999999</v>
      </c>
      <c r="L28" s="9">
        <v>10438.026</v>
      </c>
      <c r="M28" s="9">
        <v>3567.1129999999998</v>
      </c>
      <c r="N28" s="9">
        <v>767.94700000000012</v>
      </c>
      <c r="O28" s="9">
        <v>4853.6134999999995</v>
      </c>
      <c r="P28" s="9">
        <v>1091.6307265099999</v>
      </c>
      <c r="Q28" s="9">
        <v>92.755199355510499</v>
      </c>
      <c r="R28" s="9">
        <v>641.31788883324987</v>
      </c>
      <c r="S28" s="9">
        <v>1449.4639999999997</v>
      </c>
      <c r="T28" s="9">
        <v>2356.6719999999991</v>
      </c>
      <c r="U28" s="9">
        <v>2526.6419999999998</v>
      </c>
      <c r="V28" s="9">
        <v>41317.794329999997</v>
      </c>
      <c r="W28" s="9">
        <v>14248.06</v>
      </c>
      <c r="X28" s="9">
        <v>976.41200000000003</v>
      </c>
      <c r="Y28" s="9">
        <v>4157.7880000000005</v>
      </c>
      <c r="Z28" s="16">
        <v>132064.66328147345</v>
      </c>
      <c r="AA28" s="83" t="s">
        <v>101</v>
      </c>
    </row>
    <row r="29" spans="1:27" ht="24.75">
      <c r="A29" s="84"/>
      <c r="B29" s="50">
        <v>2018</v>
      </c>
      <c r="C29" s="71"/>
      <c r="D29" s="9">
        <f>D8+D20-D12</f>
        <v>2359.0948117344274</v>
      </c>
      <c r="E29" s="9">
        <f>E8+E18-E12</f>
        <v>2622.4880800000001</v>
      </c>
      <c r="F29" s="9">
        <f t="shared" ref="F29:Y29" si="6">F8+F18-F12</f>
        <v>257.83947599999999</v>
      </c>
      <c r="G29" s="9">
        <f t="shared" si="6"/>
        <v>4979.2879180000009</v>
      </c>
      <c r="H29" s="9">
        <f t="shared" si="6"/>
        <v>22788.090797999997</v>
      </c>
      <c r="I29" s="9">
        <f t="shared" si="6"/>
        <v>107.825163</v>
      </c>
      <c r="J29" s="9">
        <f t="shared" si="6"/>
        <v>593.00999799999988</v>
      </c>
      <c r="K29" s="9">
        <f t="shared" si="6"/>
        <v>11063.346907999998</v>
      </c>
      <c r="L29" s="9">
        <f t="shared" si="6"/>
        <v>10722.458206754067</v>
      </c>
      <c r="M29" s="9">
        <f t="shared" si="6"/>
        <v>2600.1347699999997</v>
      </c>
      <c r="N29" s="9">
        <f t="shared" si="6"/>
        <v>1081.8829999999998</v>
      </c>
      <c r="O29" s="9">
        <f t="shared" si="6"/>
        <v>8071.5268500000002</v>
      </c>
      <c r="P29" s="9">
        <f t="shared" si="6"/>
        <v>1051.97346268</v>
      </c>
      <c r="Q29" s="9">
        <f t="shared" si="6"/>
        <v>602.42391439104529</v>
      </c>
      <c r="R29" s="9">
        <f t="shared" si="6"/>
        <v>864.84559369397539</v>
      </c>
      <c r="S29" s="9">
        <f t="shared" si="6"/>
        <v>1270.6681799999997</v>
      </c>
      <c r="T29" s="9">
        <f t="shared" si="6"/>
        <v>1517.2743300000002</v>
      </c>
      <c r="U29" s="9">
        <f t="shared" si="6"/>
        <v>3358.1411100000005</v>
      </c>
      <c r="V29" s="9">
        <f t="shared" si="6"/>
        <v>42922.576132357666</v>
      </c>
      <c r="W29" s="9">
        <f t="shared" si="6"/>
        <v>17012.859599742489</v>
      </c>
      <c r="X29" s="9">
        <f t="shared" si="6"/>
        <v>1292.998</v>
      </c>
      <c r="Y29" s="9">
        <f t="shared" si="6"/>
        <v>5023.1770406542064</v>
      </c>
      <c r="Z29" s="60">
        <f>Z8+Z18-Z12</f>
        <v>142460.48799127346</v>
      </c>
      <c r="AA29" s="84"/>
    </row>
    <row r="30" spans="1:27" ht="24.75">
      <c r="A30" s="84"/>
      <c r="B30" s="50">
        <v>2019</v>
      </c>
      <c r="C30" s="72"/>
      <c r="D30" s="9">
        <f>D9+D20-D14</f>
        <v>2398.7660537344273</v>
      </c>
      <c r="E30" s="9">
        <f t="shared" ref="E30:Y30" si="7">E9+E20-E14</f>
        <v>2558.7870899999998</v>
      </c>
      <c r="F30" s="9">
        <f t="shared" si="7"/>
        <v>217.17257999999998</v>
      </c>
      <c r="G30" s="9">
        <f t="shared" si="7"/>
        <v>4964.2765849999996</v>
      </c>
      <c r="H30" s="9">
        <f t="shared" si="7"/>
        <v>22811.227627455908</v>
      </c>
      <c r="I30" s="9">
        <f t="shared" si="7"/>
        <v>110.55099799999999</v>
      </c>
      <c r="J30" s="9">
        <f t="shared" si="7"/>
        <v>817.82799999999986</v>
      </c>
      <c r="K30" s="9">
        <f t="shared" si="7"/>
        <v>9119.0210000000006</v>
      </c>
      <c r="L30" s="9">
        <f t="shared" si="7"/>
        <v>8202.5681000000004</v>
      </c>
      <c r="M30" s="9">
        <f t="shared" si="7"/>
        <v>7517.6317300000001</v>
      </c>
      <c r="N30" s="9">
        <f t="shared" si="7"/>
        <v>1066.3869999999999</v>
      </c>
      <c r="O30" s="9">
        <f t="shared" si="7"/>
        <v>11170.125570000002</v>
      </c>
      <c r="P30" s="9">
        <f t="shared" si="7"/>
        <v>1475.0349899999997</v>
      </c>
      <c r="Q30" s="9">
        <f t="shared" si="7"/>
        <v>779.61314334434906</v>
      </c>
      <c r="R30" s="9">
        <f t="shared" si="7"/>
        <v>1164.6197015267173</v>
      </c>
      <c r="S30" s="9">
        <f t="shared" si="7"/>
        <v>1339.26585</v>
      </c>
      <c r="T30" s="9">
        <f t="shared" si="7"/>
        <v>1456.8306000000002</v>
      </c>
      <c r="U30" s="9">
        <f t="shared" si="7"/>
        <v>3199.7210000000005</v>
      </c>
      <c r="V30" s="9">
        <f t="shared" si="7"/>
        <v>28130.847083141827</v>
      </c>
      <c r="W30" s="9">
        <f t="shared" si="7"/>
        <v>11237.701800000001</v>
      </c>
      <c r="X30" s="9">
        <f t="shared" si="7"/>
        <v>1254.3519999999999</v>
      </c>
      <c r="Y30" s="9">
        <f t="shared" si="7"/>
        <v>5871.3845000000001</v>
      </c>
      <c r="Z30" s="60">
        <f>Z9+Z20-Z13</f>
        <v>127739.78449759661</v>
      </c>
      <c r="AA30" s="85"/>
    </row>
    <row r="31" spans="1:27" ht="24.75">
      <c r="A31" s="73" t="s">
        <v>7</v>
      </c>
      <c r="B31" s="50">
        <v>2017</v>
      </c>
      <c r="C31" s="70" t="s">
        <v>9</v>
      </c>
      <c r="D31" s="9">
        <v>1.5201117461092406</v>
      </c>
      <c r="E31" s="9">
        <v>0.67006366631204239</v>
      </c>
      <c r="F31" s="9">
        <v>0</v>
      </c>
      <c r="G31" s="9">
        <v>31.855565185225483</v>
      </c>
      <c r="H31" s="9">
        <v>21.246259015728146</v>
      </c>
      <c r="I31" s="9">
        <v>48.215498889620164</v>
      </c>
      <c r="J31" s="9">
        <v>1.6897336979692001E-3</v>
      </c>
      <c r="K31" s="9">
        <v>10.065556828737714</v>
      </c>
      <c r="L31" s="9">
        <v>83.971816126919023</v>
      </c>
      <c r="M31" s="9">
        <v>84.993074231177985</v>
      </c>
      <c r="N31" s="9">
        <v>24.477861102393781</v>
      </c>
      <c r="O31" s="9">
        <v>78.313878927524826</v>
      </c>
      <c r="P31" s="9">
        <v>1.7352937710503766</v>
      </c>
      <c r="Q31" s="9">
        <v>77.556903009045428</v>
      </c>
      <c r="R31" s="9">
        <v>0.39543571825413237</v>
      </c>
      <c r="S31" s="9">
        <v>0.51301722567790575</v>
      </c>
      <c r="T31" s="9">
        <v>10.425718979985339</v>
      </c>
      <c r="U31" s="9">
        <v>7.0814147789833317</v>
      </c>
      <c r="V31" s="9">
        <v>51.985122507869363</v>
      </c>
      <c r="W31" s="9">
        <v>68.691176202233848</v>
      </c>
      <c r="X31" s="9">
        <v>36.593159444988387</v>
      </c>
      <c r="Y31" s="9">
        <v>10.819190396431948</v>
      </c>
      <c r="Z31" s="16">
        <v>41.716925077504087</v>
      </c>
      <c r="AA31" s="92" t="s">
        <v>102</v>
      </c>
    </row>
    <row r="32" spans="1:27" ht="24.75">
      <c r="A32" s="73"/>
      <c r="B32" s="50">
        <v>2018</v>
      </c>
      <c r="C32" s="71"/>
      <c r="D32" s="9">
        <f>(D8/D29)*100</f>
        <v>3.6080364204362447</v>
      </c>
      <c r="E32" s="9">
        <f t="shared" ref="E32:Y32" si="8">(E8/E29)*100</f>
        <v>0.31153621106258755</v>
      </c>
      <c r="F32" s="9">
        <f t="shared" si="8"/>
        <v>0</v>
      </c>
      <c r="G32" s="9">
        <f t="shared" si="8"/>
        <v>28.600776324901002</v>
      </c>
      <c r="H32" s="9">
        <f t="shared" si="8"/>
        <v>26.618888584261651</v>
      </c>
      <c r="I32" s="9">
        <f t="shared" si="8"/>
        <v>38.209077411735507</v>
      </c>
      <c r="J32" s="9">
        <f t="shared" si="8"/>
        <v>3.5412556400103066E-3</v>
      </c>
      <c r="K32" s="9">
        <f t="shared" si="8"/>
        <v>10.844250026476711</v>
      </c>
      <c r="L32" s="9">
        <f t="shared" si="8"/>
        <v>58.677775923032868</v>
      </c>
      <c r="M32" s="9">
        <f t="shared" si="8"/>
        <v>66.796268410348588</v>
      </c>
      <c r="N32" s="9">
        <f t="shared" si="8"/>
        <v>21.663987695527155</v>
      </c>
      <c r="O32" s="9">
        <f t="shared" si="8"/>
        <v>32.464435152067914</v>
      </c>
      <c r="P32" s="9">
        <f t="shared" si="8"/>
        <v>1.5886332301030321</v>
      </c>
      <c r="Q32" s="9">
        <f t="shared" si="8"/>
        <v>14.647658881403739</v>
      </c>
      <c r="R32" s="9">
        <f t="shared" si="8"/>
        <v>0.26696094850163121</v>
      </c>
      <c r="S32" s="9">
        <f t="shared" si="8"/>
        <v>0.88268520267816908</v>
      </c>
      <c r="T32" s="9">
        <f t="shared" si="8"/>
        <v>10.817555978818936</v>
      </c>
      <c r="U32" s="9">
        <f t="shared" si="8"/>
        <v>6.5377836370908184</v>
      </c>
      <c r="V32" s="9">
        <f t="shared" si="8"/>
        <v>53.001257263424208</v>
      </c>
      <c r="W32" s="9">
        <f t="shared" si="8"/>
        <v>61.056096649132563</v>
      </c>
      <c r="X32" s="9">
        <f t="shared" si="8"/>
        <v>33.650632096878724</v>
      </c>
      <c r="Y32" s="9">
        <f t="shared" si="8"/>
        <v>6.8611557428824739</v>
      </c>
      <c r="Z32" s="60">
        <f>(Z8/Z29)*100</f>
        <v>37.99393408178944</v>
      </c>
      <c r="AA32" s="92"/>
    </row>
    <row r="33" spans="1:51" ht="24.75">
      <c r="A33" s="73"/>
      <c r="B33" s="50">
        <v>2019</v>
      </c>
      <c r="C33" s="72"/>
      <c r="D33" s="9">
        <f>(D9/D30)*100</f>
        <v>3.6042381817685945</v>
      </c>
      <c r="E33" s="9">
        <f t="shared" ref="E33:Y33" si="9">(E9/E30)*100</f>
        <v>0.26215545741244151</v>
      </c>
      <c r="F33" s="9">
        <f t="shared" si="9"/>
        <v>0</v>
      </c>
      <c r="G33" s="9">
        <f t="shared" si="9"/>
        <v>30.951955913230005</v>
      </c>
      <c r="H33" s="9">
        <f t="shared" si="9"/>
        <v>24.695957148836222</v>
      </c>
      <c r="I33" s="9">
        <f t="shared" si="9"/>
        <v>38.614757688573739</v>
      </c>
      <c r="J33" s="9">
        <f t="shared" si="9"/>
        <v>2.5677770876027725E-3</v>
      </c>
      <c r="K33" s="9">
        <f t="shared" si="9"/>
        <v>14.748205975180886</v>
      </c>
      <c r="L33" s="9">
        <f t="shared" si="9"/>
        <v>68.641917157627745</v>
      </c>
      <c r="M33" s="9">
        <f t="shared" si="9"/>
        <v>84.594127890326959</v>
      </c>
      <c r="N33" s="9">
        <f t="shared" si="9"/>
        <v>17.271872218997416</v>
      </c>
      <c r="O33" s="9">
        <f t="shared" si="9"/>
        <v>61.848454224673489</v>
      </c>
      <c r="P33" s="9">
        <f t="shared" si="9"/>
        <v>1.157667453027674</v>
      </c>
      <c r="Q33" s="9">
        <f t="shared" si="9"/>
        <v>7.5586206444921311</v>
      </c>
      <c r="R33" s="9">
        <f t="shared" si="9"/>
        <v>0.20690015778036547</v>
      </c>
      <c r="S33" s="9">
        <f t="shared" si="9"/>
        <v>1.3337904494466128</v>
      </c>
      <c r="T33" s="9">
        <f t="shared" si="9"/>
        <v>11.356364974760963</v>
      </c>
      <c r="U33" s="9">
        <f t="shared" si="9"/>
        <v>8.4384232250249305</v>
      </c>
      <c r="V33" s="9">
        <f t="shared" si="9"/>
        <v>85.761761559103107</v>
      </c>
      <c r="W33" s="9">
        <f t="shared" si="9"/>
        <v>37.559717058874078</v>
      </c>
      <c r="X33" s="9">
        <f t="shared" si="9"/>
        <v>38.301290227942395</v>
      </c>
      <c r="Y33" s="9">
        <f t="shared" si="9"/>
        <v>11.581048728796418</v>
      </c>
      <c r="Z33" s="60">
        <f>(Z9/Z30)*100</f>
        <v>45.226203151365866</v>
      </c>
      <c r="AA33" s="92"/>
    </row>
    <row r="37" spans="1:51" ht="23.25" customHeight="1">
      <c r="A37" s="10" t="s">
        <v>204</v>
      </c>
      <c r="B37" s="10"/>
      <c r="C37" s="10"/>
      <c r="D37" s="10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Y37" s="13"/>
      <c r="Z37" s="13"/>
      <c r="AA37" s="14" t="s">
        <v>175</v>
      </c>
      <c r="AB37" s="2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</row>
    <row r="38" spans="1:51" ht="22.5" customHeight="1">
      <c r="A38" s="33" t="s">
        <v>56</v>
      </c>
      <c r="B38" s="10"/>
      <c r="C38" s="10"/>
      <c r="D38" s="1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Y38" s="14"/>
      <c r="AA38" s="35" t="s">
        <v>151</v>
      </c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</row>
    <row r="39" spans="1:51" ht="20.25" customHeight="1">
      <c r="A39" s="34" t="s">
        <v>209</v>
      </c>
      <c r="B39" s="15"/>
      <c r="C39" s="15"/>
      <c r="D39" s="15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X39" s="15"/>
      <c r="Y39" s="15"/>
      <c r="Z39" s="15"/>
      <c r="AA39" s="34" t="s">
        <v>1</v>
      </c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</row>
    <row r="40" spans="1:51" ht="24.75">
      <c r="A40" s="90" t="s">
        <v>83</v>
      </c>
      <c r="B40" s="76" t="s">
        <v>2</v>
      </c>
      <c r="C40" s="77"/>
      <c r="D40" s="25" t="s">
        <v>10</v>
      </c>
      <c r="E40" s="25" t="s">
        <v>12</v>
      </c>
      <c r="F40" s="25" t="s">
        <v>14</v>
      </c>
      <c r="G40" s="25" t="s">
        <v>16</v>
      </c>
      <c r="H40" s="25" t="s">
        <v>18</v>
      </c>
      <c r="I40" s="25" t="s">
        <v>20</v>
      </c>
      <c r="J40" s="25" t="s">
        <v>22</v>
      </c>
      <c r="K40" s="25" t="s">
        <v>24</v>
      </c>
      <c r="L40" s="25" t="s">
        <v>26</v>
      </c>
      <c r="M40" s="25" t="s">
        <v>28</v>
      </c>
      <c r="N40" s="25" t="s">
        <v>30</v>
      </c>
      <c r="O40" s="25" t="s">
        <v>32</v>
      </c>
      <c r="P40" s="25" t="s">
        <v>34</v>
      </c>
      <c r="Q40" s="25" t="s">
        <v>36</v>
      </c>
      <c r="R40" s="25" t="s">
        <v>38</v>
      </c>
      <c r="S40" s="25" t="s">
        <v>40</v>
      </c>
      <c r="T40" s="25" t="s">
        <v>42</v>
      </c>
      <c r="U40" s="25" t="s">
        <v>44</v>
      </c>
      <c r="V40" s="25" t="s">
        <v>46</v>
      </c>
      <c r="W40" s="25" t="s">
        <v>48</v>
      </c>
      <c r="X40" s="25" t="s">
        <v>50</v>
      </c>
      <c r="Y40" s="25" t="s">
        <v>52</v>
      </c>
      <c r="Z40" s="25" t="s">
        <v>54</v>
      </c>
      <c r="AA40" s="83" t="s">
        <v>104</v>
      </c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</row>
    <row r="41" spans="1:51" ht="24.75">
      <c r="A41" s="91"/>
      <c r="B41" s="78" t="s">
        <v>8</v>
      </c>
      <c r="C41" s="79"/>
      <c r="D41" s="25" t="s">
        <v>11</v>
      </c>
      <c r="E41" s="25" t="s">
        <v>13</v>
      </c>
      <c r="F41" s="25" t="s">
        <v>15</v>
      </c>
      <c r="G41" s="25" t="s">
        <v>17</v>
      </c>
      <c r="H41" s="25" t="s">
        <v>19</v>
      </c>
      <c r="I41" s="25" t="s">
        <v>21</v>
      </c>
      <c r="J41" s="25" t="s">
        <v>23</v>
      </c>
      <c r="K41" s="25" t="s">
        <v>25</v>
      </c>
      <c r="L41" s="25" t="s">
        <v>27</v>
      </c>
      <c r="M41" s="25" t="s">
        <v>29</v>
      </c>
      <c r="N41" s="25" t="s">
        <v>31</v>
      </c>
      <c r="O41" s="25" t="s">
        <v>33</v>
      </c>
      <c r="P41" s="25" t="s">
        <v>35</v>
      </c>
      <c r="Q41" s="25" t="s">
        <v>37</v>
      </c>
      <c r="R41" s="25" t="s">
        <v>39</v>
      </c>
      <c r="S41" s="25" t="s">
        <v>41</v>
      </c>
      <c r="T41" s="25" t="s">
        <v>43</v>
      </c>
      <c r="U41" s="25" t="s">
        <v>45</v>
      </c>
      <c r="V41" s="25" t="s">
        <v>47</v>
      </c>
      <c r="W41" s="25" t="s">
        <v>49</v>
      </c>
      <c r="X41" s="12" t="s">
        <v>51</v>
      </c>
      <c r="Y41" s="12" t="s">
        <v>53</v>
      </c>
      <c r="Z41" s="12" t="s">
        <v>55</v>
      </c>
      <c r="AA41" s="85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</row>
    <row r="42" spans="1:51" ht="24.75">
      <c r="A42" s="80" t="s">
        <v>208</v>
      </c>
      <c r="B42" s="50">
        <v>2017</v>
      </c>
      <c r="C42" s="70" t="s">
        <v>98</v>
      </c>
      <c r="D42" s="9">
        <v>20</v>
      </c>
      <c r="E42" s="9">
        <v>8.3000000000000004E-2</v>
      </c>
      <c r="F42" s="9">
        <v>0</v>
      </c>
      <c r="G42" s="9">
        <v>1104.2882999999999</v>
      </c>
      <c r="H42" s="9">
        <v>2436.5029800000002</v>
      </c>
      <c r="I42" s="9">
        <v>0</v>
      </c>
      <c r="J42" s="9">
        <v>0</v>
      </c>
      <c r="K42" s="9">
        <v>620.923</v>
      </c>
      <c r="L42" s="9">
        <v>785</v>
      </c>
      <c r="M42" s="9">
        <v>1850.74</v>
      </c>
      <c r="N42" s="9">
        <v>1.03</v>
      </c>
      <c r="O42" s="9">
        <v>2974.136</v>
      </c>
      <c r="P42" s="9">
        <v>3.98</v>
      </c>
      <c r="Q42" s="9">
        <v>47.336910000000003</v>
      </c>
      <c r="R42" s="9">
        <v>0.01</v>
      </c>
      <c r="S42" s="9">
        <v>2.1999999999999999E-2</v>
      </c>
      <c r="T42" s="9">
        <v>130</v>
      </c>
      <c r="U42" s="9">
        <v>152.125</v>
      </c>
      <c r="V42" s="9">
        <v>8419.8829999999998</v>
      </c>
      <c r="W42" s="9">
        <v>7090.817</v>
      </c>
      <c r="X42" s="9">
        <v>8.3670000000000009</v>
      </c>
      <c r="Y42" s="9">
        <v>95.650999999999996</v>
      </c>
      <c r="Z42" s="59">
        <v>22125.428369999998</v>
      </c>
      <c r="AA42" s="83" t="s">
        <v>95</v>
      </c>
    </row>
    <row r="43" spans="1:51" ht="24.75">
      <c r="A43" s="81"/>
      <c r="B43" s="50">
        <v>2018</v>
      </c>
      <c r="C43" s="71"/>
      <c r="D43" s="9">
        <v>16.39</v>
      </c>
      <c r="E43" s="9">
        <v>0</v>
      </c>
      <c r="F43" s="9">
        <v>0</v>
      </c>
      <c r="G43" s="9">
        <v>1074.98</v>
      </c>
      <c r="H43" s="9">
        <v>3981.2190000000001</v>
      </c>
      <c r="I43" s="9">
        <v>0</v>
      </c>
      <c r="J43" s="9">
        <v>0</v>
      </c>
      <c r="K43" s="9">
        <v>517.91</v>
      </c>
      <c r="L43" s="9">
        <v>702</v>
      </c>
      <c r="M43" s="9">
        <v>1222.9880000000001</v>
      </c>
      <c r="N43" s="9">
        <v>1.036</v>
      </c>
      <c r="O43" s="9">
        <v>2177.89</v>
      </c>
      <c r="P43" s="9">
        <v>3.5790000000000002</v>
      </c>
      <c r="Q43" s="9">
        <v>69.082999999999998</v>
      </c>
      <c r="R43" s="9">
        <v>1.5100000000000001E-2</v>
      </c>
      <c r="S43" s="9">
        <v>8.9999999999999993E-3</v>
      </c>
      <c r="T43" s="9">
        <v>130</v>
      </c>
      <c r="U43" s="9">
        <v>140</v>
      </c>
      <c r="V43" s="9">
        <v>8348.6290000000008</v>
      </c>
      <c r="W43" s="9">
        <v>7320.62</v>
      </c>
      <c r="X43" s="9">
        <v>8.2859999999999996</v>
      </c>
      <c r="Y43" s="9">
        <v>92.21</v>
      </c>
      <c r="Z43" s="16">
        <v>25740.895189999999</v>
      </c>
      <c r="AA43" s="84"/>
    </row>
    <row r="44" spans="1:51" ht="24.75">
      <c r="A44" s="82"/>
      <c r="B44" s="50">
        <v>2019</v>
      </c>
      <c r="C44" s="72"/>
      <c r="D44" s="9">
        <v>16.716785999999999</v>
      </c>
      <c r="E44" s="9">
        <v>0</v>
      </c>
      <c r="F44" s="9">
        <v>0</v>
      </c>
      <c r="G44" s="9">
        <v>1042.6780000000001</v>
      </c>
      <c r="H44" s="9">
        <v>3876.8760000000002</v>
      </c>
      <c r="I44" s="9">
        <v>0</v>
      </c>
      <c r="J44" s="9">
        <v>0</v>
      </c>
      <c r="K44" s="9">
        <v>534</v>
      </c>
      <c r="L44" s="9">
        <v>726.4</v>
      </c>
      <c r="M44" s="9">
        <v>3085.096</v>
      </c>
      <c r="N44" s="9">
        <v>1.0389999999999999</v>
      </c>
      <c r="O44" s="9">
        <v>4343.473</v>
      </c>
      <c r="P44" s="9">
        <v>3.6150000000000002</v>
      </c>
      <c r="Q44" s="9">
        <v>34.372999999999998</v>
      </c>
      <c r="R44" s="9">
        <v>1.4</v>
      </c>
      <c r="S44" s="9">
        <v>1.6E-2</v>
      </c>
      <c r="T44" s="9">
        <v>130</v>
      </c>
      <c r="U44" s="9">
        <v>140</v>
      </c>
      <c r="V44" s="9">
        <v>9000</v>
      </c>
      <c r="W44" s="9">
        <v>3080</v>
      </c>
      <c r="X44" s="9">
        <v>8.641</v>
      </c>
      <c r="Y44" s="9">
        <v>100.33199999999999</v>
      </c>
      <c r="Z44" s="60">
        <f>SUM(D44:Y44)</f>
        <v>26124.655785999996</v>
      </c>
      <c r="AA44" s="85"/>
    </row>
    <row r="45" spans="1:51" ht="24.75">
      <c r="A45" s="83" t="s">
        <v>3</v>
      </c>
      <c r="B45" s="86">
        <v>2017</v>
      </c>
      <c r="C45" s="40" t="s">
        <v>99</v>
      </c>
      <c r="D45" s="9">
        <v>10.465999999999999</v>
      </c>
      <c r="E45" s="9">
        <v>43.762</v>
      </c>
      <c r="F45" s="9">
        <v>0.36899999999999999</v>
      </c>
      <c r="G45" s="9">
        <v>6.8849999999999998</v>
      </c>
      <c r="H45" s="9">
        <v>0.220136</v>
      </c>
      <c r="I45" s="9">
        <v>0</v>
      </c>
      <c r="J45" s="9">
        <v>0</v>
      </c>
      <c r="K45" s="9">
        <v>0.192</v>
      </c>
      <c r="L45" s="9">
        <v>8.0000000000000002E-3</v>
      </c>
      <c r="M45" s="9">
        <v>0</v>
      </c>
      <c r="N45" s="9">
        <v>0</v>
      </c>
      <c r="O45" s="9">
        <v>0</v>
      </c>
      <c r="P45" s="9">
        <v>157.194491</v>
      </c>
      <c r="Q45" s="9">
        <v>0</v>
      </c>
      <c r="R45" s="9">
        <v>8.234</v>
      </c>
      <c r="S45" s="9">
        <v>81.905000000000001</v>
      </c>
      <c r="T45" s="9">
        <v>1.742</v>
      </c>
      <c r="U45" s="9">
        <v>6.8529999999999998</v>
      </c>
      <c r="V45" s="9">
        <v>388.601</v>
      </c>
      <c r="W45" s="9">
        <v>7.1740000000000004</v>
      </c>
      <c r="X45" s="9">
        <v>0</v>
      </c>
      <c r="Y45" s="9">
        <v>0.11600000000000001</v>
      </c>
      <c r="Z45" s="60">
        <f t="shared" ref="Z45:Z56" si="10">SUM(D45:Y45)</f>
        <v>713.72162700000001</v>
      </c>
      <c r="AA45" s="83" t="s">
        <v>96</v>
      </c>
    </row>
    <row r="46" spans="1:51" ht="24.75">
      <c r="A46" s="84"/>
      <c r="B46" s="87"/>
      <c r="C46" s="40" t="s">
        <v>100</v>
      </c>
      <c r="D46" s="9">
        <v>3.4039999999999999</v>
      </c>
      <c r="E46" s="9">
        <v>23.681999999999999</v>
      </c>
      <c r="F46" s="9">
        <v>0.315</v>
      </c>
      <c r="G46" s="9">
        <v>2.238</v>
      </c>
      <c r="H46" s="9">
        <v>6.8590702380000007E-2</v>
      </c>
      <c r="I46" s="9">
        <v>0</v>
      </c>
      <c r="J46" s="9">
        <v>0</v>
      </c>
      <c r="K46" s="9">
        <v>0.113</v>
      </c>
      <c r="L46" s="9">
        <v>3.0000000000000001E-3</v>
      </c>
      <c r="M46" s="9">
        <v>0</v>
      </c>
      <c r="N46" s="9">
        <v>0</v>
      </c>
      <c r="O46" s="9">
        <v>0</v>
      </c>
      <c r="P46" s="9">
        <v>60.195961799999999</v>
      </c>
      <c r="Q46" s="9">
        <v>1E-3</v>
      </c>
      <c r="R46" s="9">
        <v>4.7770000000000001</v>
      </c>
      <c r="S46" s="9">
        <v>49.475000000000001</v>
      </c>
      <c r="T46" s="9">
        <v>0.83699999999999997</v>
      </c>
      <c r="U46" s="9">
        <v>2.7650000000000001</v>
      </c>
      <c r="V46" s="9">
        <v>106.75737382257837</v>
      </c>
      <c r="W46" s="9">
        <v>2.5539999999999998</v>
      </c>
      <c r="X46" s="9">
        <v>0</v>
      </c>
      <c r="Y46" s="9">
        <v>4.3999999999999997E-2</v>
      </c>
      <c r="Z46" s="60">
        <f t="shared" si="10"/>
        <v>257.22992632495829</v>
      </c>
      <c r="AA46" s="84"/>
    </row>
    <row r="47" spans="1:51" ht="24.75">
      <c r="A47" s="84"/>
      <c r="B47" s="86">
        <v>2018</v>
      </c>
      <c r="C47" s="40" t="s">
        <v>99</v>
      </c>
      <c r="D47" s="9">
        <v>5.0860000000000003</v>
      </c>
      <c r="E47" s="9">
        <v>84.128</v>
      </c>
      <c r="F47" s="9">
        <v>0.16800000000000001</v>
      </c>
      <c r="G47" s="9">
        <v>20.872</v>
      </c>
      <c r="H47" s="9">
        <v>0.83</v>
      </c>
      <c r="I47" s="9">
        <v>0</v>
      </c>
      <c r="J47" s="9">
        <v>0</v>
      </c>
      <c r="K47" s="9">
        <v>0.13100000000000001</v>
      </c>
      <c r="L47" s="9">
        <v>0</v>
      </c>
      <c r="M47" s="9">
        <v>0.157</v>
      </c>
      <c r="N47" s="9">
        <v>0</v>
      </c>
      <c r="O47" s="9">
        <v>2.5000000000000001E-2</v>
      </c>
      <c r="P47" s="9">
        <v>181.665188</v>
      </c>
      <c r="Q47" s="9">
        <v>0</v>
      </c>
      <c r="R47" s="9">
        <v>0.2</v>
      </c>
      <c r="S47" s="9">
        <v>78.837999999999994</v>
      </c>
      <c r="T47" s="9">
        <v>3.153</v>
      </c>
      <c r="U47" s="9">
        <v>5.0999999999999997E-2</v>
      </c>
      <c r="V47" s="9">
        <v>558.61</v>
      </c>
      <c r="W47" s="9">
        <v>16.898</v>
      </c>
      <c r="X47" s="9">
        <v>0</v>
      </c>
      <c r="Y47" s="9">
        <v>1.0049999999999999</v>
      </c>
      <c r="Z47" s="60">
        <f t="shared" si="10"/>
        <v>951.81718799999999</v>
      </c>
      <c r="AA47" s="84"/>
    </row>
    <row r="48" spans="1:51" ht="24.75">
      <c r="A48" s="84"/>
      <c r="B48" s="87"/>
      <c r="C48" s="40" t="s">
        <v>100</v>
      </c>
      <c r="D48" s="9">
        <v>2.6890000000000001</v>
      </c>
      <c r="E48" s="9">
        <v>33.191000000000003</v>
      </c>
      <c r="F48" s="9">
        <v>0.25900000000000001</v>
      </c>
      <c r="G48" s="9">
        <v>8.5660000000000007</v>
      </c>
      <c r="H48" s="9">
        <v>1E-3</v>
      </c>
      <c r="I48" s="9">
        <v>0</v>
      </c>
      <c r="J48" s="9">
        <v>0</v>
      </c>
      <c r="K48" s="9">
        <v>0.10199999999999999</v>
      </c>
      <c r="L48" s="9">
        <v>0</v>
      </c>
      <c r="M48" s="9">
        <v>4.2999999999999997E-2</v>
      </c>
      <c r="N48" s="9">
        <v>0</v>
      </c>
      <c r="O48" s="9">
        <v>1.0999999999999999E-2</v>
      </c>
      <c r="P48" s="9">
        <v>80.742392207792207</v>
      </c>
      <c r="Q48" s="9">
        <v>0.27800000000000002</v>
      </c>
      <c r="R48" s="9">
        <v>5.6000000000000001E-2</v>
      </c>
      <c r="S48" s="9">
        <v>49.165999999999997</v>
      </c>
      <c r="T48" s="9">
        <v>1.339</v>
      </c>
      <c r="U48" s="9">
        <v>2.8000000000000001E-2</v>
      </c>
      <c r="V48" s="9">
        <v>158.66110825999999</v>
      </c>
      <c r="W48" s="9">
        <v>6.3339999999999996</v>
      </c>
      <c r="X48" s="9">
        <v>0</v>
      </c>
      <c r="Y48" s="9">
        <v>0.33300000000000002</v>
      </c>
      <c r="Z48" s="60">
        <f t="shared" si="10"/>
        <v>341.7995004677922</v>
      </c>
      <c r="AA48" s="84"/>
    </row>
    <row r="49" spans="1:27" ht="24.75">
      <c r="A49" s="84"/>
      <c r="B49" s="86">
        <v>2019</v>
      </c>
      <c r="C49" s="9" t="s">
        <v>99</v>
      </c>
      <c r="D49" s="9">
        <v>5.0860000000000003</v>
      </c>
      <c r="E49" s="9">
        <v>138.369</v>
      </c>
      <c r="F49" s="9">
        <v>7.8E-2</v>
      </c>
      <c r="G49" s="9">
        <v>16.648</v>
      </c>
      <c r="H49" s="9">
        <v>0.15</v>
      </c>
      <c r="I49" s="9">
        <v>0</v>
      </c>
      <c r="J49" s="9">
        <v>0</v>
      </c>
      <c r="K49" s="9">
        <v>0</v>
      </c>
      <c r="L49" s="9">
        <v>0.11</v>
      </c>
      <c r="M49" s="9">
        <v>9.2999999999999999E-2</v>
      </c>
      <c r="N49" s="9">
        <v>0</v>
      </c>
      <c r="O49" s="9">
        <v>3.6999999999999998E-2</v>
      </c>
      <c r="P49" s="9">
        <v>10.439</v>
      </c>
      <c r="Q49" s="9">
        <v>0</v>
      </c>
      <c r="R49" s="9">
        <v>0.11</v>
      </c>
      <c r="S49" s="9">
        <v>86.185000000000002</v>
      </c>
      <c r="T49" s="9">
        <v>0.26</v>
      </c>
      <c r="U49" s="9">
        <v>0</v>
      </c>
      <c r="V49" s="9">
        <v>678.45399999999995</v>
      </c>
      <c r="W49" s="9">
        <v>10.18</v>
      </c>
      <c r="X49" s="9">
        <v>0</v>
      </c>
      <c r="Y49" s="9">
        <v>5.46</v>
      </c>
      <c r="Z49" s="60">
        <f t="shared" si="10"/>
        <v>951.65899999999999</v>
      </c>
      <c r="AA49" s="84"/>
    </row>
    <row r="50" spans="1:27" ht="24.75">
      <c r="A50" s="85"/>
      <c r="B50" s="87"/>
      <c r="C50" s="9" t="s">
        <v>100</v>
      </c>
      <c r="D50" s="9">
        <v>2.6890000000000001</v>
      </c>
      <c r="E50" s="9">
        <v>52.89</v>
      </c>
      <c r="F50" s="9">
        <v>0.182</v>
      </c>
      <c r="G50" s="9">
        <v>5.8179999999999996</v>
      </c>
      <c r="H50" s="9">
        <v>4.6980000000000001E-2</v>
      </c>
      <c r="I50" s="9">
        <v>0</v>
      </c>
      <c r="J50" s="9">
        <v>0</v>
      </c>
      <c r="K50" s="9">
        <v>0</v>
      </c>
      <c r="L50" s="9">
        <v>5.3999999999999999E-2</v>
      </c>
      <c r="M50" s="9">
        <v>3.6999999999999998E-2</v>
      </c>
      <c r="N50" s="9">
        <v>0</v>
      </c>
      <c r="O50" s="9">
        <v>1.4E-2</v>
      </c>
      <c r="P50" s="9">
        <v>4.1749999999999998</v>
      </c>
      <c r="Q50" s="9">
        <v>0.376</v>
      </c>
      <c r="R50" s="9">
        <v>2.5999999999999999E-2</v>
      </c>
      <c r="S50" s="9">
        <v>54.164000000000001</v>
      </c>
      <c r="T50" s="9">
        <v>0.13</v>
      </c>
      <c r="U50" s="9">
        <v>0</v>
      </c>
      <c r="V50" s="9">
        <v>233.95346599999999</v>
      </c>
      <c r="W50" s="9">
        <v>3.8660000000000001</v>
      </c>
      <c r="X50" s="9">
        <v>0</v>
      </c>
      <c r="Y50" s="9">
        <v>1.6579999999999999</v>
      </c>
      <c r="Z50" s="60">
        <f t="shared" si="10"/>
        <v>360.07944599999996</v>
      </c>
      <c r="AA50" s="85"/>
    </row>
    <row r="51" spans="1:27" ht="24.75">
      <c r="A51" s="83" t="s">
        <v>4</v>
      </c>
      <c r="B51" s="86">
        <v>2017</v>
      </c>
      <c r="C51" s="40" t="s">
        <v>99</v>
      </c>
      <c r="D51" s="9">
        <v>2107.37032</v>
      </c>
      <c r="E51" s="9">
        <v>1088.9635900000001</v>
      </c>
      <c r="F51" s="9">
        <v>135.86797000000001</v>
      </c>
      <c r="G51" s="9">
        <v>1851.5610700000002</v>
      </c>
      <c r="H51" s="9">
        <v>8079.1723650000004</v>
      </c>
      <c r="I51" s="9">
        <v>17.454229999999999</v>
      </c>
      <c r="J51" s="9">
        <v>409.44716999999997</v>
      </c>
      <c r="K51" s="9">
        <v>1312.4131500000001</v>
      </c>
      <c r="L51" s="9">
        <v>2552.3557500000002</v>
      </c>
      <c r="M51" s="9">
        <v>664.31710999999996</v>
      </c>
      <c r="N51" s="9">
        <v>439.36404999999996</v>
      </c>
      <c r="O51" s="9">
        <v>3309.8996399999996</v>
      </c>
      <c r="P51" s="9">
        <v>750.754591</v>
      </c>
      <c r="Q51" s="9">
        <v>100.76925659688978</v>
      </c>
      <c r="R51" s="9">
        <v>145.19423</v>
      </c>
      <c r="S51" s="9">
        <v>548.72812999999996</v>
      </c>
      <c r="T51" s="9">
        <v>1270.3779299999999</v>
      </c>
      <c r="U51" s="9">
        <v>1263.55537</v>
      </c>
      <c r="V51" s="9">
        <v>12032.817720000001</v>
      </c>
      <c r="W51" s="9">
        <v>3630.4614999999999</v>
      </c>
      <c r="X51" s="9">
        <v>570.26</v>
      </c>
      <c r="Y51" s="9">
        <v>3367.2332300000003</v>
      </c>
      <c r="Z51" s="60">
        <f t="shared" si="10"/>
        <v>45648.338372596889</v>
      </c>
      <c r="AA51" s="83" t="s">
        <v>97</v>
      </c>
    </row>
    <row r="52" spans="1:27" ht="24.75">
      <c r="A52" s="84"/>
      <c r="B52" s="87"/>
      <c r="C52" s="40" t="s">
        <v>100</v>
      </c>
      <c r="D52" s="9">
        <v>479.17400000000004</v>
      </c>
      <c r="E52" s="9">
        <v>326.23900000000003</v>
      </c>
      <c r="F52" s="9">
        <v>34.308</v>
      </c>
      <c r="G52" s="9">
        <v>425.96281833845171</v>
      </c>
      <c r="H52" s="9">
        <v>1788.7103593883603</v>
      </c>
      <c r="I52" s="9">
        <v>4.4139999999999997</v>
      </c>
      <c r="J52" s="9">
        <v>76.05</v>
      </c>
      <c r="K52" s="9">
        <v>354.86500000000001</v>
      </c>
      <c r="L52" s="9">
        <v>719.37900000000002</v>
      </c>
      <c r="M52" s="9">
        <v>127.18900000000001</v>
      </c>
      <c r="N52" s="9">
        <v>95.834999999999994</v>
      </c>
      <c r="O52" s="9">
        <v>773.55579999999998</v>
      </c>
      <c r="P52" s="9">
        <v>156.40383940000001</v>
      </c>
      <c r="Q52" s="9">
        <v>20.997999999999998</v>
      </c>
      <c r="R52" s="9">
        <v>30.530999999999999</v>
      </c>
      <c r="S52" s="9">
        <v>129.44499999999999</v>
      </c>
      <c r="T52" s="9">
        <v>259.01</v>
      </c>
      <c r="U52" s="9">
        <v>247.48600000000002</v>
      </c>
      <c r="V52" s="9">
        <v>2638.425531421341</v>
      </c>
      <c r="W52" s="9">
        <v>847.11</v>
      </c>
      <c r="X52" s="9">
        <v>109.101</v>
      </c>
      <c r="Y52" s="9">
        <v>655.97199999999998</v>
      </c>
      <c r="Z52" s="60">
        <f t="shared" si="10"/>
        <v>10300.164348548155</v>
      </c>
      <c r="AA52" s="84"/>
    </row>
    <row r="53" spans="1:27" ht="24.75">
      <c r="A53" s="84"/>
      <c r="B53" s="86">
        <v>2018</v>
      </c>
      <c r="C53" s="40" t="s">
        <v>99</v>
      </c>
      <c r="D53" s="9">
        <v>1123.807</v>
      </c>
      <c r="E53" s="9">
        <v>1237.624</v>
      </c>
      <c r="F53" s="9">
        <v>133.19300000000001</v>
      </c>
      <c r="G53" s="9">
        <v>1982.3620000000001</v>
      </c>
      <c r="H53" s="9">
        <v>6987.3</v>
      </c>
      <c r="I53" s="9">
        <v>0</v>
      </c>
      <c r="J53" s="9">
        <v>218.63499999999999</v>
      </c>
      <c r="K53" s="9">
        <v>903.61900000000003</v>
      </c>
      <c r="L53" s="9">
        <v>5011.665</v>
      </c>
      <c r="M53" s="9">
        <v>50.131</v>
      </c>
      <c r="N53" s="9">
        <v>46.146999999999998</v>
      </c>
      <c r="O53" s="9">
        <v>1872.2470000000001</v>
      </c>
      <c r="P53" s="9">
        <v>695.72900000000004</v>
      </c>
      <c r="Q53" s="9">
        <v>61.530311580190755</v>
      </c>
      <c r="R53" s="9">
        <v>250.93</v>
      </c>
      <c r="S53" s="9">
        <v>390.83100000000002</v>
      </c>
      <c r="T53" s="9">
        <v>576.29300000000001</v>
      </c>
      <c r="U53" s="9">
        <v>1441.681</v>
      </c>
      <c r="V53" s="9">
        <v>12369.23</v>
      </c>
      <c r="W53" s="9">
        <v>3987.1129999999998</v>
      </c>
      <c r="X53" s="9">
        <v>760.66499999999996</v>
      </c>
      <c r="Y53" s="9">
        <v>3097.2959999999998</v>
      </c>
      <c r="Z53" s="60">
        <f>SUM(D53:Y53)</f>
        <v>43198.028311580194</v>
      </c>
      <c r="AA53" s="84"/>
    </row>
    <row r="54" spans="1:27" ht="24.75">
      <c r="A54" s="84"/>
      <c r="B54" s="87"/>
      <c r="C54" s="40" t="s">
        <v>100</v>
      </c>
      <c r="D54" s="9">
        <v>262.53500000000003</v>
      </c>
      <c r="E54" s="9">
        <v>341.91699999999997</v>
      </c>
      <c r="F54" s="9">
        <v>37.926000000000002</v>
      </c>
      <c r="G54" s="9">
        <v>478.74900000000002</v>
      </c>
      <c r="H54" s="9">
        <v>1864.223</v>
      </c>
      <c r="I54" s="9">
        <v>0</v>
      </c>
      <c r="J54" s="9">
        <v>41.192</v>
      </c>
      <c r="K54" s="9">
        <v>222.852</v>
      </c>
      <c r="L54" s="9">
        <v>1691.7159999999999</v>
      </c>
      <c r="M54" s="9">
        <v>8.5579999999999998</v>
      </c>
      <c r="N54" s="9">
        <v>10.08</v>
      </c>
      <c r="O54" s="9">
        <v>481.70299999999997</v>
      </c>
      <c r="P54" s="9">
        <v>157.05799999999999</v>
      </c>
      <c r="Q54" s="9">
        <v>13.074999999999999</v>
      </c>
      <c r="R54" s="9">
        <v>65.56</v>
      </c>
      <c r="S54" s="9">
        <v>112.05200000000001</v>
      </c>
      <c r="T54" s="9">
        <v>130.672</v>
      </c>
      <c r="U54" s="9">
        <v>291.05200000000002</v>
      </c>
      <c r="V54" s="9">
        <v>2791.9383520000001</v>
      </c>
      <c r="W54" s="9">
        <v>972.19600000000003</v>
      </c>
      <c r="X54" s="9">
        <v>167.94200000000001</v>
      </c>
      <c r="Y54" s="9">
        <v>634.79100000000005</v>
      </c>
      <c r="Z54" s="60">
        <f t="shared" si="10"/>
        <v>10777.787351999998</v>
      </c>
      <c r="AA54" s="84"/>
    </row>
    <row r="55" spans="1:27" ht="24.75">
      <c r="A55" s="84"/>
      <c r="B55" s="86">
        <v>2019</v>
      </c>
      <c r="C55" s="40" t="s">
        <v>99</v>
      </c>
      <c r="D55" s="9">
        <v>851.197</v>
      </c>
      <c r="E55" s="9">
        <v>1263.0129999999999</v>
      </c>
      <c r="F55" s="9">
        <v>106.88500000000001</v>
      </c>
      <c r="G55" s="9">
        <v>1848.9929999999999</v>
      </c>
      <c r="H55" s="9">
        <v>7911.38</v>
      </c>
      <c r="I55" s="9">
        <v>0</v>
      </c>
      <c r="J55" s="9">
        <v>315.399</v>
      </c>
      <c r="K55" s="9">
        <v>465.77100000000002</v>
      </c>
      <c r="L55" s="9">
        <v>2273.9760000000001</v>
      </c>
      <c r="M55" s="9">
        <v>276.33999999999997</v>
      </c>
      <c r="N55" s="9">
        <v>6.8890000000000002</v>
      </c>
      <c r="O55" s="9">
        <v>570.33600000000001</v>
      </c>
      <c r="P55" s="9">
        <v>729.75</v>
      </c>
      <c r="Q55" s="9">
        <v>274.18753911344049</v>
      </c>
      <c r="R55" s="9">
        <v>190.465</v>
      </c>
      <c r="S55" s="9">
        <v>533.38</v>
      </c>
      <c r="T55" s="9">
        <v>535.12699999999995</v>
      </c>
      <c r="U55" s="9">
        <v>1294.0830000000001</v>
      </c>
      <c r="V55" s="9">
        <v>12463.837</v>
      </c>
      <c r="W55" s="9">
        <v>3144.45</v>
      </c>
      <c r="X55" s="9">
        <v>668.38599999999997</v>
      </c>
      <c r="Y55" s="9">
        <v>3149.3989999999999</v>
      </c>
      <c r="Z55" s="60">
        <f t="shared" si="10"/>
        <v>38873.243539113435</v>
      </c>
      <c r="AA55" s="84"/>
    </row>
    <row r="56" spans="1:27" ht="24.75">
      <c r="A56" s="85"/>
      <c r="B56" s="87"/>
      <c r="C56" s="40" t="s">
        <v>100</v>
      </c>
      <c r="D56" s="9">
        <v>203.02699999999999</v>
      </c>
      <c r="E56" s="9">
        <v>340.07299999999998</v>
      </c>
      <c r="F56" s="9">
        <v>30.689</v>
      </c>
      <c r="G56" s="9">
        <v>459.45600000000002</v>
      </c>
      <c r="H56" s="9">
        <v>1477.9649999999999</v>
      </c>
      <c r="I56" s="9">
        <v>0</v>
      </c>
      <c r="J56" s="9">
        <v>56.993000000000002</v>
      </c>
      <c r="K56" s="9">
        <v>123.464</v>
      </c>
      <c r="L56" s="9">
        <v>477.49299999999999</v>
      </c>
      <c r="M56" s="9">
        <v>53.713000000000001</v>
      </c>
      <c r="N56" s="9">
        <v>2.4889999999999999</v>
      </c>
      <c r="O56" s="9">
        <v>139.702</v>
      </c>
      <c r="P56" s="9">
        <v>198.96</v>
      </c>
      <c r="Q56" s="9">
        <v>58.264000000000003</v>
      </c>
      <c r="R56" s="9">
        <v>55.755000000000003</v>
      </c>
      <c r="S56" s="9">
        <v>150.892</v>
      </c>
      <c r="T56" s="9">
        <v>123.217</v>
      </c>
      <c r="U56" s="9">
        <v>263.35599999999999</v>
      </c>
      <c r="V56" s="9">
        <v>3144.45</v>
      </c>
      <c r="W56" s="9">
        <v>960.37699999999995</v>
      </c>
      <c r="X56" s="9">
        <v>147.82599999999999</v>
      </c>
      <c r="Y56" s="9">
        <v>686.13</v>
      </c>
      <c r="Z56" s="60">
        <f t="shared" si="10"/>
        <v>9154.2909999999993</v>
      </c>
      <c r="AA56" s="85"/>
    </row>
    <row r="57" spans="1:27" ht="24.75">
      <c r="A57" s="83" t="s">
        <v>5</v>
      </c>
      <c r="B57" s="86">
        <v>2017</v>
      </c>
      <c r="C57" s="40" t="s">
        <v>99</v>
      </c>
      <c r="D57" s="9">
        <v>2098.5918700000002</v>
      </c>
      <c r="E57" s="9">
        <v>927.30500000000006</v>
      </c>
      <c r="F57" s="9">
        <v>131.10400000000001</v>
      </c>
      <c r="G57" s="9">
        <v>1841.9909825500001</v>
      </c>
      <c r="H57" s="9">
        <v>8078.7330402344005</v>
      </c>
      <c r="I57" s="9">
        <v>0</v>
      </c>
      <c r="J57" s="9">
        <v>351.75799999999998</v>
      </c>
      <c r="K57" s="9">
        <v>1024.6130000000001</v>
      </c>
      <c r="L57" s="9">
        <v>2167.8470000000002</v>
      </c>
      <c r="M57" s="9">
        <v>252.666</v>
      </c>
      <c r="N57" s="9">
        <v>54.478000000000009</v>
      </c>
      <c r="O57" s="9">
        <v>373.63949999999977</v>
      </c>
      <c r="P57" s="9">
        <v>525.90074651000009</v>
      </c>
      <c r="Q57" s="9">
        <v>4.1565968897856465E-3</v>
      </c>
      <c r="R57" s="9">
        <v>118.84400000000001</v>
      </c>
      <c r="S57" s="9">
        <v>483.66699999999997</v>
      </c>
      <c r="T57" s="9">
        <v>1221.6059999999998</v>
      </c>
      <c r="U57" s="9">
        <v>1192.7080000000001</v>
      </c>
      <c r="V57" s="9">
        <v>11491.537330000001</v>
      </c>
      <c r="W57" s="9">
        <v>3629.7</v>
      </c>
      <c r="X57" s="9">
        <v>570.26</v>
      </c>
      <c r="Y57" s="9">
        <v>3185.8770000000004</v>
      </c>
      <c r="Z57" s="16">
        <v>39722.830625891293</v>
      </c>
      <c r="AA57" s="83" t="s">
        <v>103</v>
      </c>
    </row>
    <row r="58" spans="1:27" ht="24.75">
      <c r="A58" s="84"/>
      <c r="B58" s="87"/>
      <c r="C58" s="40" t="s">
        <v>100</v>
      </c>
      <c r="D58" s="9">
        <v>475.95400000000001</v>
      </c>
      <c r="E58" s="9">
        <v>276.048</v>
      </c>
      <c r="F58" s="9">
        <v>31.635999999999999</v>
      </c>
      <c r="G58" s="9">
        <v>423.75433134242473</v>
      </c>
      <c r="H58" s="9">
        <v>1788.6277686859803</v>
      </c>
      <c r="I58" s="9">
        <v>0</v>
      </c>
      <c r="J58" s="9">
        <v>63.399000000000001</v>
      </c>
      <c r="K58" s="9">
        <v>224.983</v>
      </c>
      <c r="L58" s="9">
        <v>603.34500000000003</v>
      </c>
      <c r="M58" s="9">
        <v>46.749000000000009</v>
      </c>
      <c r="N58" s="9">
        <v>9.9080000000000013</v>
      </c>
      <c r="O58" s="9">
        <v>111.95280000000002</v>
      </c>
      <c r="P58" s="9">
        <v>94.27670160000001</v>
      </c>
      <c r="Q58" s="9">
        <v>-1.9999999999999574E-2</v>
      </c>
      <c r="R58" s="9">
        <v>21.439</v>
      </c>
      <c r="S58" s="9">
        <v>117.46699999999998</v>
      </c>
      <c r="T58" s="9">
        <v>246.49099999999999</v>
      </c>
      <c r="U58" s="9">
        <v>233.94100000000003</v>
      </c>
      <c r="V58" s="9">
        <v>2531.3335027414591</v>
      </c>
      <c r="W58" s="9">
        <v>846.71500000000003</v>
      </c>
      <c r="X58" s="9">
        <v>109.101</v>
      </c>
      <c r="Y58" s="9">
        <v>609.07399999999996</v>
      </c>
      <c r="Z58" s="16">
        <v>8866.1751043698641</v>
      </c>
      <c r="AA58" s="84"/>
    </row>
    <row r="59" spans="1:27" ht="24.75">
      <c r="A59" s="84"/>
      <c r="B59" s="86">
        <v>2018</v>
      </c>
      <c r="C59" s="40" t="s">
        <v>99</v>
      </c>
      <c r="D59" s="9">
        <f>D53-D47</f>
        <v>1118.721</v>
      </c>
      <c r="E59" s="9">
        <f t="shared" ref="E59:Z59" si="11">E53-E47</f>
        <v>1153.4960000000001</v>
      </c>
      <c r="F59" s="9">
        <f t="shared" si="11"/>
        <v>133.02500000000001</v>
      </c>
      <c r="G59" s="9">
        <f t="shared" si="11"/>
        <v>1961.49</v>
      </c>
      <c r="H59" s="9">
        <f t="shared" si="11"/>
        <v>6986.47</v>
      </c>
      <c r="I59" s="9">
        <f t="shared" si="11"/>
        <v>0</v>
      </c>
      <c r="J59" s="9">
        <f t="shared" si="11"/>
        <v>218.63499999999999</v>
      </c>
      <c r="K59" s="9">
        <f t="shared" si="11"/>
        <v>903.48800000000006</v>
      </c>
      <c r="L59" s="9">
        <f t="shared" si="11"/>
        <v>5011.665</v>
      </c>
      <c r="M59" s="9">
        <f t="shared" si="11"/>
        <v>49.974000000000004</v>
      </c>
      <c r="N59" s="9">
        <f t="shared" si="11"/>
        <v>46.146999999999998</v>
      </c>
      <c r="O59" s="9">
        <f t="shared" si="11"/>
        <v>1872.222</v>
      </c>
      <c r="P59" s="9">
        <f t="shared" si="11"/>
        <v>514.0638120000001</v>
      </c>
      <c r="Q59" s="9">
        <f t="shared" si="11"/>
        <v>61.530311580190755</v>
      </c>
      <c r="R59" s="9">
        <f t="shared" si="11"/>
        <v>250.73000000000002</v>
      </c>
      <c r="S59" s="9">
        <f t="shared" si="11"/>
        <v>311.99300000000005</v>
      </c>
      <c r="T59" s="9">
        <f t="shared" si="11"/>
        <v>573.14</v>
      </c>
      <c r="U59" s="9">
        <f t="shared" si="11"/>
        <v>1441.63</v>
      </c>
      <c r="V59" s="9">
        <f t="shared" si="11"/>
        <v>11810.619999999999</v>
      </c>
      <c r="W59" s="9">
        <f t="shared" si="11"/>
        <v>3970.2149999999997</v>
      </c>
      <c r="X59" s="9">
        <f t="shared" si="11"/>
        <v>760.66499999999996</v>
      </c>
      <c r="Y59" s="9">
        <f t="shared" si="11"/>
        <v>3096.2909999999997</v>
      </c>
      <c r="Z59" s="60">
        <f t="shared" si="11"/>
        <v>42246.211123580193</v>
      </c>
      <c r="AA59" s="84"/>
    </row>
    <row r="60" spans="1:27" ht="24.75">
      <c r="A60" s="84"/>
      <c r="B60" s="87"/>
      <c r="C60" s="40" t="s">
        <v>100</v>
      </c>
      <c r="D60" s="9">
        <f>D54-D48</f>
        <v>259.846</v>
      </c>
      <c r="E60" s="9">
        <f t="shared" ref="E60:Z60" si="12">E54-E48</f>
        <v>308.726</v>
      </c>
      <c r="F60" s="9">
        <f t="shared" si="12"/>
        <v>37.667000000000002</v>
      </c>
      <c r="G60" s="9">
        <f t="shared" si="12"/>
        <v>470.18300000000005</v>
      </c>
      <c r="H60" s="9">
        <f t="shared" si="12"/>
        <v>1864.222</v>
      </c>
      <c r="I60" s="9">
        <f t="shared" si="12"/>
        <v>0</v>
      </c>
      <c r="J60" s="9">
        <f t="shared" si="12"/>
        <v>41.192</v>
      </c>
      <c r="K60" s="9">
        <f t="shared" si="12"/>
        <v>222.75</v>
      </c>
      <c r="L60" s="9">
        <f t="shared" si="12"/>
        <v>1691.7159999999999</v>
      </c>
      <c r="M60" s="9">
        <f t="shared" si="12"/>
        <v>8.5150000000000006</v>
      </c>
      <c r="N60" s="9">
        <f t="shared" si="12"/>
        <v>10.08</v>
      </c>
      <c r="O60" s="9">
        <f t="shared" si="12"/>
        <v>481.69199999999995</v>
      </c>
      <c r="P60" s="9">
        <f t="shared" si="12"/>
        <v>76.315607792207786</v>
      </c>
      <c r="Q60" s="9">
        <f t="shared" si="12"/>
        <v>12.796999999999999</v>
      </c>
      <c r="R60" s="9">
        <f t="shared" si="12"/>
        <v>65.504000000000005</v>
      </c>
      <c r="S60" s="9">
        <f t="shared" si="12"/>
        <v>62.88600000000001</v>
      </c>
      <c r="T60" s="9">
        <f t="shared" si="12"/>
        <v>129.333</v>
      </c>
      <c r="U60" s="9">
        <f t="shared" si="12"/>
        <v>291.024</v>
      </c>
      <c r="V60" s="9">
        <f t="shared" si="12"/>
        <v>2633.2772437399999</v>
      </c>
      <c r="W60" s="9">
        <f t="shared" si="12"/>
        <v>965.86200000000008</v>
      </c>
      <c r="X60" s="9">
        <f t="shared" si="12"/>
        <v>167.94200000000001</v>
      </c>
      <c r="Y60" s="9">
        <f t="shared" si="12"/>
        <v>634.45800000000008</v>
      </c>
      <c r="Z60" s="60">
        <f t="shared" si="12"/>
        <v>10435.987851532205</v>
      </c>
      <c r="AA60" s="84"/>
    </row>
    <row r="61" spans="1:27" ht="24.75">
      <c r="A61" s="84"/>
      <c r="B61" s="86">
        <v>2019</v>
      </c>
      <c r="C61" s="40" t="s">
        <v>99</v>
      </c>
      <c r="D61" s="9">
        <f>D55-D49</f>
        <v>846.11099999999999</v>
      </c>
      <c r="E61" s="9">
        <f t="shared" ref="E61:Z61" si="13">E55-E49</f>
        <v>1124.644</v>
      </c>
      <c r="F61" s="9">
        <f t="shared" si="13"/>
        <v>106.807</v>
      </c>
      <c r="G61" s="9">
        <f t="shared" si="13"/>
        <v>1832.345</v>
      </c>
      <c r="H61" s="9">
        <f t="shared" si="13"/>
        <v>7911.2300000000005</v>
      </c>
      <c r="I61" s="9">
        <f t="shared" si="13"/>
        <v>0</v>
      </c>
      <c r="J61" s="9">
        <f t="shared" si="13"/>
        <v>315.399</v>
      </c>
      <c r="K61" s="9">
        <f t="shared" si="13"/>
        <v>465.77100000000002</v>
      </c>
      <c r="L61" s="9">
        <f t="shared" si="13"/>
        <v>2273.866</v>
      </c>
      <c r="M61" s="9">
        <f t="shared" si="13"/>
        <v>276.24699999999996</v>
      </c>
      <c r="N61" s="9">
        <f t="shared" si="13"/>
        <v>6.8890000000000002</v>
      </c>
      <c r="O61" s="9">
        <f t="shared" si="13"/>
        <v>570.29899999999998</v>
      </c>
      <c r="P61" s="9">
        <f t="shared" si="13"/>
        <v>719.31100000000004</v>
      </c>
      <c r="Q61" s="9">
        <f t="shared" si="13"/>
        <v>274.18753911344049</v>
      </c>
      <c r="R61" s="9">
        <f t="shared" si="13"/>
        <v>190.35499999999999</v>
      </c>
      <c r="S61" s="9">
        <f t="shared" si="13"/>
        <v>447.19499999999999</v>
      </c>
      <c r="T61" s="9">
        <f t="shared" si="13"/>
        <v>534.86699999999996</v>
      </c>
      <c r="U61" s="9">
        <f t="shared" si="13"/>
        <v>1294.0830000000001</v>
      </c>
      <c r="V61" s="9">
        <f t="shared" si="13"/>
        <v>11785.383</v>
      </c>
      <c r="W61" s="9">
        <f t="shared" si="13"/>
        <v>3134.27</v>
      </c>
      <c r="X61" s="9">
        <f t="shared" si="13"/>
        <v>668.38599999999997</v>
      </c>
      <c r="Y61" s="9">
        <f t="shared" si="13"/>
        <v>3143.9389999999999</v>
      </c>
      <c r="Z61" s="60">
        <f t="shared" si="13"/>
        <v>37921.584539113435</v>
      </c>
      <c r="AA61" s="84"/>
    </row>
    <row r="62" spans="1:27" ht="24.75">
      <c r="A62" s="85"/>
      <c r="B62" s="87"/>
      <c r="C62" s="40" t="s">
        <v>100</v>
      </c>
      <c r="D62" s="9">
        <f>D56-D50</f>
        <v>200.33799999999999</v>
      </c>
      <c r="E62" s="9">
        <f t="shared" ref="E62:Z62" si="14">E56-E50</f>
        <v>287.18299999999999</v>
      </c>
      <c r="F62" s="9">
        <f t="shared" si="14"/>
        <v>30.507000000000001</v>
      </c>
      <c r="G62" s="9">
        <f t="shared" si="14"/>
        <v>453.63800000000003</v>
      </c>
      <c r="H62" s="9">
        <f t="shared" si="14"/>
        <v>1477.9180199999998</v>
      </c>
      <c r="I62" s="9">
        <f t="shared" si="14"/>
        <v>0</v>
      </c>
      <c r="J62" s="9">
        <f t="shared" si="14"/>
        <v>56.993000000000002</v>
      </c>
      <c r="K62" s="9">
        <f t="shared" si="14"/>
        <v>123.464</v>
      </c>
      <c r="L62" s="9">
        <f t="shared" si="14"/>
        <v>477.43900000000002</v>
      </c>
      <c r="M62" s="9">
        <f t="shared" si="14"/>
        <v>53.676000000000002</v>
      </c>
      <c r="N62" s="9">
        <f t="shared" si="14"/>
        <v>2.4889999999999999</v>
      </c>
      <c r="O62" s="9">
        <f t="shared" si="14"/>
        <v>139.68799999999999</v>
      </c>
      <c r="P62" s="9">
        <f t="shared" si="14"/>
        <v>194.785</v>
      </c>
      <c r="Q62" s="9">
        <f t="shared" si="14"/>
        <v>57.888000000000005</v>
      </c>
      <c r="R62" s="9">
        <f t="shared" si="14"/>
        <v>55.728999999999999</v>
      </c>
      <c r="S62" s="9">
        <f t="shared" si="14"/>
        <v>96.727999999999994</v>
      </c>
      <c r="T62" s="9">
        <f t="shared" si="14"/>
        <v>123.087</v>
      </c>
      <c r="U62" s="9">
        <f t="shared" si="14"/>
        <v>263.35599999999999</v>
      </c>
      <c r="V62" s="9">
        <f t="shared" si="14"/>
        <v>2910.4965339999999</v>
      </c>
      <c r="W62" s="9">
        <f t="shared" si="14"/>
        <v>956.51099999999997</v>
      </c>
      <c r="X62" s="9">
        <f t="shared" si="14"/>
        <v>147.82599999999999</v>
      </c>
      <c r="Y62" s="9">
        <f t="shared" si="14"/>
        <v>684.47199999999998</v>
      </c>
      <c r="Z62" s="60">
        <f t="shared" si="14"/>
        <v>8794.2115539999995</v>
      </c>
      <c r="AA62" s="85"/>
    </row>
    <row r="63" spans="1:27" ht="24.75">
      <c r="A63" s="83" t="s">
        <v>6</v>
      </c>
      <c r="B63" s="50">
        <v>2017</v>
      </c>
      <c r="C63" s="70" t="s">
        <v>98</v>
      </c>
      <c r="D63" s="9">
        <v>2118.5918700000002</v>
      </c>
      <c r="E63" s="9">
        <v>927.38800000000015</v>
      </c>
      <c r="F63" s="9">
        <v>131.10400000000001</v>
      </c>
      <c r="G63" s="9">
        <v>2946.2792825500001</v>
      </c>
      <c r="H63" s="9">
        <v>10515.236020234399</v>
      </c>
      <c r="I63" s="9">
        <v>0</v>
      </c>
      <c r="J63" s="9">
        <v>351.75799999999998</v>
      </c>
      <c r="K63" s="9">
        <v>1645.5360000000001</v>
      </c>
      <c r="L63" s="9">
        <v>2952.8470000000002</v>
      </c>
      <c r="M63" s="9">
        <v>2103.4059999999999</v>
      </c>
      <c r="N63" s="9">
        <v>55.507999999999981</v>
      </c>
      <c r="O63" s="9">
        <v>3347.7755000000002</v>
      </c>
      <c r="P63" s="9">
        <v>529.88074651000011</v>
      </c>
      <c r="Q63" s="9">
        <v>47.341066596889789</v>
      </c>
      <c r="R63" s="9">
        <v>118.854</v>
      </c>
      <c r="S63" s="9">
        <v>483.68900000000002</v>
      </c>
      <c r="T63" s="9">
        <v>1351.6059999999998</v>
      </c>
      <c r="U63" s="9">
        <v>1344.8330000000001</v>
      </c>
      <c r="V63" s="9">
        <v>19911.420330000001</v>
      </c>
      <c r="W63" s="9">
        <v>10720.517</v>
      </c>
      <c r="X63" s="9">
        <v>578.62699999999995</v>
      </c>
      <c r="Y63" s="9">
        <v>3281.5280000000002</v>
      </c>
      <c r="Z63" s="16">
        <v>65463.725815891295</v>
      </c>
      <c r="AA63" s="83" t="s">
        <v>101</v>
      </c>
    </row>
    <row r="64" spans="1:27" ht="24.75" customHeight="1">
      <c r="A64" s="84"/>
      <c r="B64" s="50">
        <v>2018</v>
      </c>
      <c r="C64" s="71"/>
      <c r="D64" s="9">
        <f>D43+D53-D48</f>
        <v>1137.508</v>
      </c>
      <c r="E64" s="9">
        <f t="shared" ref="E64:Z64" si="15">E43+E53-E48</f>
        <v>1204.433</v>
      </c>
      <c r="F64" s="9">
        <f t="shared" si="15"/>
        <v>132.93400000000003</v>
      </c>
      <c r="G64" s="9">
        <f t="shared" si="15"/>
        <v>3048.7760000000003</v>
      </c>
      <c r="H64" s="9">
        <f t="shared" si="15"/>
        <v>10968.518</v>
      </c>
      <c r="I64" s="9">
        <f t="shared" si="15"/>
        <v>0</v>
      </c>
      <c r="J64" s="9">
        <f t="shared" si="15"/>
        <v>218.63499999999999</v>
      </c>
      <c r="K64" s="9">
        <f t="shared" si="15"/>
        <v>1421.4269999999999</v>
      </c>
      <c r="L64" s="9">
        <f t="shared" si="15"/>
        <v>5713.665</v>
      </c>
      <c r="M64" s="9">
        <f t="shared" si="15"/>
        <v>1273.0760000000002</v>
      </c>
      <c r="N64" s="9">
        <f t="shared" si="15"/>
        <v>47.183</v>
      </c>
      <c r="O64" s="9">
        <f t="shared" si="15"/>
        <v>4050.1259999999997</v>
      </c>
      <c r="P64" s="9">
        <f t="shared" si="15"/>
        <v>618.56560779220774</v>
      </c>
      <c r="Q64" s="9">
        <f t="shared" si="15"/>
        <v>130.33531158019076</v>
      </c>
      <c r="R64" s="9">
        <f t="shared" si="15"/>
        <v>250.88909999999998</v>
      </c>
      <c r="S64" s="9">
        <f t="shared" si="15"/>
        <v>341.67400000000004</v>
      </c>
      <c r="T64" s="9">
        <f t="shared" si="15"/>
        <v>704.95399999999995</v>
      </c>
      <c r="U64" s="9">
        <f t="shared" si="15"/>
        <v>1581.653</v>
      </c>
      <c r="V64" s="9">
        <f t="shared" si="15"/>
        <v>20559.197891740001</v>
      </c>
      <c r="W64" s="9">
        <f t="shared" si="15"/>
        <v>11301.398999999999</v>
      </c>
      <c r="X64" s="9">
        <f t="shared" si="15"/>
        <v>768.95099999999991</v>
      </c>
      <c r="Y64" s="9">
        <f t="shared" si="15"/>
        <v>3189.1729999999998</v>
      </c>
      <c r="Z64" s="63">
        <f t="shared" si="15"/>
        <v>68597.124001112403</v>
      </c>
      <c r="AA64" s="84"/>
    </row>
    <row r="65" spans="1:47" ht="24.75">
      <c r="A65" s="84"/>
      <c r="B65" s="50">
        <v>2019</v>
      </c>
      <c r="C65" s="72"/>
      <c r="D65" s="9">
        <f>D44+D55-D49</f>
        <v>862.82778599999995</v>
      </c>
      <c r="E65" s="9">
        <f t="shared" ref="E65:Y65" si="16">E44+E55-E49</f>
        <v>1124.644</v>
      </c>
      <c r="F65" s="9">
        <f t="shared" si="16"/>
        <v>106.807</v>
      </c>
      <c r="G65" s="9">
        <f t="shared" si="16"/>
        <v>2875.0230000000001</v>
      </c>
      <c r="H65" s="9">
        <f t="shared" si="16"/>
        <v>11788.106000000002</v>
      </c>
      <c r="I65" s="9">
        <f t="shared" si="16"/>
        <v>0</v>
      </c>
      <c r="J65" s="9">
        <f t="shared" si="16"/>
        <v>315.399</v>
      </c>
      <c r="K65" s="9">
        <f t="shared" si="16"/>
        <v>999.77099999999996</v>
      </c>
      <c r="L65" s="9">
        <f t="shared" si="16"/>
        <v>3000.2660000000001</v>
      </c>
      <c r="M65" s="9">
        <f t="shared" si="16"/>
        <v>3361.3430000000003</v>
      </c>
      <c r="N65" s="9">
        <f t="shared" si="16"/>
        <v>7.9279999999999999</v>
      </c>
      <c r="O65" s="9">
        <f t="shared" si="16"/>
        <v>4913.7719999999999</v>
      </c>
      <c r="P65" s="9">
        <f t="shared" si="16"/>
        <v>722.92600000000004</v>
      </c>
      <c r="Q65" s="9">
        <f t="shared" si="16"/>
        <v>308.56053911344048</v>
      </c>
      <c r="R65" s="9">
        <f t="shared" si="16"/>
        <v>191.755</v>
      </c>
      <c r="S65" s="9">
        <f t="shared" si="16"/>
        <v>447.21099999999996</v>
      </c>
      <c r="T65" s="9">
        <f t="shared" si="16"/>
        <v>664.86699999999996</v>
      </c>
      <c r="U65" s="9">
        <f t="shared" si="16"/>
        <v>1434.0830000000001</v>
      </c>
      <c r="V65" s="9">
        <f t="shared" si="16"/>
        <v>20785.382999999998</v>
      </c>
      <c r="W65" s="9">
        <f t="shared" si="16"/>
        <v>6214.2699999999995</v>
      </c>
      <c r="X65" s="9">
        <f t="shared" si="16"/>
        <v>677.02699999999993</v>
      </c>
      <c r="Y65" s="9">
        <f t="shared" si="16"/>
        <v>3244.2709999999997</v>
      </c>
      <c r="Z65" s="60">
        <f>Z44+Z55-Z49</f>
        <v>64046.240325113431</v>
      </c>
      <c r="AA65" s="85"/>
    </row>
    <row r="66" spans="1:47" ht="24.75">
      <c r="A66" s="73" t="s">
        <v>7</v>
      </c>
      <c r="B66" s="50">
        <v>2016</v>
      </c>
      <c r="C66" s="70" t="s">
        <v>9</v>
      </c>
      <c r="D66" s="9">
        <v>0.94402325824086164</v>
      </c>
      <c r="E66" s="9">
        <v>8.9498678007479057E-3</v>
      </c>
      <c r="F66" s="9">
        <v>0</v>
      </c>
      <c r="G66" s="9">
        <v>37.480774702533978</v>
      </c>
      <c r="H66" s="9">
        <v>23.171167773233563</v>
      </c>
      <c r="I66" s="9">
        <v>0</v>
      </c>
      <c r="J66" s="9">
        <v>0</v>
      </c>
      <c r="K66" s="9">
        <v>37.733784007156331</v>
      </c>
      <c r="L66" s="9">
        <v>26.584513183378615</v>
      </c>
      <c r="M66" s="9">
        <v>87.987768409902799</v>
      </c>
      <c r="N66" s="9">
        <v>1.8555883836564104</v>
      </c>
      <c r="O66" s="9">
        <v>88.839170965914533</v>
      </c>
      <c r="P66" s="9">
        <v>0.75111240146274838</v>
      </c>
      <c r="Q66" s="9">
        <v>99.991219891758718</v>
      </c>
      <c r="R66" s="9">
        <v>8.413684015683107E-3</v>
      </c>
      <c r="S66" s="9">
        <v>4.5483771597038588E-3</v>
      </c>
      <c r="T66" s="9">
        <v>9.6181875487383177</v>
      </c>
      <c r="U66" s="9">
        <v>11.311813437058726</v>
      </c>
      <c r="V66" s="9">
        <v>42.286702105896431</v>
      </c>
      <c r="W66" s="9">
        <v>66.142491075756894</v>
      </c>
      <c r="X66" s="9">
        <v>1.4460092598513381</v>
      </c>
      <c r="Y66" s="9">
        <v>2.9148311396398263</v>
      </c>
      <c r="Z66" s="16">
        <v>39.320852684726674</v>
      </c>
      <c r="AA66" s="92" t="s">
        <v>102</v>
      </c>
    </row>
    <row r="67" spans="1:47" ht="24.75">
      <c r="A67" s="73"/>
      <c r="B67" s="50">
        <v>2017</v>
      </c>
      <c r="C67" s="71"/>
      <c r="D67" s="9">
        <f>(D43/D64)*100</f>
        <v>1.4408689872950344</v>
      </c>
      <c r="E67" s="9">
        <f t="shared" ref="E67:Z67" si="17">(E43/E64)*100</f>
        <v>0</v>
      </c>
      <c r="F67" s="9">
        <f t="shared" si="17"/>
        <v>0</v>
      </c>
      <c r="G67" s="9">
        <f t="shared" si="17"/>
        <v>35.259395901830764</v>
      </c>
      <c r="H67" s="9">
        <f t="shared" si="17"/>
        <v>36.296781388333407</v>
      </c>
      <c r="I67" s="9">
        <v>0</v>
      </c>
      <c r="J67" s="9">
        <f t="shared" si="17"/>
        <v>0</v>
      </c>
      <c r="K67" s="9">
        <f t="shared" si="17"/>
        <v>36.435919677901154</v>
      </c>
      <c r="L67" s="9">
        <f t="shared" si="17"/>
        <v>12.286334603096263</v>
      </c>
      <c r="M67" s="9">
        <f t="shared" si="17"/>
        <v>96.065592313420396</v>
      </c>
      <c r="N67" s="9">
        <f t="shared" si="17"/>
        <v>2.1957060805798698</v>
      </c>
      <c r="O67" s="9">
        <f t="shared" si="17"/>
        <v>53.773388778521955</v>
      </c>
      <c r="P67" s="9">
        <f t="shared" si="17"/>
        <v>0.57859666863377879</v>
      </c>
      <c r="Q67" s="9">
        <f t="shared" si="17"/>
        <v>53.00405482016717</v>
      </c>
      <c r="R67" s="9">
        <f t="shared" si="17"/>
        <v>6.0185954670808738E-3</v>
      </c>
      <c r="S67" s="9">
        <f t="shared" si="17"/>
        <v>2.6340898049017482E-3</v>
      </c>
      <c r="T67" s="9">
        <f t="shared" si="17"/>
        <v>18.440919549360668</v>
      </c>
      <c r="U67" s="9">
        <f t="shared" si="17"/>
        <v>8.8514990329737309</v>
      </c>
      <c r="V67" s="9">
        <f t="shared" si="17"/>
        <v>40.607756411324786</v>
      </c>
      <c r="W67" s="9">
        <f t="shared" si="17"/>
        <v>64.776228146621492</v>
      </c>
      <c r="X67" s="9">
        <f t="shared" si="17"/>
        <v>1.0775719129047236</v>
      </c>
      <c r="Y67" s="9">
        <f t="shared" si="17"/>
        <v>2.8913451857268324</v>
      </c>
      <c r="Z67" s="60">
        <f t="shared" si="17"/>
        <v>37.524744025103111</v>
      </c>
      <c r="AA67" s="92"/>
    </row>
    <row r="68" spans="1:47" ht="24.75">
      <c r="A68" s="73"/>
      <c r="B68" s="50">
        <v>2018</v>
      </c>
      <c r="C68" s="72"/>
      <c r="D68" s="9">
        <f>(D44/D65)*100</f>
        <v>1.9374417782136655</v>
      </c>
      <c r="E68" s="9">
        <f t="shared" ref="E68:Y68" si="18">(E44/E65)*100</f>
        <v>0</v>
      </c>
      <c r="F68" s="9">
        <f t="shared" si="18"/>
        <v>0</v>
      </c>
      <c r="G68" s="9">
        <f t="shared" si="18"/>
        <v>36.266770735399334</v>
      </c>
      <c r="H68" s="9">
        <f t="shared" si="18"/>
        <v>32.888031376711403</v>
      </c>
      <c r="I68" s="9">
        <v>0</v>
      </c>
      <c r="J68" s="9">
        <f t="shared" si="18"/>
        <v>0</v>
      </c>
      <c r="K68" s="9">
        <f t="shared" si="18"/>
        <v>53.412231400990827</v>
      </c>
      <c r="L68" s="9">
        <f t="shared" si="18"/>
        <v>24.211186608120748</v>
      </c>
      <c r="M68" s="9">
        <f t="shared" si="18"/>
        <v>91.781647990103949</v>
      </c>
      <c r="N68" s="9">
        <f t="shared" si="18"/>
        <v>13.105449041372349</v>
      </c>
      <c r="O68" s="9">
        <f t="shared" si="18"/>
        <v>88.393865242424766</v>
      </c>
      <c r="P68" s="9">
        <f t="shared" si="18"/>
        <v>0.50005118089541667</v>
      </c>
      <c r="Q68" s="9">
        <f t="shared" si="18"/>
        <v>11.13979127038113</v>
      </c>
      <c r="R68" s="9">
        <f t="shared" si="18"/>
        <v>0.7300983025214467</v>
      </c>
      <c r="S68" s="9">
        <f t="shared" si="18"/>
        <v>3.5777295281198365E-3</v>
      </c>
      <c r="T68" s="9">
        <f t="shared" si="18"/>
        <v>19.552782736998527</v>
      </c>
      <c r="U68" s="9">
        <f t="shared" si="18"/>
        <v>9.7623359317417453</v>
      </c>
      <c r="V68" s="9">
        <f t="shared" si="18"/>
        <v>43.299659188382535</v>
      </c>
      <c r="W68" s="9">
        <f t="shared" si="18"/>
        <v>49.563343723397921</v>
      </c>
      <c r="X68" s="9">
        <f t="shared" si="18"/>
        <v>1.2763154202121925</v>
      </c>
      <c r="Y68" s="9">
        <f t="shared" si="18"/>
        <v>3.0925899840056519</v>
      </c>
      <c r="Z68" s="60">
        <f>(Z44/Z65)*100</f>
        <v>40.790303464161582</v>
      </c>
      <c r="AA68" s="92"/>
    </row>
    <row r="70" spans="1:47" s="27" customFormat="1" ht="28.5" customHeight="1">
      <c r="A70" s="1" t="s">
        <v>203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21"/>
      <c r="Z70" s="21"/>
      <c r="AA70" s="2" t="s">
        <v>176</v>
      </c>
      <c r="AB70" s="2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</row>
    <row r="71" spans="1:47" s="27" customFormat="1" ht="28.5" customHeight="1">
      <c r="A71" s="29" t="s">
        <v>57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21"/>
      <c r="Z71" s="21"/>
      <c r="AA71" s="29" t="s">
        <v>152</v>
      </c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</row>
    <row r="72" spans="1:47" s="27" customFormat="1" ht="28.5" customHeight="1">
      <c r="A72" s="32" t="s">
        <v>209</v>
      </c>
      <c r="B72" s="23"/>
      <c r="C72" s="23"/>
      <c r="D72" s="2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X72" s="23"/>
      <c r="Y72" s="23"/>
      <c r="Z72" s="23"/>
      <c r="AA72" s="32" t="s">
        <v>1</v>
      </c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</row>
    <row r="73" spans="1:47" ht="24.75">
      <c r="A73" s="90" t="s">
        <v>83</v>
      </c>
      <c r="B73" s="94" t="s">
        <v>2</v>
      </c>
      <c r="C73" s="95"/>
      <c r="D73" s="49" t="s">
        <v>10</v>
      </c>
      <c r="E73" s="49" t="s">
        <v>12</v>
      </c>
      <c r="F73" s="49" t="s">
        <v>14</v>
      </c>
      <c r="G73" s="49" t="s">
        <v>16</v>
      </c>
      <c r="H73" s="49" t="s">
        <v>18</v>
      </c>
      <c r="I73" s="49" t="s">
        <v>20</v>
      </c>
      <c r="J73" s="49" t="s">
        <v>22</v>
      </c>
      <c r="K73" s="49" t="s">
        <v>24</v>
      </c>
      <c r="L73" s="49" t="s">
        <v>26</v>
      </c>
      <c r="M73" s="49" t="s">
        <v>28</v>
      </c>
      <c r="N73" s="49" t="s">
        <v>30</v>
      </c>
      <c r="O73" s="49" t="s">
        <v>32</v>
      </c>
      <c r="P73" s="49" t="s">
        <v>34</v>
      </c>
      <c r="Q73" s="49" t="s">
        <v>36</v>
      </c>
      <c r="R73" s="49" t="s">
        <v>38</v>
      </c>
      <c r="S73" s="49" t="s">
        <v>40</v>
      </c>
      <c r="T73" s="49" t="s">
        <v>42</v>
      </c>
      <c r="U73" s="49" t="s">
        <v>44</v>
      </c>
      <c r="V73" s="49" t="s">
        <v>46</v>
      </c>
      <c r="W73" s="49" t="s">
        <v>48</v>
      </c>
      <c r="X73" s="49" t="s">
        <v>50</v>
      </c>
      <c r="Y73" s="49" t="s">
        <v>52</v>
      </c>
      <c r="Z73" s="49" t="s">
        <v>54</v>
      </c>
      <c r="AA73" s="83" t="s">
        <v>104</v>
      </c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</row>
    <row r="74" spans="1:47">
      <c r="A74" s="91"/>
      <c r="B74" s="78" t="s">
        <v>8</v>
      </c>
      <c r="C74" s="79"/>
      <c r="D74" s="28" t="s">
        <v>11</v>
      </c>
      <c r="E74" s="28" t="s">
        <v>13</v>
      </c>
      <c r="F74" s="28" t="s">
        <v>15</v>
      </c>
      <c r="G74" s="28" t="s">
        <v>17</v>
      </c>
      <c r="H74" s="28" t="s">
        <v>19</v>
      </c>
      <c r="I74" s="28" t="s">
        <v>21</v>
      </c>
      <c r="J74" s="28" t="s">
        <v>23</v>
      </c>
      <c r="K74" s="28" t="s">
        <v>25</v>
      </c>
      <c r="L74" s="28" t="s">
        <v>27</v>
      </c>
      <c r="M74" s="28" t="s">
        <v>29</v>
      </c>
      <c r="N74" s="28" t="s">
        <v>31</v>
      </c>
      <c r="O74" s="28" t="s">
        <v>33</v>
      </c>
      <c r="P74" s="28" t="s">
        <v>35</v>
      </c>
      <c r="Q74" s="28" t="s">
        <v>37</v>
      </c>
      <c r="R74" s="28" t="s">
        <v>39</v>
      </c>
      <c r="S74" s="28" t="s">
        <v>41</v>
      </c>
      <c r="T74" s="28" t="s">
        <v>43</v>
      </c>
      <c r="U74" s="28" t="s">
        <v>45</v>
      </c>
      <c r="V74" s="28" t="s">
        <v>47</v>
      </c>
      <c r="W74" s="28" t="s">
        <v>49</v>
      </c>
      <c r="X74" s="17" t="s">
        <v>51</v>
      </c>
      <c r="Y74" s="17" t="s">
        <v>53</v>
      </c>
      <c r="Z74" s="17" t="s">
        <v>55</v>
      </c>
      <c r="AA74" s="85"/>
    </row>
    <row r="75" spans="1:47" ht="24.75" customHeight="1">
      <c r="A75" s="80" t="s">
        <v>208</v>
      </c>
      <c r="B75" s="50">
        <v>2017</v>
      </c>
      <c r="C75" s="70" t="s">
        <v>98</v>
      </c>
      <c r="D75" s="9">
        <v>6.4969999999999999</v>
      </c>
      <c r="E75" s="9">
        <v>17.142746990326373</v>
      </c>
      <c r="F75" s="9">
        <v>0</v>
      </c>
      <c r="G75" s="9">
        <v>0</v>
      </c>
      <c r="H75" s="9">
        <v>2.6339999999999999</v>
      </c>
      <c r="I75" s="9">
        <v>10.85591</v>
      </c>
      <c r="J75" s="9">
        <v>1.2999999999999999E-2</v>
      </c>
      <c r="K75" s="9">
        <v>15.079000000000001</v>
      </c>
      <c r="L75" s="9">
        <v>50</v>
      </c>
      <c r="M75" s="9">
        <v>185.57</v>
      </c>
      <c r="N75" s="9">
        <v>65</v>
      </c>
      <c r="O75" s="9">
        <v>185.291</v>
      </c>
      <c r="P75" s="9">
        <v>7.0750000000000002</v>
      </c>
      <c r="Q75" s="9">
        <v>7.0999999999999994E-2</v>
      </c>
      <c r="R75" s="9">
        <v>1.7039999999999997</v>
      </c>
      <c r="S75" s="9">
        <v>3.355</v>
      </c>
      <c r="T75" s="9">
        <v>3</v>
      </c>
      <c r="U75" s="9">
        <v>3.4180000000000001</v>
      </c>
      <c r="V75" s="9">
        <v>7100</v>
      </c>
      <c r="W75" s="9">
        <v>122.399</v>
      </c>
      <c r="X75" s="9">
        <v>14</v>
      </c>
      <c r="Y75" s="9">
        <v>36.887</v>
      </c>
      <c r="Z75" s="59">
        <f>SUM(D75:Y75)</f>
        <v>7829.9916569903262</v>
      </c>
      <c r="AA75" s="83" t="s">
        <v>95</v>
      </c>
    </row>
    <row r="76" spans="1:47" ht="24.75">
      <c r="A76" s="81"/>
      <c r="B76" s="50">
        <v>2018</v>
      </c>
      <c r="C76" s="71"/>
      <c r="D76" s="9">
        <v>17.434000000000001</v>
      </c>
      <c r="E76" s="9">
        <v>8.17</v>
      </c>
      <c r="F76" s="9">
        <v>0</v>
      </c>
      <c r="G76" s="9">
        <v>0</v>
      </c>
      <c r="H76" s="9">
        <v>5.5125000000000002</v>
      </c>
      <c r="I76" s="9">
        <v>6.9589999999999996</v>
      </c>
      <c r="J76" s="9">
        <v>2.1000000000000001E-2</v>
      </c>
      <c r="K76" s="9">
        <v>44.545999999999999</v>
      </c>
      <c r="L76" s="9">
        <v>46</v>
      </c>
      <c r="M76" s="9">
        <v>101.349</v>
      </c>
      <c r="N76" s="9">
        <v>102</v>
      </c>
      <c r="O76" s="9">
        <v>63.307000000000002</v>
      </c>
      <c r="P76" s="9">
        <v>8.827</v>
      </c>
      <c r="Q76" s="9">
        <v>0</v>
      </c>
      <c r="R76" s="9">
        <v>1.8667</v>
      </c>
      <c r="S76" s="9">
        <v>8.8689999999999998</v>
      </c>
      <c r="T76" s="9">
        <v>3.569</v>
      </c>
      <c r="U76" s="9">
        <v>3.548</v>
      </c>
      <c r="V76" s="9">
        <v>8260.5499999999993</v>
      </c>
      <c r="W76" s="9">
        <v>118.392</v>
      </c>
      <c r="X76" s="9">
        <v>12</v>
      </c>
      <c r="Y76" s="9">
        <v>36.438000000000002</v>
      </c>
      <c r="Z76" s="59">
        <f t="shared" ref="Z76:Z94" si="19">SUM(D76:Y76)</f>
        <v>8849.3581999999988</v>
      </c>
      <c r="AA76" s="84"/>
    </row>
    <row r="77" spans="1:47" ht="24.75">
      <c r="A77" s="82"/>
      <c r="B77" s="50">
        <v>2019</v>
      </c>
      <c r="C77" s="72"/>
      <c r="D77" s="9">
        <v>17.782679999999999</v>
      </c>
      <c r="E77" s="9">
        <v>6.7080000000000002</v>
      </c>
      <c r="F77" s="9">
        <v>0</v>
      </c>
      <c r="G77" s="9">
        <v>0</v>
      </c>
      <c r="H77" s="9">
        <v>6.3680000000000003</v>
      </c>
      <c r="I77" s="9">
        <v>7.1790000000000003</v>
      </c>
      <c r="J77" s="9">
        <v>2.1000000000000001E-2</v>
      </c>
      <c r="K77" s="9">
        <v>47.636000000000003</v>
      </c>
      <c r="L77" s="9">
        <v>25</v>
      </c>
      <c r="M77" s="9">
        <v>215.309</v>
      </c>
      <c r="N77" s="9">
        <v>57</v>
      </c>
      <c r="O77" s="9">
        <v>473.06400000000002</v>
      </c>
      <c r="P77" s="9">
        <v>8.9160000000000004</v>
      </c>
      <c r="Q77" s="9">
        <v>8.2929999999999993</v>
      </c>
      <c r="R77" s="9">
        <v>0.61899999999999999</v>
      </c>
      <c r="S77" s="9">
        <v>15.121</v>
      </c>
      <c r="T77" s="9">
        <v>3</v>
      </c>
      <c r="U77" s="9">
        <v>3.613</v>
      </c>
      <c r="V77" s="9">
        <v>7450</v>
      </c>
      <c r="W77" s="9">
        <v>40</v>
      </c>
      <c r="X77" s="9">
        <v>16</v>
      </c>
      <c r="Y77" s="9">
        <v>48.29</v>
      </c>
      <c r="Z77" s="59">
        <f t="shared" si="19"/>
        <v>8449.9196800000009</v>
      </c>
      <c r="AA77" s="85"/>
    </row>
    <row r="78" spans="1:47" ht="24.75">
      <c r="A78" s="83" t="s">
        <v>3</v>
      </c>
      <c r="B78" s="86">
        <v>2017</v>
      </c>
      <c r="C78" s="40" t="s">
        <v>99</v>
      </c>
      <c r="D78" s="9">
        <v>62.497</v>
      </c>
      <c r="E78" s="9">
        <v>40.933999999999997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0.45</v>
      </c>
      <c r="L78" s="9">
        <v>24.550999999999998</v>
      </c>
      <c r="M78" s="9">
        <v>0</v>
      </c>
      <c r="N78" s="9">
        <v>0</v>
      </c>
      <c r="O78" s="9">
        <v>2E-3</v>
      </c>
      <c r="P78" s="9">
        <v>0.186588</v>
      </c>
      <c r="Q78" s="9">
        <v>0.49101724137931035</v>
      </c>
      <c r="R78" s="9">
        <v>0.04</v>
      </c>
      <c r="S78" s="9">
        <v>0</v>
      </c>
      <c r="T78" s="9">
        <v>1.069</v>
      </c>
      <c r="U78" s="9">
        <v>0</v>
      </c>
      <c r="V78" s="9">
        <v>3.7080000000000002</v>
      </c>
      <c r="W78" s="9">
        <v>0.02</v>
      </c>
      <c r="X78" s="9">
        <v>0</v>
      </c>
      <c r="Y78" s="9">
        <v>12.912000000000001</v>
      </c>
      <c r="Z78" s="59">
        <v>146.86060524137929</v>
      </c>
      <c r="AA78" s="83" t="s">
        <v>96</v>
      </c>
    </row>
    <row r="79" spans="1:47" ht="24.75">
      <c r="A79" s="84"/>
      <c r="B79" s="87"/>
      <c r="C79" s="40" t="s">
        <v>100</v>
      </c>
      <c r="D79" s="9">
        <v>12.942</v>
      </c>
      <c r="E79" s="9">
        <v>24.103999999999999</v>
      </c>
      <c r="F79" s="9">
        <v>1E-3</v>
      </c>
      <c r="G79" s="9">
        <v>0</v>
      </c>
      <c r="H79" s="9">
        <v>0</v>
      </c>
      <c r="I79" s="9">
        <v>0</v>
      </c>
      <c r="J79" s="9">
        <v>0</v>
      </c>
      <c r="K79" s="9">
        <v>0.17499999999999999</v>
      </c>
      <c r="L79" s="9">
        <v>6.0439999999999996</v>
      </c>
      <c r="M79" s="9">
        <v>0</v>
      </c>
      <c r="N79" s="9">
        <v>0</v>
      </c>
      <c r="O79" s="9">
        <v>2E-3</v>
      </c>
      <c r="P79" s="9">
        <v>0.13791700000000001</v>
      </c>
      <c r="Q79" s="9">
        <v>6.6000000000000003E-2</v>
      </c>
      <c r="R79" s="9">
        <v>2.5000000000000001E-2</v>
      </c>
      <c r="S79" s="9">
        <v>0</v>
      </c>
      <c r="T79" s="9">
        <v>0.23200000000000001</v>
      </c>
      <c r="U79" s="9">
        <v>0</v>
      </c>
      <c r="V79" s="9">
        <v>1.3779999999999999</v>
      </c>
      <c r="W79" s="9">
        <v>7.0000000000000007E-2</v>
      </c>
      <c r="X79" s="9">
        <v>0</v>
      </c>
      <c r="Y79" s="9">
        <v>3.7879999999999998</v>
      </c>
      <c r="Z79" s="59">
        <v>48.964916999999993</v>
      </c>
      <c r="AA79" s="84"/>
    </row>
    <row r="80" spans="1:47" ht="24.75">
      <c r="A80" s="84"/>
      <c r="B80" s="86">
        <v>2018</v>
      </c>
      <c r="C80" s="40" t="s">
        <v>99</v>
      </c>
      <c r="D80" s="9">
        <v>48.503</v>
      </c>
      <c r="E80" s="9">
        <v>37.005000000000003</v>
      </c>
      <c r="F80" s="9">
        <v>2.4E-2</v>
      </c>
      <c r="G80" s="9">
        <v>0</v>
      </c>
      <c r="H80" s="9">
        <v>0</v>
      </c>
      <c r="I80" s="9">
        <v>0</v>
      </c>
      <c r="J80" s="9">
        <v>0</v>
      </c>
      <c r="K80" s="9">
        <v>9.6000000000000002E-2</v>
      </c>
      <c r="L80" s="9">
        <v>0</v>
      </c>
      <c r="M80" s="9">
        <v>0</v>
      </c>
      <c r="N80" s="9">
        <v>0</v>
      </c>
      <c r="O80" s="9">
        <v>3.2000000000000001E-2</v>
      </c>
      <c r="P80" s="9">
        <v>1.4E-3</v>
      </c>
      <c r="Q80" s="9">
        <v>0</v>
      </c>
      <c r="R80" s="9">
        <v>0</v>
      </c>
      <c r="S80" s="9">
        <v>3.1E-2</v>
      </c>
      <c r="T80" s="9">
        <v>5.7000000000000002E-2</v>
      </c>
      <c r="U80" s="9">
        <v>2.706</v>
      </c>
      <c r="V80" s="9">
        <v>0.70099999999999996</v>
      </c>
      <c r="W80" s="9">
        <v>1.9E-2</v>
      </c>
      <c r="X80" s="9">
        <v>0</v>
      </c>
      <c r="Y80" s="9">
        <v>12.041</v>
      </c>
      <c r="Z80" s="59">
        <v>101.21640000000002</v>
      </c>
      <c r="AA80" s="84"/>
    </row>
    <row r="81" spans="1:27" ht="24.75">
      <c r="A81" s="84"/>
      <c r="B81" s="87"/>
      <c r="C81" s="40" t="s">
        <v>100</v>
      </c>
      <c r="D81" s="9">
        <v>12.259</v>
      </c>
      <c r="E81" s="9">
        <v>20.780999999999999</v>
      </c>
      <c r="F81" s="9">
        <v>1.7999999999999999E-2</v>
      </c>
      <c r="G81" s="9">
        <v>0</v>
      </c>
      <c r="H81" s="9">
        <v>0</v>
      </c>
      <c r="I81" s="9">
        <v>0</v>
      </c>
      <c r="J81" s="9">
        <v>0</v>
      </c>
      <c r="K81" s="9">
        <v>0.04</v>
      </c>
      <c r="L81" s="9">
        <v>0.19800000000000001</v>
      </c>
      <c r="M81" s="9">
        <v>1E-3</v>
      </c>
      <c r="N81" s="9">
        <v>0</v>
      </c>
      <c r="O81" s="9">
        <v>1.4999999999999999E-2</v>
      </c>
      <c r="P81" s="9">
        <v>1.56E-3</v>
      </c>
      <c r="Q81" s="9">
        <v>5.6000000000000001E-2</v>
      </c>
      <c r="R81" s="9">
        <v>3.2000000000000001E-2</v>
      </c>
      <c r="S81" s="9">
        <v>0.03</v>
      </c>
      <c r="T81" s="9">
        <v>8.6999999999999994E-2</v>
      </c>
      <c r="U81" s="9">
        <v>0.52300000000000002</v>
      </c>
      <c r="V81" s="9">
        <v>2.3039999999999998</v>
      </c>
      <c r="W81" s="9">
        <v>8.7999999999999995E-2</v>
      </c>
      <c r="X81" s="9">
        <v>0</v>
      </c>
      <c r="Y81" s="9">
        <v>6.6070000000000002</v>
      </c>
      <c r="Z81" s="59">
        <v>43.040559999999999</v>
      </c>
      <c r="AA81" s="84"/>
    </row>
    <row r="82" spans="1:27" ht="24.75">
      <c r="A82" s="84"/>
      <c r="B82" s="86">
        <v>2019</v>
      </c>
      <c r="C82" s="9" t="s">
        <v>99</v>
      </c>
      <c r="D82" s="9">
        <v>6.7770000000000001</v>
      </c>
      <c r="E82" s="9">
        <v>43.521000000000001</v>
      </c>
      <c r="F82" s="9">
        <v>5.7000000000000002E-2</v>
      </c>
      <c r="G82" s="9">
        <v>1.83E-3</v>
      </c>
      <c r="H82" s="9">
        <v>2.7E-2</v>
      </c>
      <c r="I82" s="9">
        <v>0</v>
      </c>
      <c r="J82" s="9">
        <v>0</v>
      </c>
      <c r="K82" s="9">
        <v>0.01</v>
      </c>
      <c r="L82" s="9">
        <v>13.305999999999999</v>
      </c>
      <c r="M82" s="9">
        <v>8.0000000000000002E-3</v>
      </c>
      <c r="N82" s="9">
        <v>1.7999999999999999E-2</v>
      </c>
      <c r="O82" s="9">
        <v>5.8000000000000003E-2</v>
      </c>
      <c r="P82" s="9">
        <v>9.5799999999999996E-2</v>
      </c>
      <c r="Q82" s="9">
        <v>0</v>
      </c>
      <c r="R82" s="9">
        <v>0</v>
      </c>
      <c r="S82" s="9">
        <v>1.2E-2</v>
      </c>
      <c r="T82" s="9">
        <v>3.2469999999999999</v>
      </c>
      <c r="U82" s="9">
        <v>0</v>
      </c>
      <c r="V82" s="9">
        <v>1.972</v>
      </c>
      <c r="W82" s="9">
        <v>1.7000000000000001E-2</v>
      </c>
      <c r="X82" s="9">
        <v>0</v>
      </c>
      <c r="Y82" s="9">
        <v>10.458</v>
      </c>
      <c r="Z82" s="59">
        <f>SUM(D82:Y82)</f>
        <v>79.585629999999995</v>
      </c>
      <c r="AA82" s="84"/>
    </row>
    <row r="83" spans="1:27" ht="24.75">
      <c r="A83" s="85"/>
      <c r="B83" s="87"/>
      <c r="C83" s="9" t="s">
        <v>100</v>
      </c>
      <c r="D83" s="9">
        <v>1.54</v>
      </c>
      <c r="E83" s="9">
        <v>20.343</v>
      </c>
      <c r="F83" s="9">
        <v>4.2000000000000003E-2</v>
      </c>
      <c r="G83" s="9">
        <v>4.0000000000000001E-3</v>
      </c>
      <c r="H83" s="9">
        <v>2.571E-2</v>
      </c>
      <c r="I83" s="9">
        <v>0</v>
      </c>
      <c r="J83" s="9">
        <v>0</v>
      </c>
      <c r="K83" s="9">
        <v>1.4999999999999999E-2</v>
      </c>
      <c r="L83" s="9">
        <v>2.6120000000000001</v>
      </c>
      <c r="M83" s="9">
        <v>5.0000000000000001E-3</v>
      </c>
      <c r="N83" s="9">
        <v>8.0000000000000002E-3</v>
      </c>
      <c r="O83" s="9">
        <v>0.03</v>
      </c>
      <c r="P83" s="9">
        <v>2.8000000000000001E-2</v>
      </c>
      <c r="Q83" s="9">
        <v>0.05</v>
      </c>
      <c r="R83" s="9">
        <v>0</v>
      </c>
      <c r="S83" s="9">
        <v>4.2999999999999997E-2</v>
      </c>
      <c r="T83" s="9">
        <v>0.81299999999999994</v>
      </c>
      <c r="U83" s="9">
        <v>0</v>
      </c>
      <c r="V83" s="9">
        <v>1.697622</v>
      </c>
      <c r="W83" s="9">
        <v>6.2E-2</v>
      </c>
      <c r="X83" s="9">
        <v>0</v>
      </c>
      <c r="Y83" s="9">
        <v>5.7030000000000003</v>
      </c>
      <c r="Z83" s="59">
        <f>SUM(D83:Y83)</f>
        <v>33.021332000000001</v>
      </c>
      <c r="AA83" s="85"/>
    </row>
    <row r="84" spans="1:27" ht="24.75">
      <c r="A84" s="83" t="s">
        <v>4</v>
      </c>
      <c r="B84" s="86">
        <v>2017</v>
      </c>
      <c r="C84" s="40" t="s">
        <v>99</v>
      </c>
      <c r="D84" s="9">
        <v>941.19200000000001</v>
      </c>
      <c r="E84" s="9">
        <v>635.29200000000003</v>
      </c>
      <c r="F84" s="9">
        <v>16.422000000000001</v>
      </c>
      <c r="G84" s="9">
        <v>1217.1589269999999</v>
      </c>
      <c r="H84" s="9">
        <v>4141.4269800000002</v>
      </c>
      <c r="I84" s="9">
        <v>8.1000000000000003E-2</v>
      </c>
      <c r="J84" s="9">
        <v>1.357</v>
      </c>
      <c r="K84" s="9">
        <v>2633.02</v>
      </c>
      <c r="L84" s="9">
        <v>2.968</v>
      </c>
      <c r="M84" s="9">
        <v>133.584</v>
      </c>
      <c r="N84" s="9">
        <v>4.3070000000000004</v>
      </c>
      <c r="O84" s="9">
        <v>254.958</v>
      </c>
      <c r="P84" s="9">
        <v>192.37474699999999</v>
      </c>
      <c r="Q84" s="9">
        <v>15.239000000000001</v>
      </c>
      <c r="R84" s="9">
        <v>6.266</v>
      </c>
      <c r="S84" s="9">
        <v>218.02799999999999</v>
      </c>
      <c r="T84" s="9">
        <v>567.0619999999999</v>
      </c>
      <c r="U84" s="9">
        <v>105.099</v>
      </c>
      <c r="V84" s="9">
        <v>8332.4470000000001</v>
      </c>
      <c r="W84" s="9">
        <v>398.78899999999999</v>
      </c>
      <c r="X84" s="9">
        <v>4.1000000000000002E-2</v>
      </c>
      <c r="Y84" s="9">
        <v>108.262</v>
      </c>
      <c r="Z84" s="59">
        <v>19925.374654000003</v>
      </c>
      <c r="AA84" s="83" t="s">
        <v>97</v>
      </c>
    </row>
    <row r="85" spans="1:27" ht="24.75">
      <c r="A85" s="84"/>
      <c r="B85" s="87"/>
      <c r="C85" s="40" t="s">
        <v>100</v>
      </c>
      <c r="D85" s="9">
        <v>195.512</v>
      </c>
      <c r="E85" s="9">
        <v>143.113</v>
      </c>
      <c r="F85" s="9">
        <v>3.68</v>
      </c>
      <c r="G85" s="9">
        <v>211.98892107696255</v>
      </c>
      <c r="H85" s="9">
        <v>776.49110241838014</v>
      </c>
      <c r="I85" s="9">
        <v>2.7E-2</v>
      </c>
      <c r="J85" s="9">
        <v>0.88800000000000001</v>
      </c>
      <c r="K85" s="9">
        <v>525.66</v>
      </c>
      <c r="L85" s="9">
        <v>1.355</v>
      </c>
      <c r="M85" s="9">
        <v>24.111000000000001</v>
      </c>
      <c r="N85" s="9">
        <v>1.1879999999999999</v>
      </c>
      <c r="O85" s="9">
        <v>46.322000000000003</v>
      </c>
      <c r="P85" s="9">
        <v>37.442285400000003</v>
      </c>
      <c r="Q85" s="9">
        <v>13.791</v>
      </c>
      <c r="R85" s="9">
        <v>1.9219999999999999</v>
      </c>
      <c r="S85" s="9">
        <v>68.819000000000003</v>
      </c>
      <c r="T85" s="9">
        <v>108.70299999999999</v>
      </c>
      <c r="U85" s="9">
        <v>533.05399999999997</v>
      </c>
      <c r="V85" s="9">
        <v>1723.194</v>
      </c>
      <c r="W85" s="9">
        <v>2380.0419999999999</v>
      </c>
      <c r="X85" s="9">
        <v>0.80900000000000005</v>
      </c>
      <c r="Y85" s="9">
        <v>604.37</v>
      </c>
      <c r="Z85" s="59">
        <v>7402.4823088953417</v>
      </c>
      <c r="AA85" s="84"/>
    </row>
    <row r="86" spans="1:27" ht="24.75">
      <c r="A86" s="84"/>
      <c r="B86" s="86">
        <v>2018</v>
      </c>
      <c r="C86" s="40" t="s">
        <v>99</v>
      </c>
      <c r="D86" s="9">
        <v>811.42700000000002</v>
      </c>
      <c r="E86" s="9">
        <v>414.666</v>
      </c>
      <c r="F86" s="9">
        <v>24.928000000000001</v>
      </c>
      <c r="G86" s="9">
        <v>865.87699999999995</v>
      </c>
      <c r="H86" s="9">
        <v>9156.57</v>
      </c>
      <c r="I86" s="9">
        <v>1.7841000000000003E-2</v>
      </c>
      <c r="J86" s="9">
        <v>3.02</v>
      </c>
      <c r="K86" s="9">
        <v>3010.0320000000002</v>
      </c>
      <c r="L86" s="9">
        <v>0.443</v>
      </c>
      <c r="M86" s="9">
        <v>141.92400000000001</v>
      </c>
      <c r="N86" s="9">
        <v>2.0089999999999999</v>
      </c>
      <c r="O86" s="9">
        <v>301.22399999999999</v>
      </c>
      <c r="P86" s="9">
        <v>206.18600000000001</v>
      </c>
      <c r="Q86" s="9">
        <v>7.6965000000000012</v>
      </c>
      <c r="R86" s="9">
        <v>41.39</v>
      </c>
      <c r="S86" s="9">
        <v>132.71299999999999</v>
      </c>
      <c r="T86" s="9">
        <v>565.89599999999996</v>
      </c>
      <c r="U86" s="9">
        <v>749.87300000000005</v>
      </c>
      <c r="V86" s="9">
        <v>8414.3919999999998</v>
      </c>
      <c r="W86" s="9">
        <v>2359.6170000000002</v>
      </c>
      <c r="X86" s="9">
        <v>19.856000000000002</v>
      </c>
      <c r="Y86" s="9">
        <v>618.28300000000002</v>
      </c>
      <c r="Z86" s="59">
        <v>27848.040341000004</v>
      </c>
      <c r="AA86" s="84"/>
    </row>
    <row r="87" spans="1:27" ht="24.75">
      <c r="A87" s="84"/>
      <c r="B87" s="87"/>
      <c r="C87" s="40" t="s">
        <v>100</v>
      </c>
      <c r="D87" s="9">
        <v>184.74199999999999</v>
      </c>
      <c r="E87" s="9">
        <v>110.592</v>
      </c>
      <c r="F87" s="9">
        <v>5.7329999999999997</v>
      </c>
      <c r="G87" s="9">
        <v>165.578</v>
      </c>
      <c r="H87" s="9">
        <v>796</v>
      </c>
      <c r="I87" s="9">
        <v>1.2999999999999999E-2</v>
      </c>
      <c r="J87" s="9">
        <v>1.575</v>
      </c>
      <c r="K87" s="9">
        <v>640.88900000000001</v>
      </c>
      <c r="L87" s="9">
        <v>0.47699999999999998</v>
      </c>
      <c r="M87" s="9">
        <v>30.28</v>
      </c>
      <c r="N87" s="9">
        <v>1.1990000000000001</v>
      </c>
      <c r="O87" s="9">
        <v>58.161000000000001</v>
      </c>
      <c r="P87" s="9">
        <v>45.497999999999998</v>
      </c>
      <c r="Q87" s="9">
        <v>6.5970000000000004</v>
      </c>
      <c r="R87" s="9">
        <v>11.212</v>
      </c>
      <c r="S87" s="9">
        <v>45.174999999999997</v>
      </c>
      <c r="T87" s="9">
        <v>117.15</v>
      </c>
      <c r="U87" s="9">
        <v>123.28700000000001</v>
      </c>
      <c r="V87" s="9">
        <v>1772.3462</v>
      </c>
      <c r="W87" s="9">
        <v>495.08699999999999</v>
      </c>
      <c r="X87" s="9">
        <v>2.7909999999999999</v>
      </c>
      <c r="Y87" s="9">
        <v>113.249</v>
      </c>
      <c r="Z87" s="59">
        <v>4727.6312000000007</v>
      </c>
      <c r="AA87" s="84"/>
    </row>
    <row r="88" spans="1:27" ht="24.75">
      <c r="A88" s="84"/>
      <c r="B88" s="86">
        <v>2019</v>
      </c>
      <c r="C88" s="40" t="s">
        <v>99</v>
      </c>
      <c r="D88" s="9">
        <v>770.59900000000005</v>
      </c>
      <c r="E88" s="9">
        <v>452.08100000000002</v>
      </c>
      <c r="F88" s="9">
        <v>9.7260000000000009</v>
      </c>
      <c r="G88" s="9">
        <v>1025.8800000000001</v>
      </c>
      <c r="H88" s="9">
        <v>8445.5499999999993</v>
      </c>
      <c r="I88" s="9">
        <v>3.7999999999999999E-2</v>
      </c>
      <c r="J88" s="9">
        <v>41.774999999999999</v>
      </c>
      <c r="K88" s="9">
        <v>3260.9450000000002</v>
      </c>
      <c r="L88" s="9">
        <v>33.774999999999999</v>
      </c>
      <c r="M88" s="9">
        <v>319.03100000000001</v>
      </c>
      <c r="N88" s="9">
        <v>24.634</v>
      </c>
      <c r="O88" s="9">
        <v>863.21900000000005</v>
      </c>
      <c r="P88" s="9">
        <v>347</v>
      </c>
      <c r="Q88" s="9">
        <v>19.875333333333337</v>
      </c>
      <c r="R88" s="9">
        <v>68.078000000000003</v>
      </c>
      <c r="S88" s="9">
        <v>104.55500000000001</v>
      </c>
      <c r="T88" s="9">
        <v>549.07000000000005</v>
      </c>
      <c r="U88" s="9">
        <v>618.29100000000005</v>
      </c>
      <c r="V88" s="9">
        <v>4499.5025256640438</v>
      </c>
      <c r="W88" s="9">
        <v>2731.203</v>
      </c>
      <c r="X88" s="9">
        <v>19.100000000000001</v>
      </c>
      <c r="Y88" s="9">
        <v>662.5</v>
      </c>
      <c r="Z88" s="59">
        <f>SUM(D88:Y88)</f>
        <v>24866.427858997376</v>
      </c>
      <c r="AA88" s="84"/>
    </row>
    <row r="89" spans="1:27" ht="24.75">
      <c r="A89" s="85"/>
      <c r="B89" s="87"/>
      <c r="C89" s="40" t="s">
        <v>100</v>
      </c>
      <c r="D89" s="9">
        <v>161.614</v>
      </c>
      <c r="E89" s="9">
        <v>110.78700000000001</v>
      </c>
      <c r="F89" s="9">
        <v>4.931</v>
      </c>
      <c r="G89" s="9">
        <v>202.09354920000001</v>
      </c>
      <c r="H89" s="9">
        <v>862.06399999999996</v>
      </c>
      <c r="I89" s="9">
        <v>1.4E-2</v>
      </c>
      <c r="J89" s="9">
        <v>14.089</v>
      </c>
      <c r="K89" s="9">
        <v>715.322</v>
      </c>
      <c r="L89" s="9">
        <v>8.3019999999999996</v>
      </c>
      <c r="M89" s="9">
        <v>61.969000000000001</v>
      </c>
      <c r="N89" s="9">
        <v>8.2140000000000004</v>
      </c>
      <c r="O89" s="9">
        <v>167.82400000000001</v>
      </c>
      <c r="P89" s="9">
        <v>70.98</v>
      </c>
      <c r="Q89" s="9">
        <v>17.036000000000001</v>
      </c>
      <c r="R89" s="9">
        <v>16.356000000000002</v>
      </c>
      <c r="S89" s="9">
        <v>45.34</v>
      </c>
      <c r="T89" s="9">
        <v>108.35899999999999</v>
      </c>
      <c r="U89" s="9">
        <v>100.003</v>
      </c>
      <c r="V89" s="9">
        <v>947.74241599999993</v>
      </c>
      <c r="W89" s="9">
        <v>544.50400000000002</v>
      </c>
      <c r="X89" s="9">
        <v>2.484</v>
      </c>
      <c r="Y89" s="9">
        <v>109.361</v>
      </c>
      <c r="Z89" s="59">
        <f>SUM(D89:Y89)</f>
        <v>4279.3889652000007</v>
      </c>
      <c r="AA89" s="85"/>
    </row>
    <row r="90" spans="1:27" ht="24.75">
      <c r="A90" s="83" t="s">
        <v>5</v>
      </c>
      <c r="B90" s="86">
        <v>2017</v>
      </c>
      <c r="C90" s="40" t="s">
        <v>99</v>
      </c>
      <c r="D90" s="9">
        <v>878.69500000000005</v>
      </c>
      <c r="E90" s="9">
        <v>594.35800000000006</v>
      </c>
      <c r="F90" s="9">
        <v>16.422000000000001</v>
      </c>
      <c r="G90" s="9">
        <v>1217.1589269999999</v>
      </c>
      <c r="H90" s="9">
        <v>4141.4269800000002</v>
      </c>
      <c r="I90" s="9">
        <v>8.1000000000000003E-2</v>
      </c>
      <c r="J90" s="9">
        <v>1.357</v>
      </c>
      <c r="K90" s="9">
        <v>2632.57</v>
      </c>
      <c r="L90" s="9">
        <v>-21.582999999999998</v>
      </c>
      <c r="M90" s="9">
        <v>133.584</v>
      </c>
      <c r="N90" s="9">
        <v>4.3070000000000004</v>
      </c>
      <c r="O90" s="9">
        <v>254.95599999999999</v>
      </c>
      <c r="P90" s="9">
        <v>192.18815899999998</v>
      </c>
      <c r="Q90" s="9">
        <v>14.74798275862069</v>
      </c>
      <c r="R90" s="9">
        <v>6.226</v>
      </c>
      <c r="S90" s="9">
        <v>218.02799999999999</v>
      </c>
      <c r="T90" s="9">
        <v>565.99299999999994</v>
      </c>
      <c r="U90" s="9">
        <v>105.099</v>
      </c>
      <c r="V90" s="9">
        <v>8328.7389999999996</v>
      </c>
      <c r="W90" s="9">
        <v>398.76900000000001</v>
      </c>
      <c r="X90" s="9">
        <v>4.1000000000000002E-2</v>
      </c>
      <c r="Y90" s="9">
        <v>95.35</v>
      </c>
      <c r="Z90" s="59">
        <f t="shared" ref="Z90:Z93" si="20">SUM(D90:Y90)</f>
        <v>19778.514048758621</v>
      </c>
      <c r="AA90" s="83" t="s">
        <v>103</v>
      </c>
    </row>
    <row r="91" spans="1:27" ht="24.75">
      <c r="A91" s="84"/>
      <c r="B91" s="87"/>
      <c r="C91" s="40" t="s">
        <v>100</v>
      </c>
      <c r="D91" s="9">
        <v>182.57</v>
      </c>
      <c r="E91" s="9">
        <v>119.009</v>
      </c>
      <c r="F91" s="9">
        <v>3.6790000000000003</v>
      </c>
      <c r="G91" s="9">
        <v>211.98892107696255</v>
      </c>
      <c r="H91" s="9">
        <v>776.49110241838014</v>
      </c>
      <c r="I91" s="9">
        <v>2.7E-2</v>
      </c>
      <c r="J91" s="9">
        <v>0.88800000000000001</v>
      </c>
      <c r="K91" s="9">
        <v>525.48500000000001</v>
      </c>
      <c r="L91" s="9">
        <v>-4.6890000000000001</v>
      </c>
      <c r="M91" s="9">
        <v>24.111000000000001</v>
      </c>
      <c r="N91" s="9">
        <v>1.1879999999999999</v>
      </c>
      <c r="O91" s="9">
        <v>46.32</v>
      </c>
      <c r="P91" s="9">
        <v>37.304368400000001</v>
      </c>
      <c r="Q91" s="9">
        <v>13.725</v>
      </c>
      <c r="R91" s="9">
        <v>1.897</v>
      </c>
      <c r="S91" s="9">
        <v>68.819000000000003</v>
      </c>
      <c r="T91" s="9">
        <v>108.47099999999999</v>
      </c>
      <c r="U91" s="9">
        <v>533.05399999999997</v>
      </c>
      <c r="V91" s="9">
        <v>1721.816</v>
      </c>
      <c r="W91" s="9">
        <v>2379.9719999999998</v>
      </c>
      <c r="X91" s="9">
        <v>0.80900000000000005</v>
      </c>
      <c r="Y91" s="9">
        <v>600.58199999999999</v>
      </c>
      <c r="Z91" s="59">
        <f t="shared" si="20"/>
        <v>7353.5173918953424</v>
      </c>
      <c r="AA91" s="84"/>
    </row>
    <row r="92" spans="1:27" ht="24.75">
      <c r="A92" s="84"/>
      <c r="B92" s="86">
        <v>2018</v>
      </c>
      <c r="C92" s="40" t="s">
        <v>99</v>
      </c>
      <c r="D92" s="9">
        <f>D86-D80</f>
        <v>762.92399999999998</v>
      </c>
      <c r="E92" s="9">
        <f t="shared" ref="E92:H92" si="21">E86-E80</f>
        <v>377.661</v>
      </c>
      <c r="F92" s="9">
        <f t="shared" si="21"/>
        <v>24.904</v>
      </c>
      <c r="G92" s="9">
        <f t="shared" si="21"/>
        <v>865.87699999999995</v>
      </c>
      <c r="H92" s="9">
        <f t="shared" si="21"/>
        <v>9156.57</v>
      </c>
      <c r="I92" s="9">
        <f>I86-I80</f>
        <v>1.7841000000000003E-2</v>
      </c>
      <c r="J92" s="9">
        <f t="shared" ref="J92:Y92" si="22">J86-J80</f>
        <v>3.02</v>
      </c>
      <c r="K92" s="9">
        <f t="shared" si="22"/>
        <v>3009.9360000000001</v>
      </c>
      <c r="L92" s="9">
        <f t="shared" si="22"/>
        <v>0.443</v>
      </c>
      <c r="M92" s="9">
        <f t="shared" si="22"/>
        <v>141.92400000000001</v>
      </c>
      <c r="N92" s="9">
        <f t="shared" si="22"/>
        <v>2.0089999999999999</v>
      </c>
      <c r="O92" s="9">
        <f t="shared" si="22"/>
        <v>301.19200000000001</v>
      </c>
      <c r="P92" s="9">
        <f t="shared" si="22"/>
        <v>206.18460000000002</v>
      </c>
      <c r="Q92" s="9">
        <f t="shared" si="22"/>
        <v>7.6965000000000012</v>
      </c>
      <c r="R92" s="9">
        <f t="shared" si="22"/>
        <v>41.39</v>
      </c>
      <c r="S92" s="9">
        <f t="shared" si="22"/>
        <v>132.68199999999999</v>
      </c>
      <c r="T92" s="9">
        <f t="shared" si="22"/>
        <v>565.83899999999994</v>
      </c>
      <c r="U92" s="9">
        <f t="shared" si="22"/>
        <v>747.16700000000003</v>
      </c>
      <c r="V92" s="9">
        <f t="shared" si="22"/>
        <v>8413.6910000000007</v>
      </c>
      <c r="W92" s="9">
        <f t="shared" si="22"/>
        <v>2359.5980000000004</v>
      </c>
      <c r="X92" s="9">
        <f t="shared" si="22"/>
        <v>19.856000000000002</v>
      </c>
      <c r="Y92" s="9">
        <f t="shared" si="22"/>
        <v>606.24199999999996</v>
      </c>
      <c r="Z92" s="59">
        <f t="shared" si="20"/>
        <v>27746.823940999999</v>
      </c>
      <c r="AA92" s="84"/>
    </row>
    <row r="93" spans="1:27" ht="24.75">
      <c r="A93" s="84"/>
      <c r="B93" s="87"/>
      <c r="C93" s="40" t="s">
        <v>100</v>
      </c>
      <c r="D93" s="9">
        <f>D87-D81</f>
        <v>172.483</v>
      </c>
      <c r="E93" s="9">
        <f t="shared" ref="E93:Y93" si="23">E87-E81</f>
        <v>89.811000000000007</v>
      </c>
      <c r="F93" s="9">
        <f t="shared" si="23"/>
        <v>5.7149999999999999</v>
      </c>
      <c r="G93" s="9">
        <f t="shared" si="23"/>
        <v>165.578</v>
      </c>
      <c r="H93" s="9">
        <f t="shared" si="23"/>
        <v>796</v>
      </c>
      <c r="I93" s="9">
        <f t="shared" si="23"/>
        <v>1.2999999999999999E-2</v>
      </c>
      <c r="J93" s="9">
        <f t="shared" si="23"/>
        <v>1.575</v>
      </c>
      <c r="K93" s="9">
        <f t="shared" si="23"/>
        <v>640.84900000000005</v>
      </c>
      <c r="L93" s="9">
        <f t="shared" si="23"/>
        <v>0.27899999999999997</v>
      </c>
      <c r="M93" s="9">
        <f t="shared" si="23"/>
        <v>30.279</v>
      </c>
      <c r="N93" s="9">
        <f t="shared" si="23"/>
        <v>1.1990000000000001</v>
      </c>
      <c r="O93" s="9">
        <f t="shared" si="23"/>
        <v>58.146000000000001</v>
      </c>
      <c r="P93" s="9">
        <f t="shared" si="23"/>
        <v>45.49644</v>
      </c>
      <c r="Q93" s="9">
        <f t="shared" si="23"/>
        <v>6.5410000000000004</v>
      </c>
      <c r="R93" s="9">
        <f t="shared" si="23"/>
        <v>11.18</v>
      </c>
      <c r="S93" s="9">
        <f t="shared" si="23"/>
        <v>45.144999999999996</v>
      </c>
      <c r="T93" s="9">
        <f t="shared" si="23"/>
        <v>117.063</v>
      </c>
      <c r="U93" s="9">
        <f t="shared" si="23"/>
        <v>122.76400000000001</v>
      </c>
      <c r="V93" s="9">
        <f t="shared" si="23"/>
        <v>1770.0421999999999</v>
      </c>
      <c r="W93" s="9">
        <f t="shared" si="23"/>
        <v>494.99899999999997</v>
      </c>
      <c r="X93" s="9">
        <f t="shared" si="23"/>
        <v>2.7909999999999999</v>
      </c>
      <c r="Y93" s="9">
        <f t="shared" si="23"/>
        <v>106.642</v>
      </c>
      <c r="Z93" s="59">
        <f t="shared" si="20"/>
        <v>4684.5906400000003</v>
      </c>
      <c r="AA93" s="84"/>
    </row>
    <row r="94" spans="1:27" ht="24.75" customHeight="1">
      <c r="A94" s="84"/>
      <c r="B94" s="86">
        <v>2019</v>
      </c>
      <c r="C94" s="40" t="s">
        <v>99</v>
      </c>
      <c r="D94" s="9">
        <f>D88-D82</f>
        <v>763.822</v>
      </c>
      <c r="E94" s="9">
        <f t="shared" ref="E94:Y94" si="24">E88-E82</f>
        <v>408.56</v>
      </c>
      <c r="F94" s="9">
        <f t="shared" si="24"/>
        <v>9.6690000000000005</v>
      </c>
      <c r="G94" s="9">
        <f t="shared" si="24"/>
        <v>1025.8781700000002</v>
      </c>
      <c r="H94" s="9">
        <f t="shared" si="24"/>
        <v>8445.5229999999992</v>
      </c>
      <c r="I94" s="9">
        <f>I88-I82</f>
        <v>3.7999999999999999E-2</v>
      </c>
      <c r="J94" s="9">
        <f t="shared" si="24"/>
        <v>41.774999999999999</v>
      </c>
      <c r="K94" s="9">
        <f t="shared" si="24"/>
        <v>3260.9349999999999</v>
      </c>
      <c r="L94" s="9">
        <f t="shared" si="24"/>
        <v>20.469000000000001</v>
      </c>
      <c r="M94" s="9">
        <f t="shared" si="24"/>
        <v>319.02300000000002</v>
      </c>
      <c r="N94" s="9">
        <f t="shared" si="24"/>
        <v>24.616</v>
      </c>
      <c r="O94" s="9">
        <f t="shared" si="24"/>
        <v>863.16100000000006</v>
      </c>
      <c r="P94" s="9">
        <f t="shared" si="24"/>
        <v>346.9042</v>
      </c>
      <c r="Q94" s="9">
        <f t="shared" si="24"/>
        <v>19.875333333333337</v>
      </c>
      <c r="R94" s="9">
        <f t="shared" si="24"/>
        <v>68.078000000000003</v>
      </c>
      <c r="S94" s="9">
        <f t="shared" si="24"/>
        <v>104.54300000000001</v>
      </c>
      <c r="T94" s="9">
        <f t="shared" si="24"/>
        <v>545.82300000000009</v>
      </c>
      <c r="U94" s="9">
        <f t="shared" si="24"/>
        <v>618.29100000000005</v>
      </c>
      <c r="V94" s="9">
        <f t="shared" si="24"/>
        <v>4497.530525664044</v>
      </c>
      <c r="W94" s="9">
        <f t="shared" si="24"/>
        <v>2731.1860000000001</v>
      </c>
      <c r="X94" s="9">
        <f t="shared" si="24"/>
        <v>19.100000000000001</v>
      </c>
      <c r="Y94" s="9">
        <f t="shared" si="24"/>
        <v>652.04200000000003</v>
      </c>
      <c r="Z94" s="59">
        <f t="shared" si="19"/>
        <v>24786.842228997375</v>
      </c>
      <c r="AA94" s="84"/>
    </row>
    <row r="95" spans="1:27" ht="30" customHeight="1">
      <c r="A95" s="85"/>
      <c r="B95" s="87"/>
      <c r="C95" s="40" t="s">
        <v>100</v>
      </c>
      <c r="D95" s="9">
        <f>D89-D83</f>
        <v>160.07400000000001</v>
      </c>
      <c r="E95" s="9">
        <f>E89-E83</f>
        <v>90.444000000000003</v>
      </c>
      <c r="F95" s="9">
        <f t="shared" ref="F95:Y95" si="25">F89-F83</f>
        <v>4.8890000000000002</v>
      </c>
      <c r="G95" s="9">
        <f t="shared" si="25"/>
        <v>202.08954920000002</v>
      </c>
      <c r="H95" s="9">
        <f t="shared" si="25"/>
        <v>862.03828999999996</v>
      </c>
      <c r="I95" s="9">
        <f t="shared" si="25"/>
        <v>1.4E-2</v>
      </c>
      <c r="J95" s="9">
        <f t="shared" si="25"/>
        <v>14.089</v>
      </c>
      <c r="K95" s="9">
        <f t="shared" si="25"/>
        <v>715.30700000000002</v>
      </c>
      <c r="L95" s="9">
        <f t="shared" si="25"/>
        <v>5.6899999999999995</v>
      </c>
      <c r="M95" s="9">
        <f t="shared" si="25"/>
        <v>61.963999999999999</v>
      </c>
      <c r="N95" s="9">
        <f t="shared" si="25"/>
        <v>8.2060000000000013</v>
      </c>
      <c r="O95" s="9">
        <f t="shared" si="25"/>
        <v>167.79400000000001</v>
      </c>
      <c r="P95" s="9">
        <f t="shared" si="25"/>
        <v>70.951999999999998</v>
      </c>
      <c r="Q95" s="9">
        <f t="shared" si="25"/>
        <v>16.986000000000001</v>
      </c>
      <c r="R95" s="9">
        <f t="shared" si="25"/>
        <v>16.356000000000002</v>
      </c>
      <c r="S95" s="9">
        <f t="shared" si="25"/>
        <v>45.297000000000004</v>
      </c>
      <c r="T95" s="9">
        <f t="shared" si="25"/>
        <v>107.54599999999999</v>
      </c>
      <c r="U95" s="9">
        <f t="shared" si="25"/>
        <v>100.003</v>
      </c>
      <c r="V95" s="9">
        <f t="shared" si="25"/>
        <v>946.04479399999991</v>
      </c>
      <c r="W95" s="9">
        <f t="shared" si="25"/>
        <v>544.44200000000001</v>
      </c>
      <c r="X95" s="9">
        <f t="shared" si="25"/>
        <v>2.484</v>
      </c>
      <c r="Y95" s="9">
        <f t="shared" si="25"/>
        <v>103.658</v>
      </c>
      <c r="Z95" s="59">
        <f>SUM(D95:Y95)</f>
        <v>4246.3676332000005</v>
      </c>
      <c r="AA95" s="85"/>
    </row>
    <row r="96" spans="1:27" ht="24.75">
      <c r="A96" s="83" t="s">
        <v>6</v>
      </c>
      <c r="B96" s="50">
        <v>2017</v>
      </c>
      <c r="C96" s="70" t="s">
        <v>98</v>
      </c>
      <c r="D96" s="9">
        <v>885.19200000000001</v>
      </c>
      <c r="E96" s="9">
        <v>611.50074699032643</v>
      </c>
      <c r="F96" s="9">
        <v>16.422000000000001</v>
      </c>
      <c r="G96" s="9">
        <v>1217.1589269999999</v>
      </c>
      <c r="H96" s="9">
        <v>4144.0609800000002</v>
      </c>
      <c r="I96" s="9">
        <v>10.936909999999999</v>
      </c>
      <c r="J96" s="9">
        <v>1.3699999999999999</v>
      </c>
      <c r="K96" s="9">
        <v>2647.6490000000003</v>
      </c>
      <c r="L96" s="9">
        <v>28.417000000000005</v>
      </c>
      <c r="M96" s="9">
        <v>319.154</v>
      </c>
      <c r="N96" s="9">
        <v>69.307000000000002</v>
      </c>
      <c r="O96" s="9">
        <v>440.24700000000001</v>
      </c>
      <c r="P96" s="9">
        <v>199.26315899999997</v>
      </c>
      <c r="Q96" s="9">
        <v>14.81898275862069</v>
      </c>
      <c r="R96" s="9">
        <v>7.93</v>
      </c>
      <c r="S96" s="9">
        <v>221.38299999999998</v>
      </c>
      <c r="T96" s="9">
        <v>568.99299999999994</v>
      </c>
      <c r="U96" s="9">
        <v>108.51700000000001</v>
      </c>
      <c r="V96" s="9">
        <v>15428.739</v>
      </c>
      <c r="W96" s="9">
        <v>521.16800000000001</v>
      </c>
      <c r="X96" s="9">
        <v>14.041</v>
      </c>
      <c r="Y96" s="9">
        <v>132.23699999999999</v>
      </c>
      <c r="Z96" s="59">
        <f>Z75+Z84-Z78</f>
        <v>27608.50570574895</v>
      </c>
      <c r="AA96" s="83" t="s">
        <v>101</v>
      </c>
    </row>
    <row r="97" spans="1:27" ht="24.75">
      <c r="A97" s="84"/>
      <c r="B97" s="50">
        <v>2018</v>
      </c>
      <c r="C97" s="71"/>
      <c r="D97" s="9">
        <f>D76+D86-D80</f>
        <v>780.35799999999995</v>
      </c>
      <c r="E97" s="9">
        <f t="shared" ref="E97:Y97" si="26">E76+E86-E80</f>
        <v>385.83100000000002</v>
      </c>
      <c r="F97" s="9">
        <f t="shared" si="26"/>
        <v>24.904</v>
      </c>
      <c r="G97" s="9">
        <f t="shared" si="26"/>
        <v>865.87699999999995</v>
      </c>
      <c r="H97" s="9">
        <f t="shared" si="26"/>
        <v>9162.0825000000004</v>
      </c>
      <c r="I97" s="9">
        <f t="shared" si="26"/>
        <v>6.9768409999999994</v>
      </c>
      <c r="J97" s="9">
        <f t="shared" si="26"/>
        <v>3.0409999999999999</v>
      </c>
      <c r="K97" s="9">
        <f t="shared" si="26"/>
        <v>3054.482</v>
      </c>
      <c r="L97" s="9">
        <f t="shared" si="26"/>
        <v>46.442999999999998</v>
      </c>
      <c r="M97" s="9">
        <f t="shared" si="26"/>
        <v>243.27300000000002</v>
      </c>
      <c r="N97" s="9">
        <f t="shared" si="26"/>
        <v>104.009</v>
      </c>
      <c r="O97" s="9">
        <f t="shared" si="26"/>
        <v>364.49900000000002</v>
      </c>
      <c r="P97" s="9">
        <f t="shared" si="26"/>
        <v>215.01160000000002</v>
      </c>
      <c r="Q97" s="9">
        <f t="shared" si="26"/>
        <v>7.6965000000000012</v>
      </c>
      <c r="R97" s="9">
        <f t="shared" si="26"/>
        <v>43.256700000000002</v>
      </c>
      <c r="S97" s="9">
        <f t="shared" si="26"/>
        <v>141.55099999999999</v>
      </c>
      <c r="T97" s="9">
        <f t="shared" si="26"/>
        <v>569.4079999999999</v>
      </c>
      <c r="U97" s="9">
        <f t="shared" si="26"/>
        <v>750.71500000000003</v>
      </c>
      <c r="V97" s="9">
        <f t="shared" si="26"/>
        <v>16674.240999999998</v>
      </c>
      <c r="W97" s="9">
        <f t="shared" si="26"/>
        <v>2477.9900000000002</v>
      </c>
      <c r="X97" s="9">
        <f t="shared" si="26"/>
        <v>31.856000000000002</v>
      </c>
      <c r="Y97" s="9">
        <f t="shared" si="26"/>
        <v>642.67999999999995</v>
      </c>
      <c r="Z97" s="59">
        <f>Z76+Z86-Z80</f>
        <v>36596.182141000005</v>
      </c>
      <c r="AA97" s="84"/>
    </row>
    <row r="98" spans="1:27" ht="24.75">
      <c r="A98" s="84"/>
      <c r="B98" s="50">
        <v>2019</v>
      </c>
      <c r="C98" s="72"/>
      <c r="D98" s="9">
        <f>D77+D88-D82</f>
        <v>781.60468000000003</v>
      </c>
      <c r="E98" s="9">
        <f t="shared" ref="E98:Y98" si="27">E77+E88-E82</f>
        <v>415.26800000000003</v>
      </c>
      <c r="F98" s="9">
        <f t="shared" si="27"/>
        <v>9.6690000000000005</v>
      </c>
      <c r="G98" s="9">
        <f t="shared" si="27"/>
        <v>1025.8781700000002</v>
      </c>
      <c r="H98" s="9">
        <f t="shared" si="27"/>
        <v>8451.8909999999996</v>
      </c>
      <c r="I98" s="9">
        <f>I77+I88-I82</f>
        <v>7.2170000000000005</v>
      </c>
      <c r="J98" s="9">
        <f t="shared" si="27"/>
        <v>41.795999999999999</v>
      </c>
      <c r="K98" s="9">
        <f t="shared" si="27"/>
        <v>3308.5709999999999</v>
      </c>
      <c r="L98" s="9">
        <f t="shared" si="27"/>
        <v>45.469000000000001</v>
      </c>
      <c r="M98" s="9">
        <f t="shared" si="27"/>
        <v>534.33199999999999</v>
      </c>
      <c r="N98" s="9">
        <f t="shared" si="27"/>
        <v>81.616</v>
      </c>
      <c r="O98" s="9">
        <f t="shared" si="27"/>
        <v>1336.2250000000001</v>
      </c>
      <c r="P98" s="9">
        <f t="shared" si="27"/>
        <v>355.8202</v>
      </c>
      <c r="Q98" s="9">
        <f t="shared" si="27"/>
        <v>28.168333333333337</v>
      </c>
      <c r="R98" s="9">
        <f t="shared" si="27"/>
        <v>68.697000000000003</v>
      </c>
      <c r="S98" s="9">
        <f t="shared" si="27"/>
        <v>119.664</v>
      </c>
      <c r="T98" s="9">
        <f t="shared" si="27"/>
        <v>548.82300000000009</v>
      </c>
      <c r="U98" s="9">
        <f t="shared" si="27"/>
        <v>621.90400000000011</v>
      </c>
      <c r="V98" s="9">
        <f t="shared" si="27"/>
        <v>11947.530525664044</v>
      </c>
      <c r="W98" s="9">
        <f t="shared" si="27"/>
        <v>2771.1860000000001</v>
      </c>
      <c r="X98" s="9">
        <f t="shared" si="27"/>
        <v>35.1</v>
      </c>
      <c r="Y98" s="9">
        <f t="shared" si="27"/>
        <v>700.33199999999999</v>
      </c>
      <c r="Z98" s="59">
        <f>Z77+Z88-Z82</f>
        <v>33236.761908997374</v>
      </c>
      <c r="AA98" s="85"/>
    </row>
    <row r="99" spans="1:27" ht="24.75">
      <c r="A99" s="73" t="s">
        <v>7</v>
      </c>
      <c r="B99" s="50">
        <v>2017</v>
      </c>
      <c r="C99" s="70" t="s">
        <v>9</v>
      </c>
      <c r="D99" s="9">
        <v>0.73396506068739886</v>
      </c>
      <c r="E99" s="9">
        <v>2.8033893784593462</v>
      </c>
      <c r="F99" s="9">
        <v>0</v>
      </c>
      <c r="G99" s="9">
        <v>0</v>
      </c>
      <c r="H99" s="9">
        <v>6.3560840748052891E-2</v>
      </c>
      <c r="I99" s="9">
        <v>99.25938862073474</v>
      </c>
      <c r="J99" s="9">
        <v>0.94890510948905105</v>
      </c>
      <c r="K99" s="9">
        <v>0.56952413254173795</v>
      </c>
      <c r="L99" s="9">
        <v>175.95101523735786</v>
      </c>
      <c r="M99" s="9">
        <v>58.144344109740118</v>
      </c>
      <c r="N99" s="9">
        <v>93.785620500093785</v>
      </c>
      <c r="O99" s="9">
        <v>42.087964256428776</v>
      </c>
      <c r="P99" s="9">
        <v>3.5505810685255677</v>
      </c>
      <c r="Q99" s="9">
        <v>0.47911520754484288</v>
      </c>
      <c r="R99" s="9">
        <v>21.488020176544765</v>
      </c>
      <c r="S99" s="9">
        <v>1.5154731844811933</v>
      </c>
      <c r="T99" s="9">
        <v>0.52724725963236807</v>
      </c>
      <c r="U99" s="9">
        <v>3.1497369075813006</v>
      </c>
      <c r="V99" s="9">
        <v>46.01801871170418</v>
      </c>
      <c r="W99" s="9">
        <v>23.485517146102598</v>
      </c>
      <c r="X99" s="9">
        <v>99.707998005840039</v>
      </c>
      <c r="Y99" s="9">
        <v>27.89461345916801</v>
      </c>
      <c r="Z99" s="9">
        <f>(Z75/Z96)*100</f>
        <v>28.360794823313739</v>
      </c>
      <c r="AA99" s="92" t="s">
        <v>102</v>
      </c>
    </row>
    <row r="100" spans="1:27" ht="24.75">
      <c r="A100" s="73"/>
      <c r="B100" s="50">
        <v>2018</v>
      </c>
      <c r="C100" s="71"/>
      <c r="D100" s="9">
        <f>(D76/D97)*100</f>
        <v>2.2341028092234594</v>
      </c>
      <c r="E100" s="9">
        <f t="shared" ref="E100:Z100" si="28">(E76/E97)*100</f>
        <v>2.1175074060923045</v>
      </c>
      <c r="F100" s="9">
        <f t="shared" si="28"/>
        <v>0</v>
      </c>
      <c r="G100" s="9">
        <f t="shared" si="28"/>
        <v>0</v>
      </c>
      <c r="H100" s="9">
        <f t="shared" si="28"/>
        <v>6.0166452332207222E-2</v>
      </c>
      <c r="I100" s="9">
        <f t="shared" si="28"/>
        <v>99.744282548505836</v>
      </c>
      <c r="J100" s="9">
        <f t="shared" si="28"/>
        <v>0.6905623150279514</v>
      </c>
      <c r="K100" s="9">
        <f t="shared" si="28"/>
        <v>1.4583814866154063</v>
      </c>
      <c r="L100" s="9">
        <f t="shared" si="28"/>
        <v>99.04614258338178</v>
      </c>
      <c r="M100" s="9">
        <f t="shared" si="28"/>
        <v>41.660603519502779</v>
      </c>
      <c r="N100" s="9">
        <f t="shared" si="28"/>
        <v>98.068436385312808</v>
      </c>
      <c r="O100" s="9">
        <f t="shared" si="28"/>
        <v>17.368223232436854</v>
      </c>
      <c r="P100" s="9">
        <f t="shared" si="28"/>
        <v>4.105359896861378</v>
      </c>
      <c r="Q100" s="9">
        <f t="shared" si="28"/>
        <v>0</v>
      </c>
      <c r="R100" s="9">
        <f t="shared" si="28"/>
        <v>4.3154008511976176</v>
      </c>
      <c r="S100" s="9">
        <f t="shared" si="28"/>
        <v>6.2655862551306605</v>
      </c>
      <c r="T100" s="9">
        <f t="shared" si="28"/>
        <v>0.62679133415758126</v>
      </c>
      <c r="U100" s="9">
        <f t="shared" si="28"/>
        <v>0.47261610597896669</v>
      </c>
      <c r="V100" s="9">
        <f t="shared" si="28"/>
        <v>49.540785694533263</v>
      </c>
      <c r="W100" s="9">
        <f t="shared" si="28"/>
        <v>4.7777432515869709</v>
      </c>
      <c r="X100" s="9">
        <f t="shared" si="28"/>
        <v>37.669512807634355</v>
      </c>
      <c r="Y100" s="9">
        <f t="shared" si="28"/>
        <v>5.6696956494678545</v>
      </c>
      <c r="Z100" s="9">
        <f t="shared" si="28"/>
        <v>24.181096721796418</v>
      </c>
      <c r="AA100" s="92"/>
    </row>
    <row r="101" spans="1:27" ht="24.75">
      <c r="A101" s="73"/>
      <c r="B101" s="50">
        <v>2019</v>
      </c>
      <c r="C101" s="72"/>
      <c r="D101" s="9">
        <f>(D77/D98)*100</f>
        <v>2.2751501436762123</v>
      </c>
      <c r="E101" s="9">
        <f t="shared" ref="E101:Y101" si="29">(E77/E98)*100</f>
        <v>1.6153423813055665</v>
      </c>
      <c r="F101" s="9">
        <f t="shared" si="29"/>
        <v>0</v>
      </c>
      <c r="G101" s="9">
        <f t="shared" si="29"/>
        <v>0</v>
      </c>
      <c r="H101" s="9">
        <f t="shared" si="29"/>
        <v>7.5344085719988588E-2</v>
      </c>
      <c r="I101" s="9">
        <f t="shared" si="29"/>
        <v>99.473465428848556</v>
      </c>
      <c r="J101" s="9">
        <f t="shared" si="29"/>
        <v>5.0244042492104513E-2</v>
      </c>
      <c r="K101" s="9">
        <f t="shared" si="29"/>
        <v>1.4397756614562602</v>
      </c>
      <c r="L101" s="9">
        <f t="shared" si="29"/>
        <v>54.982515560051901</v>
      </c>
      <c r="M101" s="9">
        <f t="shared" si="29"/>
        <v>40.294985140324741</v>
      </c>
      <c r="N101" s="9">
        <f t="shared" si="29"/>
        <v>69.839247206430116</v>
      </c>
      <c r="O101" s="9">
        <f t="shared" si="29"/>
        <v>35.403019701023403</v>
      </c>
      <c r="P101" s="9">
        <f t="shared" si="29"/>
        <v>2.5057599315609402</v>
      </c>
      <c r="Q101" s="9">
        <f t="shared" si="29"/>
        <v>29.440861487485943</v>
      </c>
      <c r="R101" s="9">
        <f t="shared" si="29"/>
        <v>0.90105827037570785</v>
      </c>
      <c r="S101" s="9">
        <f t="shared" si="29"/>
        <v>12.636214734590187</v>
      </c>
      <c r="T101" s="9">
        <f t="shared" si="29"/>
        <v>0.54662432150256079</v>
      </c>
      <c r="U101" s="9">
        <f t="shared" si="29"/>
        <v>0.58095783272016255</v>
      </c>
      <c r="V101" s="9">
        <f t="shared" si="29"/>
        <v>62.355982133688073</v>
      </c>
      <c r="W101" s="9">
        <f t="shared" si="29"/>
        <v>1.4434253059881219</v>
      </c>
      <c r="X101" s="9">
        <f t="shared" si="29"/>
        <v>45.584045584045583</v>
      </c>
      <c r="Y101" s="9">
        <f t="shared" si="29"/>
        <v>6.8953010857707486</v>
      </c>
      <c r="Z101" s="9">
        <f>(Z77/Z98)*100</f>
        <v>25.423414299912778</v>
      </c>
      <c r="AA101" s="92"/>
    </row>
    <row r="105" spans="1:27" ht="24.75">
      <c r="A105" s="1" t="s">
        <v>202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AA105" s="2" t="s">
        <v>177</v>
      </c>
    </row>
    <row r="106" spans="1:27" ht="24.75">
      <c r="A106" s="29" t="s">
        <v>58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AA106" s="5" t="s">
        <v>153</v>
      </c>
    </row>
    <row r="107" spans="1:27">
      <c r="A107" s="46" t="s">
        <v>209</v>
      </c>
      <c r="AA107" s="46" t="s">
        <v>1</v>
      </c>
    </row>
    <row r="108" spans="1:27">
      <c r="A108" s="74" t="s">
        <v>83</v>
      </c>
      <c r="B108" s="76" t="s">
        <v>2</v>
      </c>
      <c r="C108" s="77"/>
      <c r="D108" s="25" t="s">
        <v>10</v>
      </c>
      <c r="E108" s="25" t="s">
        <v>12</v>
      </c>
      <c r="F108" s="25" t="s">
        <v>14</v>
      </c>
      <c r="G108" s="25" t="s">
        <v>16</v>
      </c>
      <c r="H108" s="25" t="s">
        <v>18</v>
      </c>
      <c r="I108" s="25" t="s">
        <v>20</v>
      </c>
      <c r="J108" s="25" t="s">
        <v>22</v>
      </c>
      <c r="K108" s="25" t="s">
        <v>24</v>
      </c>
      <c r="L108" s="25" t="s">
        <v>26</v>
      </c>
      <c r="M108" s="25" t="s">
        <v>28</v>
      </c>
      <c r="N108" s="25" t="s">
        <v>30</v>
      </c>
      <c r="O108" s="25" t="s">
        <v>32</v>
      </c>
      <c r="P108" s="25" t="s">
        <v>34</v>
      </c>
      <c r="Q108" s="25" t="s">
        <v>36</v>
      </c>
      <c r="R108" s="25" t="s">
        <v>38</v>
      </c>
      <c r="S108" s="25" t="s">
        <v>40</v>
      </c>
      <c r="T108" s="25" t="s">
        <v>42</v>
      </c>
      <c r="U108" s="25" t="s">
        <v>44</v>
      </c>
      <c r="V108" s="25" t="s">
        <v>46</v>
      </c>
      <c r="W108" s="25" t="s">
        <v>48</v>
      </c>
      <c r="X108" s="25" t="s">
        <v>50</v>
      </c>
      <c r="Y108" s="25" t="s">
        <v>52</v>
      </c>
      <c r="Z108" s="25" t="s">
        <v>54</v>
      </c>
      <c r="AA108" s="83" t="s">
        <v>104</v>
      </c>
    </row>
    <row r="109" spans="1:27">
      <c r="A109" s="75"/>
      <c r="B109" s="78" t="s">
        <v>8</v>
      </c>
      <c r="C109" s="79"/>
      <c r="D109" s="25" t="s">
        <v>11</v>
      </c>
      <c r="E109" s="25" t="s">
        <v>13</v>
      </c>
      <c r="F109" s="25" t="s">
        <v>15</v>
      </c>
      <c r="G109" s="25" t="s">
        <v>17</v>
      </c>
      <c r="H109" s="25" t="s">
        <v>19</v>
      </c>
      <c r="I109" s="25" t="s">
        <v>21</v>
      </c>
      <c r="J109" s="25" t="s">
        <v>23</v>
      </c>
      <c r="K109" s="25" t="s">
        <v>25</v>
      </c>
      <c r="L109" s="25" t="s">
        <v>27</v>
      </c>
      <c r="M109" s="25" t="s">
        <v>29</v>
      </c>
      <c r="N109" s="25" t="s">
        <v>31</v>
      </c>
      <c r="O109" s="25" t="s">
        <v>33</v>
      </c>
      <c r="P109" s="25" t="s">
        <v>35</v>
      </c>
      <c r="Q109" s="25" t="s">
        <v>37</v>
      </c>
      <c r="R109" s="25" t="s">
        <v>39</v>
      </c>
      <c r="S109" s="25" t="s">
        <v>41</v>
      </c>
      <c r="T109" s="25" t="s">
        <v>43</v>
      </c>
      <c r="U109" s="25" t="s">
        <v>45</v>
      </c>
      <c r="V109" s="25" t="s">
        <v>47</v>
      </c>
      <c r="W109" s="25" t="s">
        <v>49</v>
      </c>
      <c r="X109" s="12" t="s">
        <v>51</v>
      </c>
      <c r="Y109" s="12" t="s">
        <v>53</v>
      </c>
      <c r="Z109" s="12" t="s">
        <v>55</v>
      </c>
      <c r="AA109" s="85"/>
    </row>
    <row r="110" spans="1:27" ht="24.75">
      <c r="A110" s="80" t="s">
        <v>208</v>
      </c>
      <c r="B110" s="50">
        <v>2017</v>
      </c>
      <c r="C110" s="70" t="s">
        <v>98</v>
      </c>
      <c r="D110" s="9">
        <v>0.1017</v>
      </c>
      <c r="E110" s="9">
        <v>0.46970000000000001</v>
      </c>
      <c r="F110" s="9">
        <v>0</v>
      </c>
      <c r="G110" s="9">
        <v>1.0760000000000001</v>
      </c>
      <c r="H110" s="9">
        <v>4.9725000000000001</v>
      </c>
      <c r="I110" s="9">
        <v>0</v>
      </c>
      <c r="J110" s="9">
        <v>0</v>
      </c>
      <c r="K110" s="9">
        <v>155.40799999999999</v>
      </c>
      <c r="L110" s="9">
        <v>7898</v>
      </c>
      <c r="M110" s="9">
        <v>5.2069999999999999</v>
      </c>
      <c r="N110" s="9">
        <v>119.72499999999999</v>
      </c>
      <c r="O110" s="9">
        <v>5.9619999999999997</v>
      </c>
      <c r="P110" s="9">
        <v>1.3</v>
      </c>
      <c r="Q110" s="9">
        <v>5.4149999999999997E-2</v>
      </c>
      <c r="R110" s="9">
        <v>0</v>
      </c>
      <c r="S110" s="9">
        <v>0.48299999999999998</v>
      </c>
      <c r="T110" s="9">
        <v>0.48</v>
      </c>
      <c r="U110" s="9">
        <v>6.5609999999999999</v>
      </c>
      <c r="V110" s="9">
        <v>807.37699999999995</v>
      </c>
      <c r="W110" s="9">
        <v>8.8620000000000001</v>
      </c>
      <c r="X110" s="9">
        <v>83.486999999999995</v>
      </c>
      <c r="Y110" s="9">
        <v>300</v>
      </c>
      <c r="Z110" s="59">
        <f>SUM(D110:Y110)</f>
        <v>9399.5260499999986</v>
      </c>
      <c r="AA110" s="83" t="s">
        <v>95</v>
      </c>
    </row>
    <row r="111" spans="1:27" ht="24.75">
      <c r="A111" s="81"/>
      <c r="B111" s="50">
        <v>2018</v>
      </c>
      <c r="C111" s="71"/>
      <c r="D111" s="9">
        <v>3.694</v>
      </c>
      <c r="E111" s="9">
        <v>0</v>
      </c>
      <c r="F111" s="9">
        <v>0</v>
      </c>
      <c r="G111" s="9">
        <v>1.153</v>
      </c>
      <c r="H111" s="9">
        <v>3.6219999999999999</v>
      </c>
      <c r="I111" s="9">
        <v>0</v>
      </c>
      <c r="J111" s="9">
        <v>0</v>
      </c>
      <c r="K111" s="9">
        <v>132.471</v>
      </c>
      <c r="L111" s="9">
        <v>5513.7</v>
      </c>
      <c r="M111" s="9">
        <v>4.3460000000000001</v>
      </c>
      <c r="N111" s="9">
        <v>130</v>
      </c>
      <c r="O111" s="9">
        <v>6.5705999999999998</v>
      </c>
      <c r="P111" s="9">
        <v>1.3</v>
      </c>
      <c r="Q111" s="9">
        <v>0.217</v>
      </c>
      <c r="R111" s="9">
        <v>0</v>
      </c>
      <c r="S111" s="9">
        <v>0</v>
      </c>
      <c r="T111" s="9">
        <v>0.42899999999999999</v>
      </c>
      <c r="U111" s="9">
        <v>6</v>
      </c>
      <c r="V111" s="9">
        <v>1002.52</v>
      </c>
      <c r="W111" s="9">
        <v>7.4210000000000003</v>
      </c>
      <c r="X111" s="9">
        <v>90.247</v>
      </c>
      <c r="Y111" s="9">
        <v>199.11199999999999</v>
      </c>
      <c r="Z111" s="59">
        <f t="shared" ref="Z111:Z124" si="30">SUM(D111:Y111)</f>
        <v>7102.8025999999991</v>
      </c>
      <c r="AA111" s="84"/>
    </row>
    <row r="112" spans="1:27" ht="24.75">
      <c r="A112" s="82"/>
      <c r="B112" s="50">
        <v>2019</v>
      </c>
      <c r="C112" s="72"/>
      <c r="D112" s="9">
        <v>3.7678799999999999</v>
      </c>
      <c r="E112" s="9">
        <v>0</v>
      </c>
      <c r="F112" s="9">
        <v>0</v>
      </c>
      <c r="G112" s="9">
        <v>1.1499999999999999</v>
      </c>
      <c r="H112" s="9">
        <v>0.92700000000000005</v>
      </c>
      <c r="I112" s="9">
        <v>0</v>
      </c>
      <c r="J112" s="9">
        <v>0</v>
      </c>
      <c r="K112" s="9">
        <v>135.274</v>
      </c>
      <c r="L112" s="9">
        <v>4847</v>
      </c>
      <c r="M112" s="9">
        <v>5.9290000000000003</v>
      </c>
      <c r="N112" s="9">
        <v>125</v>
      </c>
      <c r="O112" s="9">
        <v>3.8370000000000002</v>
      </c>
      <c r="P112" s="9">
        <v>1.3</v>
      </c>
      <c r="Q112" s="9">
        <v>0.216</v>
      </c>
      <c r="R112" s="9">
        <v>0</v>
      </c>
      <c r="S112" s="9">
        <v>0</v>
      </c>
      <c r="T112" s="9">
        <v>0.311</v>
      </c>
      <c r="U112" s="9">
        <v>56.393000000000001</v>
      </c>
      <c r="V112" s="9">
        <v>792.04399999999998</v>
      </c>
      <c r="W112" s="9">
        <v>3.3</v>
      </c>
      <c r="X112" s="9">
        <v>71.218000000000004</v>
      </c>
      <c r="Y112" s="9">
        <v>504.41289999999998</v>
      </c>
      <c r="Z112" s="59">
        <f t="shared" si="30"/>
        <v>6552.0797800000009</v>
      </c>
      <c r="AA112" s="85"/>
    </row>
    <row r="113" spans="1:27" ht="24.75">
      <c r="A113" s="83" t="s">
        <v>3</v>
      </c>
      <c r="B113" s="86">
        <v>2017</v>
      </c>
      <c r="C113" s="40" t="s">
        <v>99</v>
      </c>
      <c r="D113" s="9">
        <v>0</v>
      </c>
      <c r="E113" s="9">
        <v>1.127</v>
      </c>
      <c r="F113" s="9">
        <v>1E-3</v>
      </c>
      <c r="G113" s="9">
        <v>1E-3</v>
      </c>
      <c r="H113" s="9">
        <v>0.220136</v>
      </c>
      <c r="I113" s="9">
        <v>0</v>
      </c>
      <c r="J113" s="9">
        <v>7.0000000000000007E-2</v>
      </c>
      <c r="K113" s="9">
        <v>0</v>
      </c>
      <c r="L113" s="9">
        <v>541.28399999999999</v>
      </c>
      <c r="M113" s="9">
        <v>0</v>
      </c>
      <c r="N113" s="9">
        <v>6.0000000000000001E-3</v>
      </c>
      <c r="O113" s="9">
        <v>0</v>
      </c>
      <c r="P113" s="9">
        <v>0.186588</v>
      </c>
      <c r="Q113" s="9">
        <v>0</v>
      </c>
      <c r="R113" s="9">
        <v>0</v>
      </c>
      <c r="S113" s="9">
        <v>1E-3</v>
      </c>
      <c r="T113" s="9">
        <v>0</v>
      </c>
      <c r="U113" s="9">
        <v>0</v>
      </c>
      <c r="V113" s="9">
        <v>0.22600000000000001</v>
      </c>
      <c r="W113" s="9">
        <v>0</v>
      </c>
      <c r="X113" s="9">
        <v>0</v>
      </c>
      <c r="Y113" s="9">
        <v>1.41</v>
      </c>
      <c r="Z113" s="9">
        <v>544.53272399999992</v>
      </c>
      <c r="AA113" s="83" t="s">
        <v>96</v>
      </c>
    </row>
    <row r="114" spans="1:27" ht="24.75">
      <c r="A114" s="84"/>
      <c r="B114" s="87"/>
      <c r="C114" s="40" t="s">
        <v>100</v>
      </c>
      <c r="D114" s="9">
        <v>0</v>
      </c>
      <c r="E114" s="9">
        <v>0.35699999999999998</v>
      </c>
      <c r="F114" s="9">
        <v>4.0000000000000001E-3</v>
      </c>
      <c r="G114" s="9">
        <v>2E-3</v>
      </c>
      <c r="H114" s="9">
        <v>6.8590702380000007E-2</v>
      </c>
      <c r="I114" s="9">
        <v>0</v>
      </c>
      <c r="J114" s="9">
        <v>7.0000000000000007E-2</v>
      </c>
      <c r="K114" s="9">
        <v>0</v>
      </c>
      <c r="L114" s="9">
        <v>106.639</v>
      </c>
      <c r="M114" s="9">
        <v>0</v>
      </c>
      <c r="N114" s="9">
        <v>6.0000000000000001E-3</v>
      </c>
      <c r="O114" s="9">
        <v>0</v>
      </c>
      <c r="P114" s="9">
        <v>0</v>
      </c>
      <c r="Q114" s="9">
        <v>0</v>
      </c>
      <c r="R114" s="9">
        <v>0</v>
      </c>
      <c r="S114" s="9">
        <v>0</v>
      </c>
      <c r="T114" s="9">
        <v>0</v>
      </c>
      <c r="U114" s="9">
        <v>0</v>
      </c>
      <c r="V114" s="9">
        <v>4.4999999999999998E-2</v>
      </c>
      <c r="W114" s="9">
        <v>1E-3</v>
      </c>
      <c r="X114" s="9">
        <v>0</v>
      </c>
      <c r="Y114" s="9">
        <v>0.40200000000000002</v>
      </c>
      <c r="Z114" s="9">
        <v>107.59459070238</v>
      </c>
      <c r="AA114" s="84"/>
    </row>
    <row r="115" spans="1:27" ht="24.75">
      <c r="A115" s="84"/>
      <c r="B115" s="86">
        <v>2018</v>
      </c>
      <c r="C115" s="40" t="s">
        <v>99</v>
      </c>
      <c r="D115" s="9">
        <v>0</v>
      </c>
      <c r="E115" s="9">
        <v>1.3879999999999999</v>
      </c>
      <c r="F115" s="9">
        <v>3.9999999999999998E-6</v>
      </c>
      <c r="G115" s="9">
        <v>1.9999999999999999E-6</v>
      </c>
      <c r="H115" s="9">
        <v>1.9999999999999999E-6</v>
      </c>
      <c r="I115" s="9">
        <v>1.9999999999999999E-6</v>
      </c>
      <c r="J115" s="9">
        <v>1.9999999999999999E-6</v>
      </c>
      <c r="K115" s="9">
        <v>1.9999999999999999E-6</v>
      </c>
      <c r="L115" s="9">
        <v>770.9</v>
      </c>
      <c r="M115" s="9">
        <v>0</v>
      </c>
      <c r="N115" s="9">
        <v>7.9000000000000001E-2</v>
      </c>
      <c r="O115" s="9">
        <v>0</v>
      </c>
      <c r="P115" s="9">
        <v>0</v>
      </c>
      <c r="Q115" s="9">
        <v>0</v>
      </c>
      <c r="R115" s="9">
        <v>0</v>
      </c>
      <c r="S115" s="9">
        <v>0</v>
      </c>
      <c r="T115" s="9">
        <v>0</v>
      </c>
      <c r="U115" s="9">
        <v>4.8000000000000001E-2</v>
      </c>
      <c r="V115" s="9">
        <v>0.996</v>
      </c>
      <c r="W115" s="9">
        <v>1E-3</v>
      </c>
      <c r="X115" s="9">
        <v>0</v>
      </c>
      <c r="Y115" s="9">
        <v>0</v>
      </c>
      <c r="Z115" s="59">
        <f t="shared" si="30"/>
        <v>773.41201399999989</v>
      </c>
      <c r="AA115" s="84"/>
    </row>
    <row r="116" spans="1:27" ht="24.75">
      <c r="A116" s="84"/>
      <c r="B116" s="87"/>
      <c r="C116" s="40" t="s">
        <v>100</v>
      </c>
      <c r="D116" s="9">
        <v>0</v>
      </c>
      <c r="E116" s="9">
        <v>0.51100000000000001</v>
      </c>
      <c r="F116" s="9">
        <v>3.9999999999999998E-6</v>
      </c>
      <c r="G116" s="9">
        <v>1.9999999999999999E-6</v>
      </c>
      <c r="H116" s="9">
        <v>1.9999999999999999E-6</v>
      </c>
      <c r="I116" s="9">
        <v>1.9999999999999999E-6</v>
      </c>
      <c r="J116" s="9">
        <v>1.9999999999999999E-6</v>
      </c>
      <c r="K116" s="9">
        <v>1.9999999999999999E-6</v>
      </c>
      <c r="L116" s="9">
        <v>275.23</v>
      </c>
      <c r="M116" s="9">
        <v>0</v>
      </c>
      <c r="N116" s="9">
        <v>0.03</v>
      </c>
      <c r="O116" s="9">
        <v>0</v>
      </c>
      <c r="P116" s="9">
        <v>0</v>
      </c>
      <c r="Q116" s="9">
        <v>0</v>
      </c>
      <c r="R116" s="9">
        <v>0</v>
      </c>
      <c r="S116" s="9">
        <v>0</v>
      </c>
      <c r="T116" s="9">
        <v>0</v>
      </c>
      <c r="U116" s="9">
        <v>1.7000000000000001E-2</v>
      </c>
      <c r="V116" s="9">
        <v>1.01</v>
      </c>
      <c r="W116" s="9">
        <v>1E-3</v>
      </c>
      <c r="X116" s="9">
        <v>0</v>
      </c>
      <c r="Y116" s="9">
        <v>0</v>
      </c>
      <c r="Z116" s="59">
        <f t="shared" si="30"/>
        <v>276.79901399999994</v>
      </c>
      <c r="AA116" s="84"/>
    </row>
    <row r="117" spans="1:27" ht="24.75">
      <c r="A117" s="84"/>
      <c r="B117" s="88">
        <v>2019</v>
      </c>
      <c r="C117" s="9" t="s">
        <v>99</v>
      </c>
      <c r="D117" s="9">
        <v>0.11700000000000001</v>
      </c>
      <c r="E117" s="9">
        <v>2.2840000000000003</v>
      </c>
      <c r="F117" s="9">
        <v>0</v>
      </c>
      <c r="G117" s="9">
        <v>2E-3</v>
      </c>
      <c r="H117" s="9">
        <v>1.9999999999999999E-6</v>
      </c>
      <c r="I117" s="9">
        <v>1.9999999999999999E-6</v>
      </c>
      <c r="J117" s="9">
        <v>0</v>
      </c>
      <c r="K117" s="9">
        <v>0</v>
      </c>
      <c r="L117" s="9">
        <v>117.489</v>
      </c>
      <c r="M117" s="9">
        <v>0</v>
      </c>
      <c r="N117" s="9">
        <v>1.0999999999999999E-2</v>
      </c>
      <c r="O117" s="9">
        <v>0</v>
      </c>
      <c r="P117" s="9">
        <v>0</v>
      </c>
      <c r="Q117" s="9">
        <v>0</v>
      </c>
      <c r="R117" s="9">
        <v>0</v>
      </c>
      <c r="S117" s="9">
        <v>0</v>
      </c>
      <c r="T117" s="9">
        <v>0</v>
      </c>
      <c r="U117" s="9">
        <v>0</v>
      </c>
      <c r="V117" s="9">
        <v>0.6</v>
      </c>
      <c r="W117" s="9">
        <v>9.9999999999999985E-3</v>
      </c>
      <c r="X117" s="9">
        <v>0</v>
      </c>
      <c r="Y117" s="9">
        <v>1.79</v>
      </c>
      <c r="Z117" s="59">
        <f t="shared" si="30"/>
        <v>122.303004</v>
      </c>
      <c r="AA117" s="84"/>
    </row>
    <row r="118" spans="1:27" ht="24.75">
      <c r="A118" s="85"/>
      <c r="B118" s="89"/>
      <c r="C118" s="9" t="s">
        <v>100</v>
      </c>
      <c r="D118" s="9">
        <v>0.18</v>
      </c>
      <c r="E118" s="9">
        <v>1.0720000000000001</v>
      </c>
      <c r="F118" s="9">
        <v>0</v>
      </c>
      <c r="G118" s="9">
        <v>4.0000000000000001E-3</v>
      </c>
      <c r="H118" s="9">
        <v>1.9999999999999999E-6</v>
      </c>
      <c r="I118" s="9">
        <v>1.9999999999999999E-6</v>
      </c>
      <c r="J118" s="9">
        <v>0</v>
      </c>
      <c r="K118" s="9">
        <v>0</v>
      </c>
      <c r="L118" s="9">
        <v>46.189</v>
      </c>
      <c r="M118" s="9">
        <v>0</v>
      </c>
      <c r="N118" s="9">
        <v>1.0999999999999999E-2</v>
      </c>
      <c r="O118" s="9">
        <v>0</v>
      </c>
      <c r="P118" s="9">
        <v>0</v>
      </c>
      <c r="Q118" s="9">
        <v>0</v>
      </c>
      <c r="R118" s="9">
        <v>0</v>
      </c>
      <c r="S118" s="9">
        <v>0</v>
      </c>
      <c r="T118" s="9">
        <v>0</v>
      </c>
      <c r="U118" s="9">
        <v>0</v>
      </c>
      <c r="V118" s="9">
        <v>0.78318399999999999</v>
      </c>
      <c r="W118" s="9">
        <v>0.02</v>
      </c>
      <c r="X118" s="9">
        <v>0</v>
      </c>
      <c r="Y118" s="9">
        <v>0.96799999999999997</v>
      </c>
      <c r="Z118" s="59">
        <f t="shared" si="30"/>
        <v>49.227187999999998</v>
      </c>
      <c r="AA118" s="85"/>
    </row>
    <row r="119" spans="1:27" ht="24.75">
      <c r="A119" s="83" t="s">
        <v>4</v>
      </c>
      <c r="B119" s="86">
        <v>2017</v>
      </c>
      <c r="C119" s="40" t="s">
        <v>99</v>
      </c>
      <c r="D119" s="9">
        <v>3.0649999999999999</v>
      </c>
      <c r="E119" s="9">
        <v>28.5</v>
      </c>
      <c r="F119" s="9">
        <v>1.8540000000000001</v>
      </c>
      <c r="G119" s="9">
        <v>4.7887749999999993</v>
      </c>
      <c r="H119" s="9">
        <v>0.74050000000000005</v>
      </c>
      <c r="I119" s="9">
        <v>0</v>
      </c>
      <c r="J119" s="9">
        <v>135.48500000000001</v>
      </c>
      <c r="K119" s="9">
        <v>14.881</v>
      </c>
      <c r="L119" s="9">
        <v>10.602</v>
      </c>
      <c r="M119" s="9">
        <v>0.66100000000000003</v>
      </c>
      <c r="N119" s="9">
        <v>109.202</v>
      </c>
      <c r="O119" s="9">
        <v>0.83</v>
      </c>
      <c r="P119" s="9">
        <v>1.4550000000000001</v>
      </c>
      <c r="Q119" s="9">
        <v>0</v>
      </c>
      <c r="R119" s="9">
        <v>3.8889999999999998</v>
      </c>
      <c r="S119" s="9">
        <v>0.154</v>
      </c>
      <c r="T119" s="9">
        <v>0.89500000000000002</v>
      </c>
      <c r="U119" s="9">
        <v>5.81</v>
      </c>
      <c r="V119" s="9">
        <v>5.0000000000000001E-3</v>
      </c>
      <c r="W119" s="9">
        <v>3.9460000000000002</v>
      </c>
      <c r="X119" s="9">
        <v>0</v>
      </c>
      <c r="Y119" s="9">
        <v>6.8949999999999996</v>
      </c>
      <c r="Z119" s="59">
        <f t="shared" si="30"/>
        <v>333.65827499999995</v>
      </c>
      <c r="AA119" s="83" t="s">
        <v>97</v>
      </c>
    </row>
    <row r="120" spans="1:27" ht="24.75">
      <c r="A120" s="84"/>
      <c r="B120" s="87"/>
      <c r="C120" s="40" t="s">
        <v>100</v>
      </c>
      <c r="D120" s="9">
        <v>0.872</v>
      </c>
      <c r="E120" s="9">
        <v>7.3380000000000001</v>
      </c>
      <c r="F120" s="9">
        <v>0.64400000000000002</v>
      </c>
      <c r="G120" s="9">
        <v>1.2776082446966912</v>
      </c>
      <c r="H120" s="9">
        <v>0.77229151572999999</v>
      </c>
      <c r="I120" s="9">
        <v>0</v>
      </c>
      <c r="J120" s="9">
        <v>22.946999999999999</v>
      </c>
      <c r="K120" s="9">
        <v>4.5890000000000004</v>
      </c>
      <c r="L120" s="9">
        <v>15.095000000000001</v>
      </c>
      <c r="M120" s="9">
        <v>0.14399999999999999</v>
      </c>
      <c r="N120" s="9">
        <v>22.106999999999999</v>
      </c>
      <c r="O120" s="9">
        <v>0.05</v>
      </c>
      <c r="P120" s="9">
        <v>0.40100000000000002</v>
      </c>
      <c r="Q120" s="9">
        <v>0</v>
      </c>
      <c r="R120" s="9">
        <v>0.93899999999999995</v>
      </c>
      <c r="S120" s="9">
        <v>0.109</v>
      </c>
      <c r="T120" s="9">
        <v>0.25</v>
      </c>
      <c r="U120" s="9">
        <v>1.629</v>
      </c>
      <c r="V120" s="9">
        <v>1E-3</v>
      </c>
      <c r="W120" s="9">
        <v>1.4450000000000001</v>
      </c>
      <c r="X120" s="9">
        <v>0</v>
      </c>
      <c r="Y120" s="9">
        <v>1.7430000000000001</v>
      </c>
      <c r="Z120" s="59">
        <f t="shared" si="30"/>
        <v>82.352899760426666</v>
      </c>
      <c r="AA120" s="84"/>
    </row>
    <row r="121" spans="1:27" ht="24.75">
      <c r="A121" s="84"/>
      <c r="B121" s="86">
        <v>2018</v>
      </c>
      <c r="C121" s="40" t="s">
        <v>99</v>
      </c>
      <c r="D121" s="9">
        <v>5.3789999999999996</v>
      </c>
      <c r="E121" s="9">
        <v>10.124000000000001</v>
      </c>
      <c r="F121" s="9">
        <v>0.78800000000000003</v>
      </c>
      <c r="G121" s="9">
        <v>5.3789999999999996</v>
      </c>
      <c r="H121" s="9">
        <v>0.42199999999999999</v>
      </c>
      <c r="I121" s="9">
        <v>0</v>
      </c>
      <c r="J121" s="9">
        <v>59.420999999999999</v>
      </c>
      <c r="K121" s="9">
        <v>1.4999999999999999E-2</v>
      </c>
      <c r="L121" s="9">
        <v>104.405</v>
      </c>
      <c r="M121" s="9">
        <v>0</v>
      </c>
      <c r="N121" s="9">
        <v>81.212000000000003</v>
      </c>
      <c r="O121" s="9">
        <v>3.5939999999999999</v>
      </c>
      <c r="P121" s="9">
        <v>5.54</v>
      </c>
      <c r="Q121" s="9">
        <v>0</v>
      </c>
      <c r="R121" s="9">
        <v>0.80700000000000005</v>
      </c>
      <c r="S121" s="9">
        <v>0</v>
      </c>
      <c r="T121" s="9">
        <v>1.329</v>
      </c>
      <c r="U121" s="9">
        <v>9.6000000000000002E-2</v>
      </c>
      <c r="V121" s="9">
        <v>1.446</v>
      </c>
      <c r="W121" s="9">
        <v>0.45800000000000002</v>
      </c>
      <c r="X121" s="9">
        <v>0</v>
      </c>
      <c r="Y121" s="9">
        <v>0.34799999999999998</v>
      </c>
      <c r="Z121" s="59">
        <f t="shared" si="30"/>
        <v>280.76300000000009</v>
      </c>
      <c r="AA121" s="84"/>
    </row>
    <row r="122" spans="1:27" ht="24.75">
      <c r="A122" s="84"/>
      <c r="B122" s="87"/>
      <c r="C122" s="40" t="s">
        <v>100</v>
      </c>
      <c r="D122" s="9">
        <v>0.188</v>
      </c>
      <c r="E122" s="9">
        <v>2.7210000000000001</v>
      </c>
      <c r="F122" s="9">
        <v>0.27300000000000002</v>
      </c>
      <c r="G122" s="9">
        <v>1.569</v>
      </c>
      <c r="H122" s="9">
        <v>5.33E-2</v>
      </c>
      <c r="I122" s="9">
        <v>0</v>
      </c>
      <c r="J122" s="9">
        <v>11.664</v>
      </c>
      <c r="K122" s="9">
        <v>3.3000000000000002E-2</v>
      </c>
      <c r="L122" s="9">
        <v>22.481000000000002</v>
      </c>
      <c r="M122" s="9">
        <v>0</v>
      </c>
      <c r="N122" s="9">
        <v>15.958</v>
      </c>
      <c r="O122" s="9">
        <v>0.63200000000000001</v>
      </c>
      <c r="P122" s="9">
        <v>1.63</v>
      </c>
      <c r="Q122" s="9">
        <v>4.0000000000000001E-3</v>
      </c>
      <c r="R122" s="9">
        <v>0.19900000000000001</v>
      </c>
      <c r="S122" s="9">
        <v>0</v>
      </c>
      <c r="T122" s="9">
        <v>0.46200000000000002</v>
      </c>
      <c r="U122" s="9">
        <v>1.9E-2</v>
      </c>
      <c r="V122" s="9">
        <v>1.1990000000000001</v>
      </c>
      <c r="W122" s="9">
        <v>0.32</v>
      </c>
      <c r="X122" s="9">
        <v>0</v>
      </c>
      <c r="Y122" s="9">
        <v>9.8000000000000004E-2</v>
      </c>
      <c r="Z122" s="59">
        <f t="shared" si="30"/>
        <v>59.503299999999996</v>
      </c>
      <c r="AA122" s="84"/>
    </row>
    <row r="123" spans="1:27" ht="24.75">
      <c r="A123" s="84"/>
      <c r="B123" s="86">
        <v>2019</v>
      </c>
      <c r="C123" s="57" t="s">
        <v>99</v>
      </c>
      <c r="D123" s="9">
        <v>5.0860000000000003</v>
      </c>
      <c r="E123" s="9">
        <v>35.195</v>
      </c>
      <c r="F123" s="9">
        <v>2.67</v>
      </c>
      <c r="G123" s="9">
        <v>9.1340000000000003</v>
      </c>
      <c r="H123" s="9">
        <v>4.5129455909943716E-2</v>
      </c>
      <c r="I123" s="9">
        <v>0</v>
      </c>
      <c r="J123" s="9">
        <v>69.153000000000006</v>
      </c>
      <c r="K123" s="9">
        <v>10.093</v>
      </c>
      <c r="L123" s="9">
        <v>147.54</v>
      </c>
      <c r="M123" s="9">
        <v>3.3660000000000001</v>
      </c>
      <c r="N123" s="9">
        <v>103.26300000000001</v>
      </c>
      <c r="O123" s="9">
        <v>8.3010000000000002</v>
      </c>
      <c r="P123" s="9">
        <v>7.34</v>
      </c>
      <c r="Q123" s="9">
        <v>0</v>
      </c>
      <c r="R123" s="9">
        <v>4.5359999999999996</v>
      </c>
      <c r="S123" s="9">
        <v>4.4649999999999999</v>
      </c>
      <c r="T123" s="9">
        <v>1.921</v>
      </c>
      <c r="U123" s="9">
        <v>10.696999999999999</v>
      </c>
      <c r="V123" s="9">
        <v>9.0076513761467893</v>
      </c>
      <c r="W123" s="9">
        <v>8.6720000000000006</v>
      </c>
      <c r="X123" s="9">
        <v>0.96699999999999997</v>
      </c>
      <c r="Y123" s="9">
        <v>7.15</v>
      </c>
      <c r="Z123" s="59">
        <f t="shared" si="30"/>
        <v>448.60178083205659</v>
      </c>
      <c r="AA123" s="84"/>
    </row>
    <row r="124" spans="1:27" ht="24.75">
      <c r="A124" s="85"/>
      <c r="B124" s="87"/>
      <c r="C124" s="57" t="s">
        <v>100</v>
      </c>
      <c r="D124" s="9">
        <v>2.1389999999999998</v>
      </c>
      <c r="E124" s="9">
        <v>14.188000000000001</v>
      </c>
      <c r="F124" s="9">
        <v>1.296</v>
      </c>
      <c r="G124" s="9">
        <v>2.2679999999999998</v>
      </c>
      <c r="H124" s="9">
        <v>5.7000000000000002E-3</v>
      </c>
      <c r="I124" s="9">
        <v>1E-3</v>
      </c>
      <c r="J124" s="9">
        <v>14.013999999999999</v>
      </c>
      <c r="K124" s="9">
        <v>7.0629999999999997</v>
      </c>
      <c r="L124" s="9">
        <v>57.341999999999999</v>
      </c>
      <c r="M124" s="9">
        <v>1.855</v>
      </c>
      <c r="N124" s="9">
        <v>21.192</v>
      </c>
      <c r="O124" s="9">
        <v>3.3119999999999998</v>
      </c>
      <c r="P124" s="9">
        <v>3</v>
      </c>
      <c r="Q124" s="9">
        <v>2.6070000000000002</v>
      </c>
      <c r="R124" s="9">
        <v>2</v>
      </c>
      <c r="S124" s="9">
        <v>2.5369999999999999</v>
      </c>
      <c r="T124" s="9">
        <v>1.6040000000000001</v>
      </c>
      <c r="U124" s="9">
        <v>5.1059999999999999</v>
      </c>
      <c r="V124" s="9">
        <v>7.4690000000000003</v>
      </c>
      <c r="W124" s="9">
        <v>4.6139999999999999</v>
      </c>
      <c r="X124" s="9">
        <v>8.2000000000000003E-2</v>
      </c>
      <c r="Y124" s="9">
        <v>2.4060000000000001</v>
      </c>
      <c r="Z124" s="59">
        <f t="shared" si="30"/>
        <v>156.10070000000002</v>
      </c>
      <c r="AA124" s="85"/>
    </row>
    <row r="125" spans="1:27" ht="24.75">
      <c r="A125" s="83" t="s">
        <v>5</v>
      </c>
      <c r="B125" s="86">
        <v>2017</v>
      </c>
      <c r="C125" s="40" t="s">
        <v>99</v>
      </c>
      <c r="D125" s="9">
        <v>3.0649999999999999</v>
      </c>
      <c r="E125" s="9">
        <v>27.373000000000001</v>
      </c>
      <c r="F125" s="9">
        <v>1.8530000000000002</v>
      </c>
      <c r="G125" s="9">
        <v>4.787774999999999</v>
      </c>
      <c r="H125" s="9">
        <v>0.74050000000000005</v>
      </c>
      <c r="I125" s="9">
        <v>0</v>
      </c>
      <c r="J125" s="9">
        <v>135.41500000000002</v>
      </c>
      <c r="K125" s="9">
        <v>14.881</v>
      </c>
      <c r="L125" s="9">
        <v>-530.68200000000002</v>
      </c>
      <c r="M125" s="9">
        <v>0.66100000000000003</v>
      </c>
      <c r="N125" s="9">
        <v>109.196</v>
      </c>
      <c r="O125" s="9">
        <v>0.83</v>
      </c>
      <c r="P125" s="9">
        <v>1.4550000000000001</v>
      </c>
      <c r="Q125" s="9">
        <v>0</v>
      </c>
      <c r="R125" s="9">
        <v>3.8889999999999998</v>
      </c>
      <c r="S125" s="9">
        <v>0.153</v>
      </c>
      <c r="T125" s="9">
        <v>0.89500000000000002</v>
      </c>
      <c r="U125" s="9">
        <v>5.81</v>
      </c>
      <c r="V125" s="9">
        <v>-0.221</v>
      </c>
      <c r="W125" s="9">
        <v>3.9460000000000002</v>
      </c>
      <c r="X125" s="9">
        <v>0</v>
      </c>
      <c r="Y125" s="9">
        <v>5.4849999999999994</v>
      </c>
      <c r="Z125" s="60">
        <f t="shared" ref="Z125:Z129" si="31">Z119-Z113</f>
        <v>-210.87444899999997</v>
      </c>
      <c r="AA125" s="83" t="s">
        <v>103</v>
      </c>
    </row>
    <row r="126" spans="1:27" ht="24.75">
      <c r="A126" s="84"/>
      <c r="B126" s="87"/>
      <c r="C126" s="40" t="s">
        <v>100</v>
      </c>
      <c r="D126" s="9">
        <v>0.872</v>
      </c>
      <c r="E126" s="9">
        <v>6.9809999999999999</v>
      </c>
      <c r="F126" s="9">
        <v>0.64</v>
      </c>
      <c r="G126" s="9">
        <v>1.2756082446966912</v>
      </c>
      <c r="H126" s="9">
        <v>0.77229151572999999</v>
      </c>
      <c r="I126" s="9">
        <v>0</v>
      </c>
      <c r="J126" s="9">
        <v>22.876999999999999</v>
      </c>
      <c r="K126" s="9">
        <v>4.5890000000000004</v>
      </c>
      <c r="L126" s="9">
        <v>-91.543999999999997</v>
      </c>
      <c r="M126" s="9">
        <v>0.14399999999999999</v>
      </c>
      <c r="N126" s="9">
        <v>22.100999999999999</v>
      </c>
      <c r="O126" s="9">
        <v>0.05</v>
      </c>
      <c r="P126" s="9">
        <v>0.40100000000000002</v>
      </c>
      <c r="Q126" s="9">
        <v>0</v>
      </c>
      <c r="R126" s="9">
        <v>0.93899999999999995</v>
      </c>
      <c r="S126" s="9">
        <v>0.106</v>
      </c>
      <c r="T126" s="9">
        <v>0.25</v>
      </c>
      <c r="U126" s="9">
        <v>1.629</v>
      </c>
      <c r="V126" s="9">
        <v>-4.3999999999999997E-2</v>
      </c>
      <c r="W126" s="9">
        <v>1.4440000000000002</v>
      </c>
      <c r="X126" s="9">
        <v>0</v>
      </c>
      <c r="Y126" s="9">
        <v>1.3410000000000002</v>
      </c>
      <c r="Z126" s="60">
        <f t="shared" si="31"/>
        <v>-25.241690941953337</v>
      </c>
      <c r="AA126" s="84"/>
    </row>
    <row r="127" spans="1:27" ht="24.75">
      <c r="A127" s="84"/>
      <c r="B127" s="86">
        <v>2018</v>
      </c>
      <c r="C127" s="40" t="s">
        <v>99</v>
      </c>
      <c r="D127" s="9">
        <f>D121-D115</f>
        <v>5.3789999999999996</v>
      </c>
      <c r="E127" s="9">
        <f t="shared" ref="E127:Y127" si="32">E121-E115</f>
        <v>8.7360000000000007</v>
      </c>
      <c r="F127" s="9">
        <f t="shared" si="32"/>
        <v>0.78799600000000003</v>
      </c>
      <c r="G127" s="9">
        <f t="shared" si="32"/>
        <v>5.3789979999999993</v>
      </c>
      <c r="H127" s="9">
        <f t="shared" si="32"/>
        <v>0.42199799999999998</v>
      </c>
      <c r="I127" s="9">
        <f t="shared" si="32"/>
        <v>-1.9999999999999999E-6</v>
      </c>
      <c r="J127" s="9">
        <f t="shared" si="32"/>
        <v>59.420997999999997</v>
      </c>
      <c r="K127" s="9">
        <f t="shared" si="32"/>
        <v>1.4997999999999999E-2</v>
      </c>
      <c r="L127" s="9">
        <f t="shared" si="32"/>
        <v>-666.495</v>
      </c>
      <c r="M127" s="9">
        <f t="shared" si="32"/>
        <v>0</v>
      </c>
      <c r="N127" s="9">
        <f t="shared" si="32"/>
        <v>81.13300000000001</v>
      </c>
      <c r="O127" s="9">
        <f t="shared" si="32"/>
        <v>3.5939999999999999</v>
      </c>
      <c r="P127" s="9">
        <f t="shared" si="32"/>
        <v>5.54</v>
      </c>
      <c r="Q127" s="9">
        <f t="shared" si="32"/>
        <v>0</v>
      </c>
      <c r="R127" s="9">
        <f t="shared" si="32"/>
        <v>0.80700000000000005</v>
      </c>
      <c r="S127" s="9">
        <f t="shared" si="32"/>
        <v>0</v>
      </c>
      <c r="T127" s="9">
        <f t="shared" si="32"/>
        <v>1.329</v>
      </c>
      <c r="U127" s="9">
        <f t="shared" si="32"/>
        <v>4.8000000000000001E-2</v>
      </c>
      <c r="V127" s="9">
        <f t="shared" si="32"/>
        <v>0.44999999999999996</v>
      </c>
      <c r="W127" s="9">
        <f t="shared" si="32"/>
        <v>0.45700000000000002</v>
      </c>
      <c r="X127" s="9">
        <f t="shared" si="32"/>
        <v>0</v>
      </c>
      <c r="Y127" s="9">
        <f t="shared" si="32"/>
        <v>0.34799999999999998</v>
      </c>
      <c r="Z127" s="60">
        <f t="shared" si="31"/>
        <v>-492.6490139999998</v>
      </c>
      <c r="AA127" s="84"/>
    </row>
    <row r="128" spans="1:27" ht="24.75">
      <c r="A128" s="84"/>
      <c r="B128" s="87"/>
      <c r="C128" s="40" t="s">
        <v>100</v>
      </c>
      <c r="D128" s="9">
        <f>D122-D116</f>
        <v>0.188</v>
      </c>
      <c r="E128" s="9">
        <f t="shared" ref="E128:Y128" si="33">E122-E116</f>
        <v>2.21</v>
      </c>
      <c r="F128" s="9">
        <f t="shared" si="33"/>
        <v>0.27299600000000002</v>
      </c>
      <c r="G128" s="9">
        <f t="shared" si="33"/>
        <v>1.5689979999999999</v>
      </c>
      <c r="H128" s="9">
        <f t="shared" si="33"/>
        <v>5.3297999999999998E-2</v>
      </c>
      <c r="I128" s="9">
        <f t="shared" si="33"/>
        <v>-1.9999999999999999E-6</v>
      </c>
      <c r="J128" s="9">
        <f t="shared" si="33"/>
        <v>11.663997999999999</v>
      </c>
      <c r="K128" s="9">
        <f t="shared" si="33"/>
        <v>3.2998E-2</v>
      </c>
      <c r="L128" s="9">
        <f t="shared" si="33"/>
        <v>-252.74900000000002</v>
      </c>
      <c r="M128" s="9">
        <f t="shared" si="33"/>
        <v>0</v>
      </c>
      <c r="N128" s="9">
        <f t="shared" si="33"/>
        <v>15.928000000000001</v>
      </c>
      <c r="O128" s="9">
        <f t="shared" si="33"/>
        <v>0.63200000000000001</v>
      </c>
      <c r="P128" s="9">
        <f t="shared" si="33"/>
        <v>1.63</v>
      </c>
      <c r="Q128" s="9">
        <f t="shared" si="33"/>
        <v>4.0000000000000001E-3</v>
      </c>
      <c r="R128" s="9">
        <f t="shared" si="33"/>
        <v>0.19900000000000001</v>
      </c>
      <c r="S128" s="9">
        <f t="shared" si="33"/>
        <v>0</v>
      </c>
      <c r="T128" s="9">
        <f t="shared" si="33"/>
        <v>0.46200000000000002</v>
      </c>
      <c r="U128" s="9">
        <f t="shared" si="33"/>
        <v>1.9999999999999983E-3</v>
      </c>
      <c r="V128" s="9">
        <f t="shared" si="33"/>
        <v>0.18900000000000006</v>
      </c>
      <c r="W128" s="9">
        <f t="shared" si="33"/>
        <v>0.31900000000000001</v>
      </c>
      <c r="X128" s="9">
        <f t="shared" si="33"/>
        <v>0</v>
      </c>
      <c r="Y128" s="9">
        <f t="shared" si="33"/>
        <v>9.8000000000000004E-2</v>
      </c>
      <c r="Z128" s="60">
        <f>Z122-Z116</f>
        <v>-217.29571399999995</v>
      </c>
      <c r="AA128" s="84"/>
    </row>
    <row r="129" spans="1:27" ht="24.75">
      <c r="A129" s="84"/>
      <c r="B129" s="86">
        <v>2019</v>
      </c>
      <c r="C129" s="40" t="s">
        <v>99</v>
      </c>
      <c r="D129" s="9">
        <f>D123-D117</f>
        <v>4.9690000000000003</v>
      </c>
      <c r="E129" s="9">
        <f t="shared" ref="E129:Y130" si="34">E123-E117</f>
        <v>32.911000000000001</v>
      </c>
      <c r="F129" s="9">
        <f t="shared" si="34"/>
        <v>2.67</v>
      </c>
      <c r="G129" s="9">
        <f t="shared" si="34"/>
        <v>9.1319999999999997</v>
      </c>
      <c r="H129" s="9">
        <f t="shared" si="34"/>
        <v>4.5127455909943714E-2</v>
      </c>
      <c r="I129" s="9">
        <f t="shared" si="34"/>
        <v>-1.9999999999999999E-6</v>
      </c>
      <c r="J129" s="9">
        <f t="shared" si="34"/>
        <v>69.153000000000006</v>
      </c>
      <c r="K129" s="9">
        <f t="shared" si="34"/>
        <v>10.093</v>
      </c>
      <c r="L129" s="9">
        <f t="shared" si="34"/>
        <v>30.050999999999988</v>
      </c>
      <c r="M129" s="9">
        <f t="shared" si="34"/>
        <v>3.3660000000000001</v>
      </c>
      <c r="N129" s="9">
        <f t="shared" si="34"/>
        <v>103.25200000000001</v>
      </c>
      <c r="O129" s="9">
        <f t="shared" si="34"/>
        <v>8.3010000000000002</v>
      </c>
      <c r="P129" s="9">
        <f t="shared" si="34"/>
        <v>7.34</v>
      </c>
      <c r="Q129" s="9">
        <f t="shared" si="34"/>
        <v>0</v>
      </c>
      <c r="R129" s="9">
        <f t="shared" si="34"/>
        <v>4.5359999999999996</v>
      </c>
      <c r="S129" s="9">
        <f t="shared" si="34"/>
        <v>4.4649999999999999</v>
      </c>
      <c r="T129" s="9">
        <f t="shared" si="34"/>
        <v>1.921</v>
      </c>
      <c r="U129" s="9">
        <f t="shared" si="34"/>
        <v>10.696999999999999</v>
      </c>
      <c r="V129" s="9">
        <f t="shared" si="34"/>
        <v>8.4076513761467897</v>
      </c>
      <c r="W129" s="9">
        <f t="shared" si="34"/>
        <v>8.6620000000000008</v>
      </c>
      <c r="X129" s="9">
        <f t="shared" si="34"/>
        <v>0.96699999999999997</v>
      </c>
      <c r="Y129" s="9">
        <f t="shared" si="34"/>
        <v>5.36</v>
      </c>
      <c r="Z129" s="60">
        <f t="shared" si="31"/>
        <v>326.2987768320566</v>
      </c>
      <c r="AA129" s="84"/>
    </row>
    <row r="130" spans="1:27" ht="24.75">
      <c r="A130" s="85"/>
      <c r="B130" s="87"/>
      <c r="C130" s="40" t="s">
        <v>100</v>
      </c>
      <c r="D130" s="9">
        <f>D124-D118</f>
        <v>1.9589999999999999</v>
      </c>
      <c r="E130" s="9">
        <f t="shared" si="34"/>
        <v>13.116</v>
      </c>
      <c r="F130" s="9">
        <f t="shared" si="34"/>
        <v>1.296</v>
      </c>
      <c r="G130" s="9">
        <f t="shared" si="34"/>
        <v>2.2639999999999998</v>
      </c>
      <c r="H130" s="9">
        <f t="shared" si="34"/>
        <v>5.6979999999999999E-3</v>
      </c>
      <c r="I130" s="9">
        <f t="shared" si="34"/>
        <v>9.9799999999999997E-4</v>
      </c>
      <c r="J130" s="9">
        <f t="shared" si="34"/>
        <v>14.013999999999999</v>
      </c>
      <c r="K130" s="9">
        <f t="shared" si="34"/>
        <v>7.0629999999999997</v>
      </c>
      <c r="L130" s="9">
        <f t="shared" si="34"/>
        <v>11.152999999999999</v>
      </c>
      <c r="M130" s="9">
        <f t="shared" si="34"/>
        <v>1.855</v>
      </c>
      <c r="N130" s="9">
        <f t="shared" si="34"/>
        <v>21.181000000000001</v>
      </c>
      <c r="O130" s="9">
        <f t="shared" si="34"/>
        <v>3.3119999999999998</v>
      </c>
      <c r="P130" s="9">
        <f t="shared" si="34"/>
        <v>3</v>
      </c>
      <c r="Q130" s="9">
        <f t="shared" si="34"/>
        <v>2.6070000000000002</v>
      </c>
      <c r="R130" s="9">
        <f t="shared" si="34"/>
        <v>2</v>
      </c>
      <c r="S130" s="9">
        <f t="shared" si="34"/>
        <v>2.5369999999999999</v>
      </c>
      <c r="T130" s="9">
        <f t="shared" si="34"/>
        <v>1.6040000000000001</v>
      </c>
      <c r="U130" s="9">
        <f t="shared" si="34"/>
        <v>5.1059999999999999</v>
      </c>
      <c r="V130" s="9">
        <f t="shared" si="34"/>
        <v>6.685816</v>
      </c>
      <c r="W130" s="9">
        <f t="shared" si="34"/>
        <v>4.5940000000000003</v>
      </c>
      <c r="X130" s="9">
        <f t="shared" si="34"/>
        <v>8.2000000000000003E-2</v>
      </c>
      <c r="Y130" s="9">
        <f t="shared" si="34"/>
        <v>1.4380000000000002</v>
      </c>
      <c r="Z130" s="60">
        <f>Z124-Z118</f>
        <v>106.87351200000002</v>
      </c>
      <c r="AA130" s="85"/>
    </row>
    <row r="131" spans="1:27" ht="24.75">
      <c r="A131" s="83" t="s">
        <v>6</v>
      </c>
      <c r="B131" s="50">
        <v>2017</v>
      </c>
      <c r="C131" s="70" t="s">
        <v>98</v>
      </c>
      <c r="D131" s="9">
        <v>3.1667000000000001</v>
      </c>
      <c r="E131" s="9">
        <v>27.842700000000001</v>
      </c>
      <c r="F131" s="9">
        <v>1.8530000000000002</v>
      </c>
      <c r="G131" s="9">
        <v>5.8637749999999995</v>
      </c>
      <c r="H131" s="9">
        <v>5.7130000000000001</v>
      </c>
      <c r="I131" s="9">
        <v>0</v>
      </c>
      <c r="J131" s="9">
        <v>135.41500000000002</v>
      </c>
      <c r="K131" s="9">
        <v>170.28899999999999</v>
      </c>
      <c r="L131" s="9">
        <v>7367.3180000000002</v>
      </c>
      <c r="M131" s="9">
        <v>5.8680000000000003</v>
      </c>
      <c r="N131" s="9">
        <v>228.92099999999999</v>
      </c>
      <c r="O131" s="9">
        <v>6.7919999999999998</v>
      </c>
      <c r="P131" s="9">
        <v>2.7549999999999999</v>
      </c>
      <c r="Q131" s="9">
        <v>5.4149999999999997E-2</v>
      </c>
      <c r="R131" s="9">
        <v>3.8889999999999998</v>
      </c>
      <c r="S131" s="9">
        <v>0.63600000000000001</v>
      </c>
      <c r="T131" s="9">
        <v>1.375</v>
      </c>
      <c r="U131" s="9">
        <v>12.370999999999999</v>
      </c>
      <c r="V131" s="9">
        <v>807.15599999999995</v>
      </c>
      <c r="W131" s="9">
        <v>12.808</v>
      </c>
      <c r="X131" s="9">
        <v>83.486999999999995</v>
      </c>
      <c r="Y131" s="9">
        <v>305.48499999999996</v>
      </c>
      <c r="Z131" s="16">
        <v>9189.0583250000036</v>
      </c>
      <c r="AA131" s="83" t="s">
        <v>101</v>
      </c>
    </row>
    <row r="132" spans="1:27" ht="24.75">
      <c r="A132" s="84"/>
      <c r="B132" s="50">
        <v>2018</v>
      </c>
      <c r="C132" s="71"/>
      <c r="D132" s="9">
        <f>D111+D122-D116</f>
        <v>3.8820000000000001</v>
      </c>
      <c r="E132" s="9">
        <f t="shared" ref="E132:Z132" si="35">E111+E122-E116</f>
        <v>2.21</v>
      </c>
      <c r="F132" s="9">
        <f t="shared" si="35"/>
        <v>0.27299600000000002</v>
      </c>
      <c r="G132" s="9">
        <f t="shared" si="35"/>
        <v>2.7219980000000001</v>
      </c>
      <c r="H132" s="9">
        <f t="shared" si="35"/>
        <v>3.6752980000000002</v>
      </c>
      <c r="I132" s="9">
        <f t="shared" si="35"/>
        <v>-1.9999999999999999E-6</v>
      </c>
      <c r="J132" s="9">
        <f t="shared" si="35"/>
        <v>11.663997999999999</v>
      </c>
      <c r="K132" s="9">
        <f t="shared" si="35"/>
        <v>132.503998</v>
      </c>
      <c r="L132" s="9">
        <f t="shared" si="35"/>
        <v>5260.9509999999991</v>
      </c>
      <c r="M132" s="9">
        <f t="shared" si="35"/>
        <v>4.3460000000000001</v>
      </c>
      <c r="N132" s="9">
        <f t="shared" si="35"/>
        <v>145.928</v>
      </c>
      <c r="O132" s="9">
        <f t="shared" si="35"/>
        <v>7.2025999999999994</v>
      </c>
      <c r="P132" s="9">
        <f t="shared" si="35"/>
        <v>2.9299999999999997</v>
      </c>
      <c r="Q132" s="9">
        <f t="shared" si="35"/>
        <v>0.221</v>
      </c>
      <c r="R132" s="9">
        <f t="shared" si="35"/>
        <v>0.19900000000000001</v>
      </c>
      <c r="S132" s="9">
        <f t="shared" si="35"/>
        <v>0</v>
      </c>
      <c r="T132" s="9">
        <f t="shared" si="35"/>
        <v>0.89100000000000001</v>
      </c>
      <c r="U132" s="9">
        <f t="shared" si="35"/>
        <v>6.0019999999999998</v>
      </c>
      <c r="V132" s="9">
        <f t="shared" si="35"/>
        <v>1002.7089999999999</v>
      </c>
      <c r="W132" s="9">
        <f t="shared" si="35"/>
        <v>7.74</v>
      </c>
      <c r="X132" s="9">
        <f t="shared" si="35"/>
        <v>90.247</v>
      </c>
      <c r="Y132" s="9">
        <f t="shared" si="35"/>
        <v>199.21</v>
      </c>
      <c r="Z132" s="60">
        <f t="shared" si="35"/>
        <v>6885.5068859999992</v>
      </c>
      <c r="AA132" s="84"/>
    </row>
    <row r="133" spans="1:27" ht="24.75">
      <c r="A133" s="84"/>
      <c r="B133" s="50">
        <v>2019</v>
      </c>
      <c r="C133" s="72"/>
      <c r="D133" s="9">
        <f>D112+D123-D117</f>
        <v>8.7368799999999993</v>
      </c>
      <c r="E133" s="9">
        <f t="shared" ref="E133:Y133" si="36">E112+E123-E117</f>
        <v>32.911000000000001</v>
      </c>
      <c r="F133" s="9">
        <f t="shared" si="36"/>
        <v>2.67</v>
      </c>
      <c r="G133" s="9">
        <f t="shared" si="36"/>
        <v>10.282</v>
      </c>
      <c r="H133" s="9">
        <f t="shared" si="36"/>
        <v>0.97212745590994387</v>
      </c>
      <c r="I133" s="9">
        <f t="shared" si="36"/>
        <v>-1.9999999999999999E-6</v>
      </c>
      <c r="J133" s="9">
        <f t="shared" si="36"/>
        <v>69.153000000000006</v>
      </c>
      <c r="K133" s="9">
        <f t="shared" si="36"/>
        <v>145.36699999999999</v>
      </c>
      <c r="L133" s="9">
        <f t="shared" si="36"/>
        <v>4877.0510000000004</v>
      </c>
      <c r="M133" s="9">
        <f t="shared" si="36"/>
        <v>9.2949999999999999</v>
      </c>
      <c r="N133" s="9">
        <f t="shared" si="36"/>
        <v>228.25200000000001</v>
      </c>
      <c r="O133" s="9">
        <f t="shared" si="36"/>
        <v>12.138</v>
      </c>
      <c r="P133" s="9">
        <f t="shared" si="36"/>
        <v>8.64</v>
      </c>
      <c r="Q133" s="9">
        <f t="shared" si="36"/>
        <v>0.216</v>
      </c>
      <c r="R133" s="9">
        <f t="shared" si="36"/>
        <v>4.5359999999999996</v>
      </c>
      <c r="S133" s="9">
        <f t="shared" si="36"/>
        <v>4.4649999999999999</v>
      </c>
      <c r="T133" s="9">
        <f t="shared" si="36"/>
        <v>2.2320000000000002</v>
      </c>
      <c r="U133" s="9">
        <f t="shared" si="36"/>
        <v>67.09</v>
      </c>
      <c r="V133" s="9">
        <f t="shared" si="36"/>
        <v>800.45165137614674</v>
      </c>
      <c r="W133" s="9">
        <f t="shared" si="36"/>
        <v>11.962000000000002</v>
      </c>
      <c r="X133" s="9">
        <f t="shared" si="36"/>
        <v>72.185000000000002</v>
      </c>
      <c r="Y133" s="9">
        <f t="shared" si="36"/>
        <v>509.77289999999994</v>
      </c>
      <c r="Z133" s="60">
        <f>Z112+Z123-Z117</f>
        <v>6878.3785568320573</v>
      </c>
      <c r="AA133" s="85"/>
    </row>
    <row r="134" spans="1:27" ht="24.75">
      <c r="A134" s="73" t="s">
        <v>7</v>
      </c>
      <c r="B134" s="50">
        <v>2017</v>
      </c>
      <c r="C134" s="70" t="s">
        <v>9</v>
      </c>
      <c r="D134" s="9">
        <f>(D110/D131)*100</f>
        <v>3.2115451416300878</v>
      </c>
      <c r="E134" s="9">
        <v>1.6869771968954159</v>
      </c>
      <c r="F134" s="9">
        <v>0</v>
      </c>
      <c r="G134" s="9">
        <v>18.349953741403791</v>
      </c>
      <c r="H134" s="9">
        <v>87.038333625065647</v>
      </c>
      <c r="I134" s="9">
        <v>0</v>
      </c>
      <c r="J134" s="9">
        <v>0</v>
      </c>
      <c r="K134" s="9">
        <v>91.261326333468389</v>
      </c>
      <c r="L134" s="9">
        <v>107.20319117486173</v>
      </c>
      <c r="M134" s="9">
        <v>88.735514655760056</v>
      </c>
      <c r="N134" s="9">
        <v>52.299701643798514</v>
      </c>
      <c r="O134" s="9">
        <v>87.779740871613669</v>
      </c>
      <c r="P134" s="9">
        <v>47.186932849364794</v>
      </c>
      <c r="Q134" s="9">
        <v>100</v>
      </c>
      <c r="R134" s="9">
        <v>0</v>
      </c>
      <c r="S134" s="9">
        <v>75.943396226415089</v>
      </c>
      <c r="T134" s="9">
        <v>34.909090909090907</v>
      </c>
      <c r="U134" s="9">
        <v>53.035324549349298</v>
      </c>
      <c r="V134" s="9">
        <v>100.02738008513843</v>
      </c>
      <c r="W134" s="9">
        <v>69.191130543410367</v>
      </c>
      <c r="X134" s="9">
        <v>100</v>
      </c>
      <c r="Y134" s="9">
        <v>98.204494492364617</v>
      </c>
      <c r="Z134" s="16">
        <v>102.29041668423619</v>
      </c>
      <c r="AA134" s="92" t="s">
        <v>102</v>
      </c>
    </row>
    <row r="135" spans="1:27" ht="24.75">
      <c r="A135" s="73"/>
      <c r="B135" s="50">
        <v>2018</v>
      </c>
      <c r="C135" s="71"/>
      <c r="D135" s="9">
        <f>(D111/D132)*100</f>
        <v>95.157135497166394</v>
      </c>
      <c r="E135" s="9">
        <f t="shared" ref="E135:R135" si="37">(E111/E132)*100</f>
        <v>0</v>
      </c>
      <c r="F135" s="9">
        <f t="shared" si="37"/>
        <v>0</v>
      </c>
      <c r="G135" s="9">
        <f t="shared" si="37"/>
        <v>42.358591005577516</v>
      </c>
      <c r="H135" s="9">
        <f t="shared" si="37"/>
        <v>98.549831877578356</v>
      </c>
      <c r="I135" s="9">
        <f t="shared" si="37"/>
        <v>0</v>
      </c>
      <c r="J135" s="9">
        <f t="shared" si="37"/>
        <v>0</v>
      </c>
      <c r="K135" s="9">
        <f t="shared" si="37"/>
        <v>99.97509660048145</v>
      </c>
      <c r="L135" s="9">
        <f t="shared" si="37"/>
        <v>104.80424546816727</v>
      </c>
      <c r="M135" s="9">
        <f t="shared" si="37"/>
        <v>100</v>
      </c>
      <c r="N135" s="9">
        <f t="shared" si="37"/>
        <v>89.085028233101255</v>
      </c>
      <c r="O135" s="9">
        <f t="shared" si="37"/>
        <v>91.225390831088788</v>
      </c>
      <c r="P135" s="9">
        <f t="shared" si="37"/>
        <v>44.368600682593865</v>
      </c>
      <c r="Q135" s="9">
        <f t="shared" si="37"/>
        <v>98.19004524886877</v>
      </c>
      <c r="R135" s="9">
        <f t="shared" si="37"/>
        <v>0</v>
      </c>
      <c r="S135" s="9">
        <v>0</v>
      </c>
      <c r="T135" s="9">
        <f t="shared" ref="T135:Z135" si="38">(T111/T132)*100</f>
        <v>48.148148148148145</v>
      </c>
      <c r="U135" s="9">
        <f t="shared" si="38"/>
        <v>99.966677774075308</v>
      </c>
      <c r="V135" s="9">
        <f t="shared" si="38"/>
        <v>99.981151061773659</v>
      </c>
      <c r="W135" s="9">
        <f t="shared" si="38"/>
        <v>95.878552971576227</v>
      </c>
      <c r="X135" s="9">
        <f t="shared" si="38"/>
        <v>100</v>
      </c>
      <c r="Y135" s="9">
        <f t="shared" si="38"/>
        <v>99.950805682445647</v>
      </c>
      <c r="Z135" s="60">
        <f t="shared" si="38"/>
        <v>103.15584193869324</v>
      </c>
      <c r="AA135" s="92"/>
    </row>
    <row r="136" spans="1:27" ht="24.75">
      <c r="A136" s="73"/>
      <c r="B136" s="50">
        <v>2019</v>
      </c>
      <c r="C136" s="72"/>
      <c r="D136" s="9">
        <f>(D112/D133)*100</f>
        <v>43.126150296215584</v>
      </c>
      <c r="E136" s="9">
        <f t="shared" ref="E136:Y136" si="39">(E112/E133)*100</f>
        <v>0</v>
      </c>
      <c r="F136" s="9">
        <f t="shared" si="39"/>
        <v>0</v>
      </c>
      <c r="G136" s="9">
        <f t="shared" si="39"/>
        <v>11.184594436879983</v>
      </c>
      <c r="H136" s="9">
        <f t="shared" si="39"/>
        <v>95.357866333720295</v>
      </c>
      <c r="I136" s="9">
        <f t="shared" si="39"/>
        <v>0</v>
      </c>
      <c r="J136" s="9">
        <f t="shared" si="39"/>
        <v>0</v>
      </c>
      <c r="K136" s="9">
        <f t="shared" si="39"/>
        <v>93.056883611823878</v>
      </c>
      <c r="L136" s="9">
        <f t="shared" si="39"/>
        <v>99.383828465193403</v>
      </c>
      <c r="M136" s="9">
        <f t="shared" si="39"/>
        <v>63.786982248520715</v>
      </c>
      <c r="N136" s="9">
        <f t="shared" si="39"/>
        <v>54.764032735748202</v>
      </c>
      <c r="O136" s="9">
        <f t="shared" si="39"/>
        <v>31.611468116658433</v>
      </c>
      <c r="P136" s="9">
        <f t="shared" si="39"/>
        <v>15.046296296296296</v>
      </c>
      <c r="Q136" s="9">
        <f t="shared" si="39"/>
        <v>100</v>
      </c>
      <c r="R136" s="9">
        <f t="shared" si="39"/>
        <v>0</v>
      </c>
      <c r="S136" s="9">
        <v>0</v>
      </c>
      <c r="T136" s="9">
        <f t="shared" si="39"/>
        <v>13.933691756272401</v>
      </c>
      <c r="U136" s="9">
        <f t="shared" si="39"/>
        <v>84.055746012818602</v>
      </c>
      <c r="V136" s="9">
        <f t="shared" si="39"/>
        <v>98.949636575589267</v>
      </c>
      <c r="W136" s="9">
        <f t="shared" si="39"/>
        <v>27.587359973248617</v>
      </c>
      <c r="X136" s="9">
        <f t="shared" si="39"/>
        <v>98.660386506892024</v>
      </c>
      <c r="Y136" s="9">
        <f t="shared" si="39"/>
        <v>98.948551403968324</v>
      </c>
      <c r="Z136" s="60">
        <f>(Z112/Z133)*100</f>
        <v>95.256167218247171</v>
      </c>
      <c r="AA136" s="92"/>
    </row>
    <row r="138" spans="1:27" ht="24.75">
      <c r="A138" s="1" t="s">
        <v>201</v>
      </c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AA138" s="2" t="s">
        <v>178</v>
      </c>
    </row>
    <row r="139" spans="1:27" ht="24.75">
      <c r="A139" s="29" t="s">
        <v>59</v>
      </c>
      <c r="AA139" s="29" t="s">
        <v>154</v>
      </c>
    </row>
    <row r="140" spans="1:27">
      <c r="A140" s="46" t="s">
        <v>209</v>
      </c>
      <c r="AA140" s="46" t="s">
        <v>1</v>
      </c>
    </row>
    <row r="141" spans="1:27">
      <c r="A141" s="74" t="s">
        <v>83</v>
      </c>
      <c r="B141" s="76" t="s">
        <v>2</v>
      </c>
      <c r="C141" s="77"/>
      <c r="D141" s="25" t="s">
        <v>10</v>
      </c>
      <c r="E141" s="25" t="s">
        <v>12</v>
      </c>
      <c r="F141" s="25" t="s">
        <v>14</v>
      </c>
      <c r="G141" s="25" t="s">
        <v>16</v>
      </c>
      <c r="H141" s="25" t="s">
        <v>18</v>
      </c>
      <c r="I141" s="25" t="s">
        <v>20</v>
      </c>
      <c r="J141" s="25" t="s">
        <v>22</v>
      </c>
      <c r="K141" s="25" t="s">
        <v>24</v>
      </c>
      <c r="L141" s="25" t="s">
        <v>26</v>
      </c>
      <c r="M141" s="25" t="s">
        <v>28</v>
      </c>
      <c r="N141" s="25" t="s">
        <v>30</v>
      </c>
      <c r="O141" s="25" t="s">
        <v>32</v>
      </c>
      <c r="P141" s="25" t="s">
        <v>34</v>
      </c>
      <c r="Q141" s="25" t="s">
        <v>36</v>
      </c>
      <c r="R141" s="25" t="s">
        <v>38</v>
      </c>
      <c r="S141" s="25" t="s">
        <v>40</v>
      </c>
      <c r="T141" s="25" t="s">
        <v>42</v>
      </c>
      <c r="U141" s="25" t="s">
        <v>44</v>
      </c>
      <c r="V141" s="25" t="s">
        <v>46</v>
      </c>
      <c r="W141" s="25" t="s">
        <v>48</v>
      </c>
      <c r="X141" s="25" t="s">
        <v>50</v>
      </c>
      <c r="Y141" s="25" t="s">
        <v>52</v>
      </c>
      <c r="Z141" s="25" t="s">
        <v>54</v>
      </c>
      <c r="AA141" s="83" t="s">
        <v>104</v>
      </c>
    </row>
    <row r="142" spans="1:27">
      <c r="A142" s="75"/>
      <c r="B142" s="78" t="s">
        <v>8</v>
      </c>
      <c r="C142" s="79"/>
      <c r="D142" s="28" t="s">
        <v>11</v>
      </c>
      <c r="E142" s="28" t="s">
        <v>13</v>
      </c>
      <c r="F142" s="28" t="s">
        <v>15</v>
      </c>
      <c r="G142" s="28" t="s">
        <v>17</v>
      </c>
      <c r="H142" s="28" t="s">
        <v>19</v>
      </c>
      <c r="I142" s="28" t="s">
        <v>21</v>
      </c>
      <c r="J142" s="28" t="s">
        <v>23</v>
      </c>
      <c r="K142" s="28" t="s">
        <v>25</v>
      </c>
      <c r="L142" s="28" t="s">
        <v>27</v>
      </c>
      <c r="M142" s="28" t="s">
        <v>29</v>
      </c>
      <c r="N142" s="28" t="s">
        <v>31</v>
      </c>
      <c r="O142" s="28" t="s">
        <v>33</v>
      </c>
      <c r="P142" s="28" t="s">
        <v>35</v>
      </c>
      <c r="Q142" s="28" t="s">
        <v>37</v>
      </c>
      <c r="R142" s="28" t="s">
        <v>39</v>
      </c>
      <c r="S142" s="28" t="s">
        <v>41</v>
      </c>
      <c r="T142" s="28" t="s">
        <v>43</v>
      </c>
      <c r="U142" s="28" t="s">
        <v>45</v>
      </c>
      <c r="V142" s="28" t="s">
        <v>47</v>
      </c>
      <c r="W142" s="28" t="s">
        <v>49</v>
      </c>
      <c r="X142" s="17" t="s">
        <v>51</v>
      </c>
      <c r="Y142" s="17" t="s">
        <v>53</v>
      </c>
      <c r="Z142" s="17" t="s">
        <v>55</v>
      </c>
      <c r="AA142" s="85"/>
    </row>
    <row r="143" spans="1:27" ht="24.75">
      <c r="A143" s="80" t="s">
        <v>208</v>
      </c>
      <c r="B143" s="50">
        <v>2017</v>
      </c>
      <c r="C143" s="70" t="s">
        <v>98</v>
      </c>
      <c r="D143" s="9">
        <v>0</v>
      </c>
      <c r="E143" s="9">
        <v>0</v>
      </c>
      <c r="F143" s="9">
        <v>0</v>
      </c>
      <c r="G143" s="9">
        <v>0</v>
      </c>
      <c r="H143" s="9">
        <v>0.214</v>
      </c>
      <c r="I143" s="9">
        <v>34.131999999999998</v>
      </c>
      <c r="J143" s="9">
        <v>0</v>
      </c>
      <c r="K143" s="9">
        <v>0</v>
      </c>
      <c r="L143" s="9">
        <v>32</v>
      </c>
      <c r="M143" s="9">
        <v>0</v>
      </c>
      <c r="N143" s="9">
        <v>2.222</v>
      </c>
      <c r="O143" s="9">
        <v>265.85199999999998</v>
      </c>
      <c r="P143" s="9">
        <v>0</v>
      </c>
      <c r="Q143" s="9">
        <v>0</v>
      </c>
      <c r="R143" s="9">
        <v>0</v>
      </c>
      <c r="S143" s="9">
        <v>0</v>
      </c>
      <c r="T143" s="9">
        <v>0</v>
      </c>
      <c r="U143" s="9">
        <v>0</v>
      </c>
      <c r="V143" s="9">
        <v>4960.6620000000003</v>
      </c>
      <c r="W143" s="9">
        <v>57.698</v>
      </c>
      <c r="X143" s="9">
        <v>249.99</v>
      </c>
      <c r="Y143" s="9">
        <v>0</v>
      </c>
      <c r="Z143" s="59">
        <f>SUM(D143:Y143)</f>
        <v>5602.77</v>
      </c>
      <c r="AA143" s="83" t="s">
        <v>95</v>
      </c>
    </row>
    <row r="144" spans="1:27" ht="24.75">
      <c r="A144" s="81"/>
      <c r="B144" s="50">
        <v>2018</v>
      </c>
      <c r="C144" s="71"/>
      <c r="D144" s="9">
        <v>0</v>
      </c>
      <c r="E144" s="9">
        <v>0</v>
      </c>
      <c r="F144" s="9">
        <v>0</v>
      </c>
      <c r="G144" s="9">
        <v>0</v>
      </c>
      <c r="H144" s="9">
        <v>0.23799999999999999</v>
      </c>
      <c r="I144" s="9">
        <v>34.24</v>
      </c>
      <c r="J144" s="9">
        <v>0</v>
      </c>
      <c r="K144" s="9">
        <v>0</v>
      </c>
      <c r="L144" s="9">
        <v>30</v>
      </c>
      <c r="M144" s="9">
        <v>0</v>
      </c>
      <c r="N144" s="9">
        <v>1.343</v>
      </c>
      <c r="O144" s="9">
        <v>181.96</v>
      </c>
      <c r="P144" s="9">
        <v>0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  <c r="V144" s="9">
        <v>4961</v>
      </c>
      <c r="W144" s="9">
        <v>63.036999999999999</v>
      </c>
      <c r="X144" s="9">
        <v>323</v>
      </c>
      <c r="Y144" s="9">
        <v>0</v>
      </c>
      <c r="Z144" s="59">
        <f t="shared" ref="Z144:Z157" si="40">SUM(D144:Y144)</f>
        <v>5594.8180000000002</v>
      </c>
      <c r="AA144" s="84"/>
    </row>
    <row r="145" spans="1:27" ht="24.75">
      <c r="A145" s="82"/>
      <c r="B145" s="50">
        <v>2019</v>
      </c>
      <c r="C145" s="72"/>
      <c r="D145" s="9">
        <v>0</v>
      </c>
      <c r="E145" s="9">
        <v>0</v>
      </c>
      <c r="F145" s="9">
        <v>0</v>
      </c>
      <c r="G145" s="9">
        <v>0</v>
      </c>
      <c r="H145" s="9">
        <v>0.22900000000000001</v>
      </c>
      <c r="I145" s="9">
        <v>35.51</v>
      </c>
      <c r="J145" s="9">
        <v>0</v>
      </c>
      <c r="K145" s="9">
        <v>0</v>
      </c>
      <c r="L145" s="9">
        <v>32</v>
      </c>
      <c r="M145" s="9">
        <v>0</v>
      </c>
      <c r="N145" s="9">
        <v>1.1459999999999999</v>
      </c>
      <c r="O145" s="9">
        <v>574.70500000000004</v>
      </c>
      <c r="P145" s="9">
        <v>0</v>
      </c>
      <c r="Q145" s="9">
        <v>0</v>
      </c>
      <c r="R145" s="9">
        <v>0</v>
      </c>
      <c r="S145" s="9">
        <v>0</v>
      </c>
      <c r="T145" s="9">
        <v>0</v>
      </c>
      <c r="U145" s="9">
        <v>0</v>
      </c>
      <c r="V145" s="9">
        <v>6690</v>
      </c>
      <c r="W145" s="9">
        <v>64.597999999999999</v>
      </c>
      <c r="X145" s="9">
        <v>383</v>
      </c>
      <c r="Y145" s="9">
        <v>0</v>
      </c>
      <c r="Z145" s="59">
        <f t="shared" si="40"/>
        <v>7781.1880000000001</v>
      </c>
      <c r="AA145" s="85"/>
    </row>
    <row r="146" spans="1:27" ht="24.75">
      <c r="A146" s="83" t="s">
        <v>3</v>
      </c>
      <c r="B146" s="86">
        <v>2017</v>
      </c>
      <c r="C146" s="40" t="s">
        <v>99</v>
      </c>
      <c r="D146" s="9">
        <v>2.1160000000000001</v>
      </c>
      <c r="E146" s="9">
        <v>291.78300000000002</v>
      </c>
      <c r="F146" s="9">
        <v>0.25</v>
      </c>
      <c r="G146" s="9">
        <v>0.61899999999999999</v>
      </c>
      <c r="H146" s="9">
        <v>2.4E-2</v>
      </c>
      <c r="I146" s="9">
        <v>0</v>
      </c>
      <c r="J146" s="9">
        <v>0</v>
      </c>
      <c r="K146" s="9">
        <v>21.359000000000002</v>
      </c>
      <c r="L146" s="9">
        <v>0</v>
      </c>
      <c r="M146" s="9">
        <v>0.248</v>
      </c>
      <c r="N146" s="9">
        <v>0</v>
      </c>
      <c r="O146" s="9">
        <v>0.2</v>
      </c>
      <c r="P146" s="9">
        <v>3.953938</v>
      </c>
      <c r="Q146" s="9">
        <v>0</v>
      </c>
      <c r="R146" s="9">
        <v>0.17499999999999999</v>
      </c>
      <c r="S146" s="9">
        <v>0.82299999999999995</v>
      </c>
      <c r="T146" s="9">
        <v>16.212</v>
      </c>
      <c r="U146" s="9">
        <v>2.3E-2</v>
      </c>
      <c r="V146" s="9">
        <v>68.454999999999998</v>
      </c>
      <c r="W146" s="9">
        <v>1.2999999999999999E-2</v>
      </c>
      <c r="X146" s="9">
        <v>0</v>
      </c>
      <c r="Y146" s="9">
        <v>0</v>
      </c>
      <c r="Z146" s="59">
        <f t="shared" si="40"/>
        <v>406.25393799999995</v>
      </c>
      <c r="AA146" s="83" t="s">
        <v>96</v>
      </c>
    </row>
    <row r="147" spans="1:27" ht="24.75">
      <c r="A147" s="84"/>
      <c r="B147" s="87"/>
      <c r="C147" s="40" t="s">
        <v>100</v>
      </c>
      <c r="D147" s="9">
        <v>2.069</v>
      </c>
      <c r="E147" s="9">
        <v>292.96600000000001</v>
      </c>
      <c r="F147" s="9">
        <v>0.34100000000000003</v>
      </c>
      <c r="G147" s="9">
        <v>0.26700000000000002</v>
      </c>
      <c r="H147" s="9">
        <v>3.1E-2</v>
      </c>
      <c r="I147" s="9">
        <v>0</v>
      </c>
      <c r="J147" s="9">
        <v>0</v>
      </c>
      <c r="K147" s="9">
        <v>14.691000000000001</v>
      </c>
      <c r="L147" s="9">
        <v>0</v>
      </c>
      <c r="M147" s="9">
        <v>0.14099999999999999</v>
      </c>
      <c r="N147" s="9">
        <v>0</v>
      </c>
      <c r="O147" s="9">
        <v>0.18099999999999999</v>
      </c>
      <c r="P147" s="9">
        <v>2.6580658000000001</v>
      </c>
      <c r="Q147" s="9">
        <v>0</v>
      </c>
      <c r="R147" s="9">
        <v>0.11799999999999999</v>
      </c>
      <c r="S147" s="9">
        <v>1.109</v>
      </c>
      <c r="T147" s="9">
        <v>9.3279999999999994</v>
      </c>
      <c r="U147" s="9">
        <v>5.0000000000000001E-3</v>
      </c>
      <c r="V147" s="9">
        <v>24.708387744851834</v>
      </c>
      <c r="W147" s="9">
        <v>2.5000000000000001E-2</v>
      </c>
      <c r="X147" s="9">
        <v>0</v>
      </c>
      <c r="Y147" s="9">
        <v>0</v>
      </c>
      <c r="Z147" s="59">
        <f t="shared" si="40"/>
        <v>348.63845354485176</v>
      </c>
      <c r="AA147" s="84"/>
    </row>
    <row r="148" spans="1:27" ht="24.75">
      <c r="A148" s="84"/>
      <c r="B148" s="86">
        <v>2018</v>
      </c>
      <c r="C148" s="40" t="s">
        <v>99</v>
      </c>
      <c r="D148" s="9">
        <v>2.758</v>
      </c>
      <c r="E148" s="9">
        <v>252.40899999999999</v>
      </c>
      <c r="F148" s="9">
        <v>0.51400000000000001</v>
      </c>
      <c r="G148" s="9">
        <v>2.0659999999999998</v>
      </c>
      <c r="H148" s="9">
        <v>0.03</v>
      </c>
      <c r="I148" s="9">
        <v>0</v>
      </c>
      <c r="J148" s="9">
        <v>0</v>
      </c>
      <c r="K148" s="9">
        <v>13.646000000000001</v>
      </c>
      <c r="L148" s="9">
        <v>0</v>
      </c>
      <c r="M148" s="9">
        <v>5.0000000000000001E-3</v>
      </c>
      <c r="N148" s="9">
        <v>1E-3</v>
      </c>
      <c r="O148" s="9">
        <v>6.5000000000000002E-2</v>
      </c>
      <c r="P148" s="9">
        <v>4.3680000000000003</v>
      </c>
      <c r="Q148" s="9">
        <v>0</v>
      </c>
      <c r="R148" s="9">
        <v>0</v>
      </c>
      <c r="S148" s="9">
        <v>1.2230000000000001</v>
      </c>
      <c r="T148" s="9">
        <v>4.202</v>
      </c>
      <c r="U148" s="9">
        <v>0.02</v>
      </c>
      <c r="V148" s="9">
        <v>0</v>
      </c>
      <c r="W148" s="9">
        <v>0.28899999999999998</v>
      </c>
      <c r="X148" s="9">
        <v>0</v>
      </c>
      <c r="Y148" s="9">
        <v>0</v>
      </c>
      <c r="Z148" s="59">
        <f t="shared" si="40"/>
        <v>281.59599999999995</v>
      </c>
      <c r="AA148" s="84"/>
    </row>
    <row r="149" spans="1:27" ht="24.75">
      <c r="A149" s="84"/>
      <c r="B149" s="87"/>
      <c r="C149" s="40" t="s">
        <v>100</v>
      </c>
      <c r="D149" s="9">
        <v>2.1139999999999999</v>
      </c>
      <c r="E149" s="9">
        <v>278.173</v>
      </c>
      <c r="F149" s="9">
        <v>0.626</v>
      </c>
      <c r="G149" s="9">
        <v>1.1779999999999999</v>
      </c>
      <c r="H149" s="9">
        <v>3.7999999999999999E-2</v>
      </c>
      <c r="I149" s="9">
        <v>0</v>
      </c>
      <c r="J149" s="9">
        <v>0</v>
      </c>
      <c r="K149" s="9">
        <v>11.689</v>
      </c>
      <c r="L149" s="9">
        <v>0.19400000000000001</v>
      </c>
      <c r="M149" s="9">
        <v>5.0000000000000001E-3</v>
      </c>
      <c r="N149" s="9">
        <v>1E-3</v>
      </c>
      <c r="O149" s="9">
        <v>4.2999999999999997E-2</v>
      </c>
      <c r="P149" s="9">
        <v>3.5139999999999998</v>
      </c>
      <c r="Q149" s="9">
        <v>3.6720000000000002</v>
      </c>
      <c r="R149" s="9">
        <v>0.22800000000000001</v>
      </c>
      <c r="S149" s="9">
        <v>0.86</v>
      </c>
      <c r="T149" s="9">
        <v>3.0710000000000002</v>
      </c>
      <c r="U149" s="9">
        <v>1.0999999999999999E-2</v>
      </c>
      <c r="V149" s="9">
        <v>0</v>
      </c>
      <c r="W149" s="9">
        <v>0.27400000000000002</v>
      </c>
      <c r="X149" s="9">
        <v>0</v>
      </c>
      <c r="Y149" s="9">
        <v>0</v>
      </c>
      <c r="Z149" s="59">
        <f t="shared" si="40"/>
        <v>305.69100000000009</v>
      </c>
      <c r="AA149" s="84"/>
    </row>
    <row r="150" spans="1:27" ht="24.75">
      <c r="A150" s="84"/>
      <c r="B150" s="86">
        <v>2019</v>
      </c>
      <c r="C150" s="54" t="s">
        <v>99</v>
      </c>
      <c r="D150" s="9">
        <v>1.861</v>
      </c>
      <c r="E150" s="9">
        <v>92.596000000000004</v>
      </c>
      <c r="F150" s="9">
        <v>0.64400000000000002</v>
      </c>
      <c r="G150" s="9">
        <v>0</v>
      </c>
      <c r="H150" s="9">
        <v>0.3</v>
      </c>
      <c r="I150" s="9">
        <v>0</v>
      </c>
      <c r="J150" s="9">
        <v>0</v>
      </c>
      <c r="K150" s="9">
        <v>3.9E-2</v>
      </c>
      <c r="L150" s="9">
        <v>2E-3</v>
      </c>
      <c r="M150" s="9">
        <v>2.5999999999999999E-2</v>
      </c>
      <c r="N150" s="9">
        <v>2.1000000000000001E-2</v>
      </c>
      <c r="O150" s="9">
        <v>5.6000000000000001E-2</v>
      </c>
      <c r="P150" s="9">
        <v>7.0000000000000007E-2</v>
      </c>
      <c r="Q150" s="9">
        <v>0</v>
      </c>
      <c r="R150" s="9">
        <v>0</v>
      </c>
      <c r="S150" s="9">
        <v>0.35199999999999998</v>
      </c>
      <c r="T150" s="9">
        <v>7.68</v>
      </c>
      <c r="U150" s="9">
        <v>3.6869999999999998</v>
      </c>
      <c r="V150" s="9">
        <v>7.0000000000000007E-2</v>
      </c>
      <c r="W150" s="9">
        <v>0.55600000000000005</v>
      </c>
      <c r="X150" s="9">
        <v>0</v>
      </c>
      <c r="Y150" s="9">
        <v>0</v>
      </c>
      <c r="Z150" s="59">
        <f t="shared" si="40"/>
        <v>107.95999999999998</v>
      </c>
      <c r="AA150" s="84"/>
    </row>
    <row r="151" spans="1:27" ht="24.75">
      <c r="A151" s="85"/>
      <c r="B151" s="87"/>
      <c r="C151" s="54" t="s">
        <v>100</v>
      </c>
      <c r="D151" s="9">
        <v>2.496</v>
      </c>
      <c r="E151" s="9">
        <v>82.039000000000001</v>
      </c>
      <c r="F151" s="9">
        <v>0.92700000000000005</v>
      </c>
      <c r="G151" s="9">
        <v>0</v>
      </c>
      <c r="H151" s="9">
        <v>0.08</v>
      </c>
      <c r="I151" s="9">
        <v>0</v>
      </c>
      <c r="J151" s="9">
        <v>0</v>
      </c>
      <c r="K151" s="9">
        <v>2.3E-2</v>
      </c>
      <c r="L151" s="9">
        <v>0.17499999999999999</v>
      </c>
      <c r="M151" s="9">
        <v>2.5000000000000001E-2</v>
      </c>
      <c r="N151" s="9">
        <v>8.9999999999999993E-3</v>
      </c>
      <c r="O151" s="9">
        <v>7.5999999999999998E-2</v>
      </c>
      <c r="P151" s="9">
        <v>4.5999999999999999E-2</v>
      </c>
      <c r="Q151" s="9">
        <v>3.73</v>
      </c>
      <c r="R151" s="9">
        <v>7.0000000000000007E-2</v>
      </c>
      <c r="S151" s="9">
        <v>0.38800000000000001</v>
      </c>
      <c r="T151" s="9">
        <v>4.9560000000000004</v>
      </c>
      <c r="U151" s="9">
        <v>3.2389999999999999</v>
      </c>
      <c r="V151" s="9">
        <v>3.6579999999999998E-3</v>
      </c>
      <c r="W151" s="9">
        <v>0.23100000000000001</v>
      </c>
      <c r="X151" s="9">
        <v>0</v>
      </c>
      <c r="Y151" s="9">
        <v>0</v>
      </c>
      <c r="Z151" s="59">
        <f t="shared" si="40"/>
        <v>98.513658000000007</v>
      </c>
      <c r="AA151" s="85"/>
    </row>
    <row r="152" spans="1:27" ht="24.75">
      <c r="A152" s="83" t="s">
        <v>4</v>
      </c>
      <c r="B152" s="86">
        <v>2017</v>
      </c>
      <c r="C152" s="40" t="s">
        <v>99</v>
      </c>
      <c r="D152" s="9">
        <v>195.48400000000001</v>
      </c>
      <c r="E152" s="9">
        <v>975.75800000000004</v>
      </c>
      <c r="F152" s="9">
        <v>75.858999999999995</v>
      </c>
      <c r="G152" s="9">
        <v>32.764000000000003</v>
      </c>
      <c r="H152" s="9">
        <v>129.77274400000002</v>
      </c>
      <c r="I152" s="9">
        <v>48.237000000000002</v>
      </c>
      <c r="J152" s="9">
        <v>280.80900000000003</v>
      </c>
      <c r="K152" s="9">
        <v>1117.421</v>
      </c>
      <c r="L152" s="9">
        <v>57.326000000000001</v>
      </c>
      <c r="M152" s="9">
        <v>88.650999999999996</v>
      </c>
      <c r="N152" s="9">
        <v>411.98899999999998</v>
      </c>
      <c r="O152" s="9">
        <v>422.83</v>
      </c>
      <c r="P152" s="9">
        <v>225.89253099999999</v>
      </c>
      <c r="Q152" s="9">
        <v>6.0650000000000004</v>
      </c>
      <c r="R152" s="9">
        <v>248.23188883324991</v>
      </c>
      <c r="S152" s="9">
        <v>220.00399999999999</v>
      </c>
      <c r="T152" s="9">
        <v>120.767</v>
      </c>
      <c r="U152" s="9">
        <v>182.78899999999999</v>
      </c>
      <c r="V152" s="9">
        <v>58.902000000000001</v>
      </c>
      <c r="W152" s="9">
        <v>13.106999999999999</v>
      </c>
      <c r="X152" s="9">
        <v>48.808</v>
      </c>
      <c r="Y152" s="9">
        <v>421.245</v>
      </c>
      <c r="Z152" s="59">
        <f t="shared" si="40"/>
        <v>5382.7121638332492</v>
      </c>
      <c r="AA152" s="83" t="s">
        <v>97</v>
      </c>
    </row>
    <row r="153" spans="1:27" ht="24.75">
      <c r="A153" s="84"/>
      <c r="B153" s="87"/>
      <c r="C153" s="40" t="s">
        <v>100</v>
      </c>
      <c r="D153" s="9">
        <v>161.745</v>
      </c>
      <c r="E153" s="9">
        <v>760.77</v>
      </c>
      <c r="F153" s="9">
        <v>66.378</v>
      </c>
      <c r="G153" s="9">
        <v>14.728</v>
      </c>
      <c r="H153" s="9">
        <v>79.961678164989976</v>
      </c>
      <c r="I153" s="9">
        <v>19.172000000000001</v>
      </c>
      <c r="J153" s="9">
        <v>105.315</v>
      </c>
      <c r="K153" s="9">
        <v>1021.0309999999999</v>
      </c>
      <c r="L153" s="9">
        <v>39.970999999999997</v>
      </c>
      <c r="M153" s="9">
        <v>56.564999999999998</v>
      </c>
      <c r="N153" s="9">
        <v>168.94</v>
      </c>
      <c r="O153" s="9">
        <v>264.3</v>
      </c>
      <c r="P153" s="9">
        <v>204.89357720000001</v>
      </c>
      <c r="Q153" s="9">
        <v>2.8839999999999999</v>
      </c>
      <c r="R153" s="9">
        <v>169.35400000000001</v>
      </c>
      <c r="S153" s="9">
        <v>251.238</v>
      </c>
      <c r="T153" s="9">
        <v>80.491</v>
      </c>
      <c r="U153" s="9">
        <v>86.808000000000007</v>
      </c>
      <c r="V153" s="9">
        <v>50.079000000000001</v>
      </c>
      <c r="W153" s="9">
        <v>7.7240000000000002</v>
      </c>
      <c r="X153" s="9">
        <v>26.167999999999999</v>
      </c>
      <c r="Y153" s="9">
        <v>275.69200000000001</v>
      </c>
      <c r="Z153" s="59">
        <f t="shared" si="40"/>
        <v>3914.2082553649907</v>
      </c>
      <c r="AA153" s="84"/>
    </row>
    <row r="154" spans="1:27" ht="24.75">
      <c r="A154" s="84"/>
      <c r="B154" s="86">
        <v>2018</v>
      </c>
      <c r="C154" s="40" t="s">
        <v>99</v>
      </c>
      <c r="D154" s="9">
        <v>184.47300000000001</v>
      </c>
      <c r="E154" s="9">
        <v>848.98400000000004</v>
      </c>
      <c r="F154" s="9">
        <v>79.98</v>
      </c>
      <c r="G154" s="9">
        <v>27.367000000000001</v>
      </c>
      <c r="H154" s="9">
        <v>189.14</v>
      </c>
      <c r="I154" s="9">
        <v>53.65361</v>
      </c>
      <c r="J154" s="9">
        <v>241.45400000000001</v>
      </c>
      <c r="K154" s="9">
        <v>1293.365</v>
      </c>
      <c r="L154" s="9">
        <v>59.817999999999998</v>
      </c>
      <c r="M154" s="9">
        <v>106.60599999999999</v>
      </c>
      <c r="N154" s="9">
        <v>372.53800000000001</v>
      </c>
      <c r="O154" s="9">
        <v>1114.6659999999999</v>
      </c>
      <c r="P154" s="9">
        <v>254.99</v>
      </c>
      <c r="Q154" s="9">
        <v>127.59632801664355</v>
      </c>
      <c r="R154" s="9">
        <v>195.05199999999999</v>
      </c>
      <c r="S154" s="9">
        <v>239.601</v>
      </c>
      <c r="T154" s="9">
        <v>71.489000000000004</v>
      </c>
      <c r="U154" s="9">
        <v>128.57900000000001</v>
      </c>
      <c r="V154" s="9">
        <v>143.69</v>
      </c>
      <c r="W154" s="9">
        <v>42.316000000000003</v>
      </c>
      <c r="X154" s="9">
        <v>69.688000000000002</v>
      </c>
      <c r="Y154" s="9">
        <v>525.41</v>
      </c>
      <c r="Z154" s="59">
        <f t="shared" si="40"/>
        <v>6370.4559380166411</v>
      </c>
      <c r="AA154" s="84"/>
    </row>
    <row r="155" spans="1:27" ht="24.75">
      <c r="A155" s="84"/>
      <c r="B155" s="87"/>
      <c r="C155" s="40" t="s">
        <v>100</v>
      </c>
      <c r="D155" s="9">
        <v>173.87100000000001</v>
      </c>
      <c r="E155" s="9">
        <v>700.20899999999995</v>
      </c>
      <c r="F155" s="9">
        <v>74.137</v>
      </c>
      <c r="G155" s="9">
        <v>14.064</v>
      </c>
      <c r="H155" s="9">
        <v>87</v>
      </c>
      <c r="I155" s="9">
        <v>28.419</v>
      </c>
      <c r="J155" s="9">
        <v>88.44</v>
      </c>
      <c r="K155" s="9">
        <v>1314.68</v>
      </c>
      <c r="L155" s="9">
        <v>43.610999999999997</v>
      </c>
      <c r="M155" s="9">
        <v>67.12</v>
      </c>
      <c r="N155" s="9">
        <v>158.13800000000001</v>
      </c>
      <c r="O155" s="9">
        <v>845.70500000000004</v>
      </c>
      <c r="P155" s="9">
        <v>237.09800000000001</v>
      </c>
      <c r="Q155" s="9">
        <v>60.673999999999999</v>
      </c>
      <c r="R155" s="9">
        <v>155.483</v>
      </c>
      <c r="S155" s="9">
        <v>297.08300000000003</v>
      </c>
      <c r="T155" s="9">
        <v>55.122999999999998</v>
      </c>
      <c r="U155" s="9">
        <v>56.793999999999997</v>
      </c>
      <c r="V155" s="9">
        <v>72.12</v>
      </c>
      <c r="W155" s="9">
        <v>22.971</v>
      </c>
      <c r="X155" s="9">
        <v>38.823999999999998</v>
      </c>
      <c r="Y155" s="9">
        <v>366.10500000000002</v>
      </c>
      <c r="Z155" s="59">
        <f t="shared" si="40"/>
        <v>4957.6689999999981</v>
      </c>
      <c r="AA155" s="84"/>
    </row>
    <row r="156" spans="1:27" ht="24.75">
      <c r="A156" s="84"/>
      <c r="B156" s="86">
        <v>2019</v>
      </c>
      <c r="C156" s="40" t="s">
        <v>99</v>
      </c>
      <c r="D156" s="9">
        <v>206.565</v>
      </c>
      <c r="E156" s="9">
        <v>677.63099999999997</v>
      </c>
      <c r="F156" s="9">
        <v>78.03</v>
      </c>
      <c r="G156" s="9">
        <v>22.907</v>
      </c>
      <c r="H156" s="9">
        <v>128.732</v>
      </c>
      <c r="I156" s="9">
        <v>52.284999999999997</v>
      </c>
      <c r="J156" s="9">
        <v>317.00599999999997</v>
      </c>
      <c r="K156" s="9">
        <v>1403.915</v>
      </c>
      <c r="L156" s="9">
        <v>121.976</v>
      </c>
      <c r="M156" s="9">
        <v>138.029</v>
      </c>
      <c r="N156" s="9">
        <v>446.23099999999999</v>
      </c>
      <c r="O156" s="9">
        <v>1301.4369999999999</v>
      </c>
      <c r="P156" s="9">
        <v>228.32</v>
      </c>
      <c r="Q156" s="9">
        <v>147.94267857142859</v>
      </c>
      <c r="R156" s="9">
        <v>201.85300000000001</v>
      </c>
      <c r="S156" s="9">
        <v>282.392</v>
      </c>
      <c r="T156" s="9">
        <v>85.183000000000007</v>
      </c>
      <c r="U156" s="9">
        <v>197.726</v>
      </c>
      <c r="V156" s="9">
        <v>78.66</v>
      </c>
      <c r="W156" s="9">
        <v>38.524000000000001</v>
      </c>
      <c r="X156" s="9">
        <v>72.813000000000002</v>
      </c>
      <c r="Y156" s="9">
        <v>544.22299999999996</v>
      </c>
      <c r="Z156" s="59">
        <f t="shared" si="40"/>
        <v>6772.3806785714278</v>
      </c>
      <c r="AA156" s="84"/>
    </row>
    <row r="157" spans="1:27" ht="24.75">
      <c r="A157" s="85"/>
      <c r="B157" s="87"/>
      <c r="C157" s="40" t="s">
        <v>100</v>
      </c>
      <c r="D157" s="9">
        <v>198.64500000000001</v>
      </c>
      <c r="E157" s="9">
        <v>535.375</v>
      </c>
      <c r="F157" s="9">
        <v>71.623000000000005</v>
      </c>
      <c r="G157" s="9">
        <v>11.24</v>
      </c>
      <c r="H157" s="9">
        <v>58</v>
      </c>
      <c r="I157" s="9">
        <v>22.741</v>
      </c>
      <c r="J157" s="9">
        <v>113.15300000000001</v>
      </c>
      <c r="K157" s="9">
        <v>1415.088</v>
      </c>
      <c r="L157" s="9">
        <v>51.668999999999997</v>
      </c>
      <c r="M157" s="9">
        <v>75.281000000000006</v>
      </c>
      <c r="N157" s="9">
        <v>185.02500000000001</v>
      </c>
      <c r="O157" s="9">
        <v>856.58199999999999</v>
      </c>
      <c r="P157" s="9">
        <v>212.75</v>
      </c>
      <c r="Q157" s="9">
        <v>70.349000000000004</v>
      </c>
      <c r="R157" s="9">
        <v>161.83600000000001</v>
      </c>
      <c r="S157" s="9">
        <v>357.46300000000002</v>
      </c>
      <c r="T157" s="9">
        <v>61.750999999999998</v>
      </c>
      <c r="U157" s="9">
        <v>83.793999999999997</v>
      </c>
      <c r="V157" s="9">
        <v>304.94731000000002</v>
      </c>
      <c r="W157" s="9">
        <v>21.838999999999999</v>
      </c>
      <c r="X157" s="9">
        <v>60.442999999999998</v>
      </c>
      <c r="Y157" s="9">
        <v>399.42599999999999</v>
      </c>
      <c r="Z157" s="59">
        <f t="shared" si="40"/>
        <v>5329.0203099999999</v>
      </c>
      <c r="AA157" s="85"/>
    </row>
    <row r="158" spans="1:27" ht="24.75">
      <c r="A158" s="83" t="s">
        <v>5</v>
      </c>
      <c r="B158" s="86">
        <v>2017</v>
      </c>
      <c r="C158" s="40" t="s">
        <v>99</v>
      </c>
      <c r="D158" s="9">
        <v>193.36799999999999</v>
      </c>
      <c r="E158" s="9">
        <v>683.97500000000002</v>
      </c>
      <c r="F158" s="9">
        <v>75.608999999999995</v>
      </c>
      <c r="G158" s="9">
        <v>32.145000000000003</v>
      </c>
      <c r="H158" s="9">
        <v>129.74874400000002</v>
      </c>
      <c r="I158" s="9">
        <v>48.237000000000002</v>
      </c>
      <c r="J158" s="9">
        <v>280.80900000000003</v>
      </c>
      <c r="K158" s="9">
        <v>1096.0620000000001</v>
      </c>
      <c r="L158" s="9">
        <v>57.326000000000001</v>
      </c>
      <c r="M158" s="9">
        <v>88.402999999999992</v>
      </c>
      <c r="N158" s="9">
        <v>411.98899999999998</v>
      </c>
      <c r="O158" s="9">
        <v>422.63</v>
      </c>
      <c r="P158" s="9">
        <v>221.938593</v>
      </c>
      <c r="Q158" s="9">
        <v>6.0650000000000004</v>
      </c>
      <c r="R158" s="9">
        <v>248.0568888332499</v>
      </c>
      <c r="S158" s="9">
        <v>219.18099999999998</v>
      </c>
      <c r="T158" s="9">
        <v>104.55499999999999</v>
      </c>
      <c r="U158" s="9">
        <v>182.76599999999999</v>
      </c>
      <c r="V158" s="9">
        <v>-9.5529999999999973</v>
      </c>
      <c r="W158" s="9">
        <v>13.093999999999999</v>
      </c>
      <c r="X158" s="9">
        <v>48.808</v>
      </c>
      <c r="Y158" s="9">
        <v>421.245</v>
      </c>
      <c r="Z158" s="16">
        <v>4976.4582258332503</v>
      </c>
      <c r="AA158" s="83" t="s">
        <v>103</v>
      </c>
    </row>
    <row r="159" spans="1:27" ht="24.75">
      <c r="A159" s="84"/>
      <c r="B159" s="87"/>
      <c r="C159" s="40" t="s">
        <v>100</v>
      </c>
      <c r="D159" s="9">
        <v>159.67600000000002</v>
      </c>
      <c r="E159" s="9">
        <v>467.80399999999997</v>
      </c>
      <c r="F159" s="9">
        <v>66.037000000000006</v>
      </c>
      <c r="G159" s="9">
        <v>14.461</v>
      </c>
      <c r="H159" s="9">
        <v>79.93067816498997</v>
      </c>
      <c r="I159" s="9">
        <v>19.172000000000001</v>
      </c>
      <c r="J159" s="9">
        <v>105.315</v>
      </c>
      <c r="K159" s="9">
        <v>1006.3399999999999</v>
      </c>
      <c r="L159" s="9">
        <v>39.970999999999997</v>
      </c>
      <c r="M159" s="9">
        <v>56.423999999999999</v>
      </c>
      <c r="N159" s="9">
        <v>168.94</v>
      </c>
      <c r="O159" s="9">
        <v>264.11900000000003</v>
      </c>
      <c r="P159" s="9">
        <v>202.23551140000001</v>
      </c>
      <c r="Q159" s="9">
        <v>2.8839999999999999</v>
      </c>
      <c r="R159" s="9">
        <v>169.23600000000002</v>
      </c>
      <c r="S159" s="9">
        <v>250.12899999999999</v>
      </c>
      <c r="T159" s="9">
        <v>71.162999999999997</v>
      </c>
      <c r="U159" s="9">
        <v>86.803000000000011</v>
      </c>
      <c r="V159" s="9">
        <v>25.370612255148167</v>
      </c>
      <c r="W159" s="9">
        <v>7.6989999999999998</v>
      </c>
      <c r="X159" s="9">
        <v>26.167999999999999</v>
      </c>
      <c r="Y159" s="9">
        <v>275.69200000000001</v>
      </c>
      <c r="Z159" s="16">
        <v>3565.5698018201383</v>
      </c>
      <c r="AA159" s="84"/>
    </row>
    <row r="160" spans="1:27" ht="24.75">
      <c r="A160" s="84"/>
      <c r="B160" s="86">
        <v>2018</v>
      </c>
      <c r="C160" s="40" t="s">
        <v>99</v>
      </c>
      <c r="D160" s="9">
        <f>D154-D148</f>
        <v>181.715</v>
      </c>
      <c r="E160" s="9">
        <f t="shared" ref="E160:Z160" si="41">E154-E148</f>
        <v>596.57500000000005</v>
      </c>
      <c r="F160" s="9">
        <f t="shared" si="41"/>
        <v>79.466000000000008</v>
      </c>
      <c r="G160" s="9">
        <f t="shared" si="41"/>
        <v>25.301000000000002</v>
      </c>
      <c r="H160" s="9">
        <f t="shared" si="41"/>
        <v>189.10999999999999</v>
      </c>
      <c r="I160" s="9">
        <f t="shared" si="41"/>
        <v>53.65361</v>
      </c>
      <c r="J160" s="9">
        <f t="shared" si="41"/>
        <v>241.45400000000001</v>
      </c>
      <c r="K160" s="9">
        <f t="shared" si="41"/>
        <v>1279.7190000000001</v>
      </c>
      <c r="L160" s="9">
        <f t="shared" si="41"/>
        <v>59.817999999999998</v>
      </c>
      <c r="M160" s="9">
        <f t="shared" si="41"/>
        <v>106.601</v>
      </c>
      <c r="N160" s="9">
        <f t="shared" si="41"/>
        <v>372.53700000000003</v>
      </c>
      <c r="O160" s="9">
        <f t="shared" si="41"/>
        <v>1114.6009999999999</v>
      </c>
      <c r="P160" s="9">
        <f t="shared" si="41"/>
        <v>250.62200000000001</v>
      </c>
      <c r="Q160" s="9">
        <f t="shared" si="41"/>
        <v>127.59632801664355</v>
      </c>
      <c r="R160" s="9">
        <f t="shared" si="41"/>
        <v>195.05199999999999</v>
      </c>
      <c r="S160" s="9">
        <f t="shared" si="41"/>
        <v>238.37799999999999</v>
      </c>
      <c r="T160" s="9">
        <f t="shared" si="41"/>
        <v>67.287000000000006</v>
      </c>
      <c r="U160" s="9">
        <f t="shared" si="41"/>
        <v>128.559</v>
      </c>
      <c r="V160" s="9">
        <f t="shared" si="41"/>
        <v>143.69</v>
      </c>
      <c r="W160" s="9">
        <f t="shared" si="41"/>
        <v>42.027000000000001</v>
      </c>
      <c r="X160" s="9">
        <f t="shared" si="41"/>
        <v>69.688000000000002</v>
      </c>
      <c r="Y160" s="9">
        <f t="shared" si="41"/>
        <v>525.41</v>
      </c>
      <c r="Z160" s="60">
        <f t="shared" si="41"/>
        <v>6088.8599380166415</v>
      </c>
      <c r="AA160" s="84"/>
    </row>
    <row r="161" spans="1:27" ht="24.75">
      <c r="A161" s="84"/>
      <c r="B161" s="87"/>
      <c r="C161" s="40" t="s">
        <v>100</v>
      </c>
      <c r="D161" s="9">
        <f>D155-D149</f>
        <v>171.75700000000001</v>
      </c>
      <c r="E161" s="9">
        <f t="shared" ref="E161:Z161" si="42">E155-E149</f>
        <v>422.03599999999994</v>
      </c>
      <c r="F161" s="9">
        <f t="shared" si="42"/>
        <v>73.510999999999996</v>
      </c>
      <c r="G161" s="9">
        <f t="shared" si="42"/>
        <v>12.885999999999999</v>
      </c>
      <c r="H161" s="9">
        <f t="shared" si="42"/>
        <v>86.962000000000003</v>
      </c>
      <c r="I161" s="9">
        <f t="shared" si="42"/>
        <v>28.419</v>
      </c>
      <c r="J161" s="9">
        <f t="shared" si="42"/>
        <v>88.44</v>
      </c>
      <c r="K161" s="9">
        <f t="shared" si="42"/>
        <v>1302.991</v>
      </c>
      <c r="L161" s="9">
        <f t="shared" si="42"/>
        <v>43.416999999999994</v>
      </c>
      <c r="M161" s="9">
        <f t="shared" si="42"/>
        <v>67.115000000000009</v>
      </c>
      <c r="N161" s="9">
        <f t="shared" si="42"/>
        <v>158.137</v>
      </c>
      <c r="O161" s="9">
        <f t="shared" si="42"/>
        <v>845.66200000000003</v>
      </c>
      <c r="P161" s="9">
        <f t="shared" si="42"/>
        <v>233.584</v>
      </c>
      <c r="Q161" s="9">
        <f t="shared" si="42"/>
        <v>57.002000000000002</v>
      </c>
      <c r="R161" s="9">
        <f t="shared" si="42"/>
        <v>155.255</v>
      </c>
      <c r="S161" s="9">
        <f t="shared" si="42"/>
        <v>296.22300000000001</v>
      </c>
      <c r="T161" s="9">
        <f t="shared" si="42"/>
        <v>52.052</v>
      </c>
      <c r="U161" s="9">
        <f t="shared" si="42"/>
        <v>56.782999999999994</v>
      </c>
      <c r="V161" s="9">
        <f t="shared" si="42"/>
        <v>72.12</v>
      </c>
      <c r="W161" s="9">
        <f t="shared" si="42"/>
        <v>22.696999999999999</v>
      </c>
      <c r="X161" s="9">
        <f t="shared" si="42"/>
        <v>38.823999999999998</v>
      </c>
      <c r="Y161" s="9">
        <f t="shared" si="42"/>
        <v>366.10500000000002</v>
      </c>
      <c r="Z161" s="60">
        <f t="shared" si="42"/>
        <v>4651.9779999999982</v>
      </c>
      <c r="AA161" s="84"/>
    </row>
    <row r="162" spans="1:27" ht="24.75">
      <c r="A162" s="84"/>
      <c r="B162" s="86">
        <v>2019</v>
      </c>
      <c r="C162" s="40" t="s">
        <v>99</v>
      </c>
      <c r="D162" s="9">
        <f>D156-D150</f>
        <v>204.70400000000001</v>
      </c>
      <c r="E162" s="9">
        <f t="shared" ref="E162:Z162" si="43">E156-E150</f>
        <v>585.03499999999997</v>
      </c>
      <c r="F162" s="9">
        <f t="shared" si="43"/>
        <v>77.385999999999996</v>
      </c>
      <c r="G162" s="9">
        <f t="shared" si="43"/>
        <v>22.907</v>
      </c>
      <c r="H162" s="9">
        <f t="shared" si="43"/>
        <v>128.43199999999999</v>
      </c>
      <c r="I162" s="9">
        <f t="shared" si="43"/>
        <v>52.284999999999997</v>
      </c>
      <c r="J162" s="9">
        <f t="shared" si="43"/>
        <v>317.00599999999997</v>
      </c>
      <c r="K162" s="9">
        <f t="shared" si="43"/>
        <v>1403.876</v>
      </c>
      <c r="L162" s="9">
        <f t="shared" si="43"/>
        <v>121.974</v>
      </c>
      <c r="M162" s="9">
        <f t="shared" si="43"/>
        <v>138.00299999999999</v>
      </c>
      <c r="N162" s="9">
        <f t="shared" si="43"/>
        <v>446.21</v>
      </c>
      <c r="O162" s="9">
        <f t="shared" si="43"/>
        <v>1301.3809999999999</v>
      </c>
      <c r="P162" s="9">
        <f t="shared" si="43"/>
        <v>228.25</v>
      </c>
      <c r="Q162" s="9">
        <f t="shared" si="43"/>
        <v>147.94267857142859</v>
      </c>
      <c r="R162" s="9">
        <f t="shared" si="43"/>
        <v>201.85300000000001</v>
      </c>
      <c r="S162" s="9">
        <f t="shared" si="43"/>
        <v>282.04000000000002</v>
      </c>
      <c r="T162" s="9">
        <f t="shared" si="43"/>
        <v>77.503000000000014</v>
      </c>
      <c r="U162" s="9">
        <f t="shared" si="43"/>
        <v>194.03899999999999</v>
      </c>
      <c r="V162" s="9">
        <f t="shared" si="43"/>
        <v>78.59</v>
      </c>
      <c r="W162" s="9">
        <f t="shared" si="43"/>
        <v>37.968000000000004</v>
      </c>
      <c r="X162" s="9">
        <f t="shared" si="43"/>
        <v>72.813000000000002</v>
      </c>
      <c r="Y162" s="9">
        <f t="shared" si="43"/>
        <v>544.22299999999996</v>
      </c>
      <c r="Z162" s="60">
        <f t="shared" si="43"/>
        <v>6664.4206785714277</v>
      </c>
      <c r="AA162" s="84"/>
    </row>
    <row r="163" spans="1:27" ht="24.75">
      <c r="A163" s="85"/>
      <c r="B163" s="87"/>
      <c r="C163" s="40" t="s">
        <v>100</v>
      </c>
      <c r="D163" s="9">
        <f>D157-D151</f>
        <v>196.149</v>
      </c>
      <c r="E163" s="9">
        <f t="shared" ref="E163:Z163" si="44">E157-E151</f>
        <v>453.33600000000001</v>
      </c>
      <c r="F163" s="9">
        <f t="shared" si="44"/>
        <v>70.695999999999998</v>
      </c>
      <c r="G163" s="9">
        <f t="shared" si="44"/>
        <v>11.24</v>
      </c>
      <c r="H163" s="9">
        <f t="shared" si="44"/>
        <v>57.92</v>
      </c>
      <c r="I163" s="9">
        <f t="shared" si="44"/>
        <v>22.741</v>
      </c>
      <c r="J163" s="9">
        <f t="shared" si="44"/>
        <v>113.15300000000001</v>
      </c>
      <c r="K163" s="9">
        <f t="shared" si="44"/>
        <v>1415.0650000000001</v>
      </c>
      <c r="L163" s="9">
        <f t="shared" si="44"/>
        <v>51.494</v>
      </c>
      <c r="M163" s="9">
        <f t="shared" si="44"/>
        <v>75.256</v>
      </c>
      <c r="N163" s="9">
        <f t="shared" si="44"/>
        <v>185.01600000000002</v>
      </c>
      <c r="O163" s="9">
        <f t="shared" si="44"/>
        <v>856.50599999999997</v>
      </c>
      <c r="P163" s="9">
        <f t="shared" si="44"/>
        <v>212.70400000000001</v>
      </c>
      <c r="Q163" s="9">
        <f t="shared" si="44"/>
        <v>66.619</v>
      </c>
      <c r="R163" s="9">
        <f t="shared" si="44"/>
        <v>161.76600000000002</v>
      </c>
      <c r="S163" s="9">
        <f t="shared" si="44"/>
        <v>357.07500000000005</v>
      </c>
      <c r="T163" s="9">
        <f t="shared" si="44"/>
        <v>56.794999999999995</v>
      </c>
      <c r="U163" s="9">
        <f t="shared" si="44"/>
        <v>80.554999999999993</v>
      </c>
      <c r="V163" s="9">
        <f t="shared" si="44"/>
        <v>304.94365200000004</v>
      </c>
      <c r="W163" s="9">
        <f t="shared" si="44"/>
        <v>21.607999999999997</v>
      </c>
      <c r="X163" s="9">
        <f t="shared" si="44"/>
        <v>60.442999999999998</v>
      </c>
      <c r="Y163" s="9">
        <f t="shared" si="44"/>
        <v>399.42599999999999</v>
      </c>
      <c r="Z163" s="60">
        <f t="shared" si="44"/>
        <v>5230.506652</v>
      </c>
      <c r="AA163" s="85"/>
    </row>
    <row r="164" spans="1:27" ht="24.75">
      <c r="A164" s="83" t="s">
        <v>6</v>
      </c>
      <c r="B164" s="50">
        <v>2017</v>
      </c>
      <c r="C164" s="70" t="s">
        <v>98</v>
      </c>
      <c r="D164" s="9">
        <v>193.36799999999999</v>
      </c>
      <c r="E164" s="9">
        <v>683.97500000000002</v>
      </c>
      <c r="F164" s="9">
        <v>75.608999999999995</v>
      </c>
      <c r="G164" s="9">
        <v>32.145000000000003</v>
      </c>
      <c r="H164" s="9">
        <v>129.96274400000001</v>
      </c>
      <c r="I164" s="9">
        <v>82.369</v>
      </c>
      <c r="J164" s="9">
        <v>280.80900000000003</v>
      </c>
      <c r="K164" s="9">
        <v>1096.0620000000001</v>
      </c>
      <c r="L164" s="9">
        <v>89.325999999999993</v>
      </c>
      <c r="M164" s="9">
        <v>88.402999999999992</v>
      </c>
      <c r="N164" s="9">
        <v>414.21099999999996</v>
      </c>
      <c r="O164" s="9">
        <v>688.48199999999997</v>
      </c>
      <c r="P164" s="9">
        <v>221.938593</v>
      </c>
      <c r="Q164" s="9">
        <v>6.0650000000000004</v>
      </c>
      <c r="R164" s="9">
        <v>248.0568888332499</v>
      </c>
      <c r="S164" s="9">
        <v>219.18099999999998</v>
      </c>
      <c r="T164" s="9">
        <v>104.55499999999999</v>
      </c>
      <c r="U164" s="9">
        <v>182.76599999999999</v>
      </c>
      <c r="V164" s="9">
        <v>4951.1090000000004</v>
      </c>
      <c r="W164" s="9">
        <v>70.792000000000002</v>
      </c>
      <c r="X164" s="9">
        <v>298.798</v>
      </c>
      <c r="Y164" s="9">
        <v>421.245</v>
      </c>
      <c r="Z164" s="16">
        <v>10579.228225833251</v>
      </c>
      <c r="AA164" s="83" t="s">
        <v>101</v>
      </c>
    </row>
    <row r="165" spans="1:27" ht="24.75">
      <c r="A165" s="84"/>
      <c r="B165" s="50">
        <v>2018</v>
      </c>
      <c r="C165" s="71"/>
      <c r="D165" s="9">
        <f>D144+D155-D149</f>
        <v>171.75700000000001</v>
      </c>
      <c r="E165" s="9">
        <f t="shared" ref="E165:Z165" si="45">E144+E155-E149</f>
        <v>422.03599999999994</v>
      </c>
      <c r="F165" s="9">
        <f t="shared" si="45"/>
        <v>73.510999999999996</v>
      </c>
      <c r="G165" s="9">
        <f t="shared" si="45"/>
        <v>12.885999999999999</v>
      </c>
      <c r="H165" s="9">
        <f t="shared" si="45"/>
        <v>87.2</v>
      </c>
      <c r="I165" s="9">
        <f t="shared" si="45"/>
        <v>62.659000000000006</v>
      </c>
      <c r="J165" s="9">
        <f t="shared" si="45"/>
        <v>88.44</v>
      </c>
      <c r="K165" s="9">
        <f t="shared" si="45"/>
        <v>1302.991</v>
      </c>
      <c r="L165" s="9">
        <f t="shared" si="45"/>
        <v>73.416999999999987</v>
      </c>
      <c r="M165" s="9">
        <f t="shared" si="45"/>
        <v>67.115000000000009</v>
      </c>
      <c r="N165" s="9">
        <f t="shared" si="45"/>
        <v>159.47999999999999</v>
      </c>
      <c r="O165" s="9">
        <f t="shared" si="45"/>
        <v>1027.6220000000001</v>
      </c>
      <c r="P165" s="9">
        <f t="shared" si="45"/>
        <v>233.584</v>
      </c>
      <c r="Q165" s="9">
        <f t="shared" si="45"/>
        <v>57.002000000000002</v>
      </c>
      <c r="R165" s="9">
        <f t="shared" si="45"/>
        <v>155.255</v>
      </c>
      <c r="S165" s="9">
        <f t="shared" si="45"/>
        <v>296.22300000000001</v>
      </c>
      <c r="T165" s="9">
        <f t="shared" si="45"/>
        <v>52.052</v>
      </c>
      <c r="U165" s="9">
        <f t="shared" si="45"/>
        <v>56.782999999999994</v>
      </c>
      <c r="V165" s="9">
        <f t="shared" si="45"/>
        <v>5033.12</v>
      </c>
      <c r="W165" s="9">
        <f t="shared" si="45"/>
        <v>85.733999999999995</v>
      </c>
      <c r="X165" s="9">
        <f t="shared" si="45"/>
        <v>361.82400000000001</v>
      </c>
      <c r="Y165" s="9">
        <f t="shared" si="45"/>
        <v>366.10500000000002</v>
      </c>
      <c r="Z165" s="60">
        <f t="shared" si="45"/>
        <v>10246.795999999997</v>
      </c>
      <c r="AA165" s="84"/>
    </row>
    <row r="166" spans="1:27" ht="24.75">
      <c r="A166" s="84"/>
      <c r="B166" s="50">
        <v>2019</v>
      </c>
      <c r="C166" s="72"/>
      <c r="D166" s="9">
        <f>D145+D156-D150</f>
        <v>204.70400000000001</v>
      </c>
      <c r="E166" s="9">
        <f t="shared" ref="E166:Z166" si="46">E145+E156-E150</f>
        <v>585.03499999999997</v>
      </c>
      <c r="F166" s="9">
        <f t="shared" si="46"/>
        <v>77.385999999999996</v>
      </c>
      <c r="G166" s="9">
        <f t="shared" si="46"/>
        <v>22.907</v>
      </c>
      <c r="H166" s="9">
        <f t="shared" si="46"/>
        <v>128.661</v>
      </c>
      <c r="I166" s="9">
        <f t="shared" si="46"/>
        <v>87.794999999999987</v>
      </c>
      <c r="J166" s="9">
        <f t="shared" si="46"/>
        <v>317.00599999999997</v>
      </c>
      <c r="K166" s="9">
        <f t="shared" si="46"/>
        <v>1403.876</v>
      </c>
      <c r="L166" s="9">
        <f t="shared" si="46"/>
        <v>153.97399999999999</v>
      </c>
      <c r="M166" s="9">
        <f t="shared" si="46"/>
        <v>138.00299999999999</v>
      </c>
      <c r="N166" s="9">
        <f t="shared" si="46"/>
        <v>447.35599999999999</v>
      </c>
      <c r="O166" s="9">
        <f t="shared" si="46"/>
        <v>1876.0859999999998</v>
      </c>
      <c r="P166" s="9">
        <f t="shared" si="46"/>
        <v>228.25</v>
      </c>
      <c r="Q166" s="9">
        <f t="shared" si="46"/>
        <v>147.94267857142859</v>
      </c>
      <c r="R166" s="9">
        <f t="shared" si="46"/>
        <v>201.85300000000001</v>
      </c>
      <c r="S166" s="9">
        <f t="shared" si="46"/>
        <v>282.04000000000002</v>
      </c>
      <c r="T166" s="9">
        <f t="shared" si="46"/>
        <v>77.503000000000014</v>
      </c>
      <c r="U166" s="9">
        <f t="shared" si="46"/>
        <v>194.03899999999999</v>
      </c>
      <c r="V166" s="9">
        <f t="shared" si="46"/>
        <v>6768.59</v>
      </c>
      <c r="W166" s="9">
        <f t="shared" si="46"/>
        <v>102.566</v>
      </c>
      <c r="X166" s="9">
        <f t="shared" si="46"/>
        <v>455.81299999999999</v>
      </c>
      <c r="Y166" s="9">
        <f t="shared" si="46"/>
        <v>544.22299999999996</v>
      </c>
      <c r="Z166" s="60">
        <f t="shared" si="46"/>
        <v>14445.608678571429</v>
      </c>
      <c r="AA166" s="85"/>
    </row>
    <row r="167" spans="1:27" ht="24.75">
      <c r="A167" s="73" t="s">
        <v>7</v>
      </c>
      <c r="B167" s="50">
        <v>2017</v>
      </c>
      <c r="C167" s="70" t="s">
        <v>9</v>
      </c>
      <c r="D167" s="9">
        <v>0</v>
      </c>
      <c r="E167" s="9">
        <v>0</v>
      </c>
      <c r="F167" s="9">
        <v>0</v>
      </c>
      <c r="G167" s="9">
        <v>0</v>
      </c>
      <c r="H167" s="9">
        <v>0.16466257437593035</v>
      </c>
      <c r="I167" s="9">
        <v>41.437919605676896</v>
      </c>
      <c r="J167" s="9">
        <v>0</v>
      </c>
      <c r="K167" s="9">
        <v>0</v>
      </c>
      <c r="L167" s="9">
        <v>35.823836285068175</v>
      </c>
      <c r="M167" s="9">
        <v>0</v>
      </c>
      <c r="N167" s="9">
        <v>0.5364415720490282</v>
      </c>
      <c r="O167" s="9">
        <v>38.614226660972975</v>
      </c>
      <c r="P167" s="9">
        <v>0</v>
      </c>
      <c r="Q167" s="9">
        <v>0</v>
      </c>
      <c r="R167" s="9">
        <v>0</v>
      </c>
      <c r="S167" s="9">
        <v>0</v>
      </c>
      <c r="T167" s="9">
        <v>0</v>
      </c>
      <c r="U167" s="9">
        <v>0</v>
      </c>
      <c r="V167" s="9">
        <v>100.19294667113974</v>
      </c>
      <c r="W167" s="9">
        <v>81.50355972426263</v>
      </c>
      <c r="X167" s="9">
        <v>83.665218642695066</v>
      </c>
      <c r="Y167" s="9">
        <v>0</v>
      </c>
      <c r="Z167" s="16">
        <v>52.960101440279786</v>
      </c>
      <c r="AA167" s="92" t="s">
        <v>102</v>
      </c>
    </row>
    <row r="168" spans="1:27" ht="24.75">
      <c r="A168" s="73"/>
      <c r="B168" s="50">
        <v>2018</v>
      </c>
      <c r="C168" s="71"/>
      <c r="D168" s="9">
        <f>(D144/D165)*100</f>
        <v>0</v>
      </c>
      <c r="E168" s="9">
        <f t="shared" ref="E168:N168" si="47">(E144/E165)*100</f>
        <v>0</v>
      </c>
      <c r="F168" s="9">
        <f t="shared" si="47"/>
        <v>0</v>
      </c>
      <c r="G168" s="9">
        <f t="shared" si="47"/>
        <v>0</v>
      </c>
      <c r="H168" s="9">
        <f t="shared" si="47"/>
        <v>0.27293577981651373</v>
      </c>
      <c r="I168" s="9">
        <f t="shared" si="47"/>
        <v>54.644983162833746</v>
      </c>
      <c r="J168" s="9">
        <f t="shared" si="47"/>
        <v>0</v>
      </c>
      <c r="K168" s="9">
        <f t="shared" si="47"/>
        <v>0</v>
      </c>
      <c r="L168" s="9">
        <f t="shared" si="47"/>
        <v>40.862470544969156</v>
      </c>
      <c r="M168" s="9">
        <f t="shared" si="47"/>
        <v>0</v>
      </c>
      <c r="N168" s="9">
        <f t="shared" si="47"/>
        <v>0.84211186355655876</v>
      </c>
      <c r="O168" s="9">
        <f>(O144/O165)*100</f>
        <v>17.706900007979588</v>
      </c>
      <c r="P168" s="9">
        <f t="shared" ref="P168:Z168" si="48">(P144/P165)*100</f>
        <v>0</v>
      </c>
      <c r="Q168" s="9">
        <f t="shared" si="48"/>
        <v>0</v>
      </c>
      <c r="R168" s="9">
        <f t="shared" si="48"/>
        <v>0</v>
      </c>
      <c r="S168" s="9">
        <f t="shared" si="48"/>
        <v>0</v>
      </c>
      <c r="T168" s="9">
        <f t="shared" si="48"/>
        <v>0</v>
      </c>
      <c r="U168" s="9">
        <f t="shared" si="48"/>
        <v>0</v>
      </c>
      <c r="V168" s="9">
        <f t="shared" si="48"/>
        <v>98.567091585338716</v>
      </c>
      <c r="W168" s="9">
        <f t="shared" si="48"/>
        <v>73.52625562787226</v>
      </c>
      <c r="X168" s="9">
        <f t="shared" si="48"/>
        <v>89.269921287697883</v>
      </c>
      <c r="Y168" s="9">
        <f t="shared" si="48"/>
        <v>0</v>
      </c>
      <c r="Z168" s="60">
        <f t="shared" si="48"/>
        <v>54.600657610437466</v>
      </c>
      <c r="AA168" s="92"/>
    </row>
    <row r="169" spans="1:27" ht="24.75">
      <c r="A169" s="73"/>
      <c r="B169" s="50">
        <v>2019</v>
      </c>
      <c r="C169" s="72"/>
      <c r="D169" s="9">
        <f>(D145/D166)*100</f>
        <v>0</v>
      </c>
      <c r="E169" s="9">
        <f t="shared" ref="E169:Z169" si="49">(E145/E166)*100</f>
        <v>0</v>
      </c>
      <c r="F169" s="9">
        <f t="shared" si="49"/>
        <v>0</v>
      </c>
      <c r="G169" s="9">
        <f t="shared" si="49"/>
        <v>0</v>
      </c>
      <c r="H169" s="9">
        <f t="shared" si="49"/>
        <v>0.17798711342209372</v>
      </c>
      <c r="I169" s="9">
        <f t="shared" si="49"/>
        <v>40.446494675095394</v>
      </c>
      <c r="J169" s="9">
        <f t="shared" si="49"/>
        <v>0</v>
      </c>
      <c r="K169" s="9">
        <f t="shared" si="49"/>
        <v>0</v>
      </c>
      <c r="L169" s="9">
        <f t="shared" si="49"/>
        <v>20.782729551742506</v>
      </c>
      <c r="M169" s="9">
        <f t="shared" si="49"/>
        <v>0</v>
      </c>
      <c r="N169" s="9">
        <f t="shared" si="49"/>
        <v>0.2561718184175466</v>
      </c>
      <c r="O169" s="9">
        <f>(O145/O166)*100</f>
        <v>30.63319058934399</v>
      </c>
      <c r="P169" s="9">
        <f t="shared" si="49"/>
        <v>0</v>
      </c>
      <c r="Q169" s="9">
        <f t="shared" si="49"/>
        <v>0</v>
      </c>
      <c r="R169" s="9">
        <f t="shared" si="49"/>
        <v>0</v>
      </c>
      <c r="S169" s="9">
        <f t="shared" si="49"/>
        <v>0</v>
      </c>
      <c r="T169" s="9">
        <f t="shared" si="49"/>
        <v>0</v>
      </c>
      <c r="U169" s="9">
        <f t="shared" si="49"/>
        <v>0</v>
      </c>
      <c r="V169" s="9">
        <f t="shared" si="49"/>
        <v>98.838901455103638</v>
      </c>
      <c r="W169" s="9">
        <f t="shared" si="49"/>
        <v>62.98188483513055</v>
      </c>
      <c r="X169" s="9">
        <f t="shared" si="49"/>
        <v>84.025685972098202</v>
      </c>
      <c r="Y169" s="9">
        <f t="shared" si="49"/>
        <v>0</v>
      </c>
      <c r="Z169" s="60">
        <f t="shared" si="49"/>
        <v>53.865421479557249</v>
      </c>
      <c r="AA169" s="92"/>
    </row>
    <row r="171" spans="1:27" ht="24.75">
      <c r="A171" s="1" t="s">
        <v>200</v>
      </c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AA171" s="2" t="s">
        <v>179</v>
      </c>
    </row>
    <row r="172" spans="1:27" ht="24.75">
      <c r="A172" s="29" t="s">
        <v>60</v>
      </c>
      <c r="AA172" s="29" t="s">
        <v>155</v>
      </c>
    </row>
    <row r="173" spans="1:27">
      <c r="A173" s="46" t="s">
        <v>209</v>
      </c>
      <c r="AA173" s="46" t="s">
        <v>1</v>
      </c>
    </row>
    <row r="174" spans="1:27">
      <c r="A174" s="74" t="s">
        <v>83</v>
      </c>
      <c r="B174" s="76" t="s">
        <v>2</v>
      </c>
      <c r="C174" s="77"/>
      <c r="D174" s="25" t="s">
        <v>10</v>
      </c>
      <c r="E174" s="25" t="s">
        <v>12</v>
      </c>
      <c r="F174" s="25" t="s">
        <v>14</v>
      </c>
      <c r="G174" s="25" t="s">
        <v>16</v>
      </c>
      <c r="H174" s="25" t="s">
        <v>18</v>
      </c>
      <c r="I174" s="25" t="s">
        <v>20</v>
      </c>
      <c r="J174" s="25" t="s">
        <v>22</v>
      </c>
      <c r="K174" s="25" t="s">
        <v>24</v>
      </c>
      <c r="L174" s="25" t="s">
        <v>26</v>
      </c>
      <c r="M174" s="25" t="s">
        <v>28</v>
      </c>
      <c r="N174" s="25" t="s">
        <v>30</v>
      </c>
      <c r="O174" s="25" t="s">
        <v>32</v>
      </c>
      <c r="P174" s="25" t="s">
        <v>34</v>
      </c>
      <c r="Q174" s="25" t="s">
        <v>36</v>
      </c>
      <c r="R174" s="25" t="s">
        <v>38</v>
      </c>
      <c r="S174" s="25" t="s">
        <v>40</v>
      </c>
      <c r="T174" s="25" t="s">
        <v>42</v>
      </c>
      <c r="U174" s="25" t="s">
        <v>44</v>
      </c>
      <c r="V174" s="25" t="s">
        <v>46</v>
      </c>
      <c r="W174" s="25" t="s">
        <v>48</v>
      </c>
      <c r="X174" s="25" t="s">
        <v>50</v>
      </c>
      <c r="Y174" s="25" t="s">
        <v>52</v>
      </c>
      <c r="Z174" s="25" t="s">
        <v>54</v>
      </c>
      <c r="AA174" s="83" t="s">
        <v>104</v>
      </c>
    </row>
    <row r="175" spans="1:27">
      <c r="A175" s="75"/>
      <c r="B175" s="78" t="s">
        <v>8</v>
      </c>
      <c r="C175" s="79"/>
      <c r="D175" s="28" t="s">
        <v>11</v>
      </c>
      <c r="E175" s="28" t="s">
        <v>13</v>
      </c>
      <c r="F175" s="28" t="s">
        <v>15</v>
      </c>
      <c r="G175" s="28" t="s">
        <v>17</v>
      </c>
      <c r="H175" s="28" t="s">
        <v>19</v>
      </c>
      <c r="I175" s="28" t="s">
        <v>21</v>
      </c>
      <c r="J175" s="28" t="s">
        <v>23</v>
      </c>
      <c r="K175" s="28" t="s">
        <v>25</v>
      </c>
      <c r="L175" s="28" t="s">
        <v>27</v>
      </c>
      <c r="M175" s="28" t="s">
        <v>29</v>
      </c>
      <c r="N175" s="28" t="s">
        <v>31</v>
      </c>
      <c r="O175" s="28" t="s">
        <v>33</v>
      </c>
      <c r="P175" s="28" t="s">
        <v>35</v>
      </c>
      <c r="Q175" s="28" t="s">
        <v>37</v>
      </c>
      <c r="R175" s="28" t="s">
        <v>39</v>
      </c>
      <c r="S175" s="28" t="s">
        <v>41</v>
      </c>
      <c r="T175" s="28" t="s">
        <v>43</v>
      </c>
      <c r="U175" s="28" t="s">
        <v>45</v>
      </c>
      <c r="V175" s="28" t="s">
        <v>47</v>
      </c>
      <c r="W175" s="28" t="s">
        <v>49</v>
      </c>
      <c r="X175" s="17" t="s">
        <v>51</v>
      </c>
      <c r="Y175" s="17" t="s">
        <v>53</v>
      </c>
      <c r="Z175" s="17" t="s">
        <v>55</v>
      </c>
      <c r="AA175" s="85"/>
    </row>
    <row r="176" spans="1:27" ht="24.75">
      <c r="A176" s="80" t="s">
        <v>208</v>
      </c>
      <c r="B176" s="50">
        <v>2017</v>
      </c>
      <c r="C176" s="70" t="s">
        <v>98</v>
      </c>
      <c r="D176" s="9">
        <v>27.638999999999999</v>
      </c>
      <c r="E176" s="9">
        <v>0.129</v>
      </c>
      <c r="F176" s="9">
        <v>0</v>
      </c>
      <c r="G176" s="9">
        <v>499.58620000000002</v>
      </c>
      <c r="H176" s="9">
        <v>969.69600000000003</v>
      </c>
      <c r="I176" s="9">
        <v>0</v>
      </c>
      <c r="J176" s="9">
        <v>0</v>
      </c>
      <c r="K176" s="9">
        <v>637.61199999999997</v>
      </c>
      <c r="L176" s="9">
        <v>0</v>
      </c>
      <c r="M176" s="9">
        <v>990.05399999999997</v>
      </c>
      <c r="N176" s="9">
        <v>0</v>
      </c>
      <c r="O176" s="9">
        <v>369.4</v>
      </c>
      <c r="P176" s="9">
        <v>1.6950000000000001</v>
      </c>
      <c r="Q176" s="9">
        <v>23.710999999999999</v>
      </c>
      <c r="R176" s="9">
        <v>0.68400000000000005</v>
      </c>
      <c r="S176" s="9">
        <v>2.2429999999999999</v>
      </c>
      <c r="T176" s="9">
        <v>30</v>
      </c>
      <c r="U176" s="9">
        <v>16.818000000000001</v>
      </c>
      <c r="V176" s="9">
        <v>97.486000000000004</v>
      </c>
      <c r="W176" s="9">
        <v>2466.462</v>
      </c>
      <c r="X176" s="9">
        <v>1.456</v>
      </c>
      <c r="Y176" s="9">
        <v>17.300999999999998</v>
      </c>
      <c r="Z176" s="59">
        <f>SUM(D176:Y176)</f>
        <v>6151.9722000000011</v>
      </c>
      <c r="AA176" s="83" t="s">
        <v>95</v>
      </c>
    </row>
    <row r="177" spans="1:27" ht="24.75">
      <c r="A177" s="81"/>
      <c r="B177" s="50">
        <v>2018</v>
      </c>
      <c r="C177" s="71"/>
      <c r="D177" s="9">
        <v>47.244999999999997</v>
      </c>
      <c r="E177" s="9">
        <v>0</v>
      </c>
      <c r="F177" s="9">
        <v>0</v>
      </c>
      <c r="G177" s="9">
        <v>315.63</v>
      </c>
      <c r="H177" s="9">
        <v>1957.327</v>
      </c>
      <c r="I177" s="9">
        <v>0</v>
      </c>
      <c r="J177" s="9">
        <v>0</v>
      </c>
      <c r="K177" s="9">
        <v>504.81</v>
      </c>
      <c r="L177" s="9">
        <v>0</v>
      </c>
      <c r="M177" s="9">
        <v>408.11</v>
      </c>
      <c r="N177" s="9">
        <v>0</v>
      </c>
      <c r="O177" s="9">
        <v>190.64699999999999</v>
      </c>
      <c r="P177" s="9">
        <v>1.661</v>
      </c>
      <c r="Q177" s="9">
        <v>18.234000000000002</v>
      </c>
      <c r="R177" s="9">
        <v>0.23699999999999999</v>
      </c>
      <c r="S177" s="9">
        <v>2.3380000000000001</v>
      </c>
      <c r="T177" s="9">
        <v>30</v>
      </c>
      <c r="U177" s="9">
        <v>70</v>
      </c>
      <c r="V177" s="9">
        <v>84.21</v>
      </c>
      <c r="W177" s="9">
        <v>2851.0219999999999</v>
      </c>
      <c r="X177" s="9">
        <v>1.569</v>
      </c>
      <c r="Y177" s="9">
        <v>16.888000000000002</v>
      </c>
      <c r="Z177" s="59">
        <f t="shared" ref="Z177:Z190" si="50">SUM(D177:Y177)</f>
        <v>6499.9280000000008</v>
      </c>
      <c r="AA177" s="84"/>
    </row>
    <row r="178" spans="1:27" ht="24.75">
      <c r="A178" s="82"/>
      <c r="B178" s="50">
        <v>2019</v>
      </c>
      <c r="C178" s="72"/>
      <c r="D178" s="9">
        <v>48.189895999999997</v>
      </c>
      <c r="E178" s="9">
        <v>0</v>
      </c>
      <c r="F178" s="9">
        <v>0</v>
      </c>
      <c r="G178" s="9">
        <v>465.39369999999997</v>
      </c>
      <c r="H178" s="9">
        <v>1647.7460000000001</v>
      </c>
      <c r="I178" s="9">
        <v>0</v>
      </c>
      <c r="J178" s="9">
        <v>0</v>
      </c>
      <c r="K178" s="9">
        <v>627.98199999999997</v>
      </c>
      <c r="L178" s="9">
        <v>0</v>
      </c>
      <c r="M178" s="9">
        <v>3053.1239999999998</v>
      </c>
      <c r="N178" s="9">
        <v>0</v>
      </c>
      <c r="O178" s="9">
        <v>1513.471</v>
      </c>
      <c r="P178" s="9">
        <v>1.901</v>
      </c>
      <c r="Q178" s="9">
        <v>15.327</v>
      </c>
      <c r="R178" s="9">
        <v>0.2286</v>
      </c>
      <c r="S178" s="9">
        <v>2.726</v>
      </c>
      <c r="T178" s="9">
        <v>32</v>
      </c>
      <c r="U178" s="9">
        <v>70</v>
      </c>
      <c r="V178" s="9">
        <v>100.43600000000001</v>
      </c>
      <c r="W178" s="9">
        <v>1019</v>
      </c>
      <c r="X178" s="9">
        <v>1.5740000000000001</v>
      </c>
      <c r="Y178" s="9">
        <v>26.933</v>
      </c>
      <c r="Z178" s="59">
        <f t="shared" si="50"/>
        <v>8626.0321960000001</v>
      </c>
      <c r="AA178" s="85"/>
    </row>
    <row r="179" spans="1:27" ht="24.75">
      <c r="A179" s="83" t="s">
        <v>3</v>
      </c>
      <c r="B179" s="86">
        <v>2017</v>
      </c>
      <c r="C179" s="40" t="s">
        <v>99</v>
      </c>
      <c r="D179" s="9">
        <v>0</v>
      </c>
      <c r="E179" s="9">
        <v>15.512</v>
      </c>
      <c r="F179" s="9">
        <v>0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0</v>
      </c>
      <c r="P179" s="9">
        <v>4.4999999999999998E-2</v>
      </c>
      <c r="Q179" s="9">
        <v>0</v>
      </c>
      <c r="R179" s="9">
        <v>0</v>
      </c>
      <c r="S179" s="9">
        <v>1E-3</v>
      </c>
      <c r="T179" s="9">
        <v>1.9370000000000001</v>
      </c>
      <c r="U179" s="9">
        <v>0</v>
      </c>
      <c r="V179" s="9">
        <v>0</v>
      </c>
      <c r="W179" s="9">
        <v>0</v>
      </c>
      <c r="X179" s="9">
        <v>0</v>
      </c>
      <c r="Y179" s="9">
        <v>8.0000000000000002E-3</v>
      </c>
      <c r="Z179" s="59">
        <f t="shared" si="50"/>
        <v>17.503</v>
      </c>
      <c r="AA179" s="83" t="s">
        <v>96</v>
      </c>
    </row>
    <row r="180" spans="1:27" ht="24.75">
      <c r="A180" s="84"/>
      <c r="B180" s="87"/>
      <c r="C180" s="40" t="s">
        <v>100</v>
      </c>
      <c r="D180" s="9">
        <v>0</v>
      </c>
      <c r="E180" s="9">
        <v>4.3369999999999997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2.5000000000000001E-2</v>
      </c>
      <c r="Q180" s="9">
        <v>0</v>
      </c>
      <c r="R180" s="9">
        <v>0</v>
      </c>
      <c r="S180" s="9">
        <v>5.0000000000000001E-3</v>
      </c>
      <c r="T180" s="9">
        <v>0.38500000000000001</v>
      </c>
      <c r="U180" s="9">
        <v>0</v>
      </c>
      <c r="V180" s="9">
        <v>0</v>
      </c>
      <c r="W180" s="9">
        <v>0</v>
      </c>
      <c r="X180" s="9">
        <v>0</v>
      </c>
      <c r="Y180" s="9">
        <v>3.0000000000000001E-3</v>
      </c>
      <c r="Z180" s="59">
        <f t="shared" si="50"/>
        <v>4.7549999999999999</v>
      </c>
      <c r="AA180" s="84"/>
    </row>
    <row r="181" spans="1:27" ht="24.75">
      <c r="A181" s="84"/>
      <c r="B181" s="86">
        <v>2018</v>
      </c>
      <c r="C181" s="40" t="s">
        <v>99</v>
      </c>
      <c r="D181" s="9">
        <v>294.25799999999998</v>
      </c>
      <c r="E181" s="9">
        <v>10.358000000000001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9">
        <v>0</v>
      </c>
      <c r="Q181" s="9">
        <v>0</v>
      </c>
      <c r="R181" s="9">
        <v>0</v>
      </c>
      <c r="S181" s="9">
        <v>0</v>
      </c>
      <c r="T181" s="9">
        <v>0.14699999999999999</v>
      </c>
      <c r="U181" s="9">
        <v>0</v>
      </c>
      <c r="V181" s="9">
        <v>2.12</v>
      </c>
      <c r="W181" s="9">
        <v>0</v>
      </c>
      <c r="X181" s="9">
        <v>0</v>
      </c>
      <c r="Y181" s="9">
        <v>0</v>
      </c>
      <c r="Z181" s="59">
        <f t="shared" si="50"/>
        <v>306.88299999999998</v>
      </c>
      <c r="AA181" s="84"/>
    </row>
    <row r="182" spans="1:27" ht="24.75">
      <c r="A182" s="84"/>
      <c r="B182" s="87"/>
      <c r="C182" s="40" t="s">
        <v>100</v>
      </c>
      <c r="D182" s="9">
        <v>63.512999999999998</v>
      </c>
      <c r="E182" s="9">
        <v>7.2460000000000004</v>
      </c>
      <c r="F182" s="9">
        <v>1E-3</v>
      </c>
      <c r="G182" s="9">
        <v>0</v>
      </c>
      <c r="H182" s="9">
        <v>0</v>
      </c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9">
        <v>0</v>
      </c>
      <c r="P182" s="9">
        <v>0</v>
      </c>
      <c r="Q182" s="9">
        <v>1E-3</v>
      </c>
      <c r="R182" s="9">
        <v>0</v>
      </c>
      <c r="S182" s="9">
        <v>0</v>
      </c>
      <c r="T182" s="9">
        <v>3.9E-2</v>
      </c>
      <c r="U182" s="9">
        <v>0</v>
      </c>
      <c r="V182" s="9">
        <v>1.06618379</v>
      </c>
      <c r="W182" s="9">
        <v>0</v>
      </c>
      <c r="X182" s="9">
        <v>0</v>
      </c>
      <c r="Y182" s="9">
        <v>0</v>
      </c>
      <c r="Z182" s="59">
        <f>SUM(D182:Y182)</f>
        <v>71.866183790000008</v>
      </c>
      <c r="AA182" s="84"/>
    </row>
    <row r="183" spans="1:27" ht="24.75">
      <c r="A183" s="84"/>
      <c r="B183" s="86">
        <v>2019</v>
      </c>
      <c r="C183" s="9" t="s">
        <v>99</v>
      </c>
      <c r="D183" s="9">
        <v>294.25</v>
      </c>
      <c r="E183" s="9">
        <v>11.834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52.5</v>
      </c>
      <c r="N183" s="9">
        <v>0</v>
      </c>
      <c r="O183" s="9">
        <v>0</v>
      </c>
      <c r="P183" s="9">
        <v>9.1999999999999998E-2</v>
      </c>
      <c r="Q183" s="9">
        <v>0</v>
      </c>
      <c r="R183" s="9">
        <v>0</v>
      </c>
      <c r="S183" s="9">
        <v>0</v>
      </c>
      <c r="T183" s="9">
        <v>0.20799999999999999</v>
      </c>
      <c r="U183" s="9">
        <v>0</v>
      </c>
      <c r="V183" s="9">
        <v>3.1259999999999999</v>
      </c>
      <c r="W183" s="9">
        <v>0</v>
      </c>
      <c r="X183" s="9">
        <v>0</v>
      </c>
      <c r="Y183" s="9">
        <v>3.0000000000000001E-3</v>
      </c>
      <c r="Z183" s="59">
        <f>SUM(D183:Y183)</f>
        <v>362.01299999999998</v>
      </c>
      <c r="AA183" s="84"/>
    </row>
    <row r="184" spans="1:27" ht="24.75">
      <c r="A184" s="85"/>
      <c r="B184" s="87"/>
      <c r="C184" s="9" t="s">
        <v>100</v>
      </c>
      <c r="D184" s="9">
        <v>64.42</v>
      </c>
      <c r="E184" s="9">
        <v>22.437999999999999</v>
      </c>
      <c r="F184" s="9">
        <v>0</v>
      </c>
      <c r="G184" s="9">
        <v>2.1599999999999999E-4</v>
      </c>
      <c r="H184" s="9">
        <v>0</v>
      </c>
      <c r="I184" s="9">
        <v>0</v>
      </c>
      <c r="J184" s="9">
        <v>0</v>
      </c>
      <c r="K184" s="9">
        <v>0</v>
      </c>
      <c r="L184" s="9">
        <v>0</v>
      </c>
      <c r="M184" s="9">
        <v>10.117000000000001</v>
      </c>
      <c r="N184" s="9">
        <v>0</v>
      </c>
      <c r="O184" s="9">
        <v>0</v>
      </c>
      <c r="P184" s="9">
        <v>2.5999999999999999E-2</v>
      </c>
      <c r="Q184" s="9">
        <v>0</v>
      </c>
      <c r="R184" s="9">
        <v>0</v>
      </c>
      <c r="S184" s="9">
        <v>0</v>
      </c>
      <c r="T184" s="9">
        <v>5.7000000000000002E-2</v>
      </c>
      <c r="U184" s="9">
        <v>0</v>
      </c>
      <c r="V184" s="9">
        <v>5.2204E-2</v>
      </c>
      <c r="W184" s="9">
        <v>0</v>
      </c>
      <c r="X184" s="9">
        <v>0</v>
      </c>
      <c r="Y184" s="9">
        <v>1E-3</v>
      </c>
      <c r="Z184" s="59">
        <f t="shared" si="50"/>
        <v>97.11142000000001</v>
      </c>
      <c r="AA184" s="85"/>
    </row>
    <row r="185" spans="1:27" ht="24.75">
      <c r="A185" s="83" t="s">
        <v>4</v>
      </c>
      <c r="B185" s="86">
        <v>2017</v>
      </c>
      <c r="C185" s="40" t="s">
        <v>99</v>
      </c>
      <c r="D185" s="9">
        <v>761.15</v>
      </c>
      <c r="E185" s="9">
        <v>424.78899999999999</v>
      </c>
      <c r="F185" s="9">
        <v>1.264</v>
      </c>
      <c r="G185" s="9">
        <v>493.33686600000004</v>
      </c>
      <c r="H185" s="9">
        <v>541.55837699999995</v>
      </c>
      <c r="I185" s="9">
        <v>0</v>
      </c>
      <c r="J185" s="9">
        <v>0</v>
      </c>
      <c r="K185" s="9">
        <v>8000</v>
      </c>
      <c r="L185" s="9">
        <v>0.11799999999999999</v>
      </c>
      <c r="M185" s="9">
        <v>60</v>
      </c>
      <c r="N185" s="9">
        <v>0</v>
      </c>
      <c r="O185" s="9">
        <v>0.505</v>
      </c>
      <c r="P185" s="9">
        <v>131.25022799999999</v>
      </c>
      <c r="Q185" s="9">
        <v>0</v>
      </c>
      <c r="R185" s="9">
        <v>261.76600000000002</v>
      </c>
      <c r="S185" s="9">
        <v>521</v>
      </c>
      <c r="T185" s="9">
        <v>219.86</v>
      </c>
      <c r="U185" s="9">
        <v>861.33699999999999</v>
      </c>
      <c r="V185" s="9">
        <v>28.186</v>
      </c>
      <c r="W185" s="9">
        <v>415.39100000000002</v>
      </c>
      <c r="X185" s="9">
        <v>3.0000000000000001E-3</v>
      </c>
      <c r="Y185" s="9">
        <v>0</v>
      </c>
      <c r="Z185" s="59">
        <f t="shared" si="50"/>
        <v>12721.514471</v>
      </c>
      <c r="AA185" s="83" t="s">
        <v>97</v>
      </c>
    </row>
    <row r="186" spans="1:27" ht="24.75">
      <c r="A186" s="84"/>
      <c r="B186" s="87"/>
      <c r="C186" s="40" t="s">
        <v>100</v>
      </c>
      <c r="D186" s="9">
        <v>138.83500000000001</v>
      </c>
      <c r="E186" s="9">
        <v>89.673000000000002</v>
      </c>
      <c r="F186" s="9">
        <v>0.35199999999999998</v>
      </c>
      <c r="G186" s="9">
        <v>105.48796738466754</v>
      </c>
      <c r="H186" s="9">
        <v>100.38727809801001</v>
      </c>
      <c r="I186" s="9">
        <v>0</v>
      </c>
      <c r="J186" s="9">
        <v>0</v>
      </c>
      <c r="K186" s="9">
        <v>1528.999</v>
      </c>
      <c r="L186" s="9">
        <v>0.04</v>
      </c>
      <c r="M186" s="9">
        <v>28.617999999999999</v>
      </c>
      <c r="N186" s="9">
        <v>1E-3</v>
      </c>
      <c r="O186" s="9">
        <v>0.24</v>
      </c>
      <c r="P186" s="9">
        <v>28.347214999999998</v>
      </c>
      <c r="Q186" s="9">
        <v>0</v>
      </c>
      <c r="R186" s="9">
        <v>41.92</v>
      </c>
      <c r="S186" s="9">
        <v>84.058000000000007</v>
      </c>
      <c r="T186" s="9">
        <v>41.863999999999997</v>
      </c>
      <c r="U186" s="9">
        <v>140.31</v>
      </c>
      <c r="V186" s="9">
        <v>5.2889999999999997</v>
      </c>
      <c r="W186" s="9">
        <v>78.311000000000007</v>
      </c>
      <c r="X186" s="9">
        <v>2E-3</v>
      </c>
      <c r="Y186" s="9">
        <v>0</v>
      </c>
      <c r="Z186" s="59">
        <f t="shared" si="50"/>
        <v>2412.7344604826776</v>
      </c>
      <c r="AA186" s="84"/>
    </row>
    <row r="187" spans="1:27" ht="24.75">
      <c r="A187" s="84"/>
      <c r="B187" s="86">
        <v>2018</v>
      </c>
      <c r="C187" s="40" t="s">
        <v>99</v>
      </c>
      <c r="D187" s="9">
        <v>863.57799999999997</v>
      </c>
      <c r="E187" s="9">
        <v>365.79399999999998</v>
      </c>
      <c r="F187" s="9">
        <v>1.68</v>
      </c>
      <c r="G187" s="9">
        <v>646.98800000000006</v>
      </c>
      <c r="H187" s="9">
        <v>356.37299999999999</v>
      </c>
      <c r="I187" s="9">
        <v>0</v>
      </c>
      <c r="J187" s="9">
        <v>0</v>
      </c>
      <c r="K187" s="9">
        <v>4389.8329999999996</v>
      </c>
      <c r="L187" s="9">
        <v>5.015E-2</v>
      </c>
      <c r="M187" s="9">
        <v>68.361000000000004</v>
      </c>
      <c r="N187" s="9">
        <v>0</v>
      </c>
      <c r="O187" s="9">
        <v>49.722999999999999</v>
      </c>
      <c r="P187" s="9">
        <v>94.844999999999999</v>
      </c>
      <c r="Q187" s="9">
        <v>0</v>
      </c>
      <c r="R187" s="9">
        <v>331.94076879770989</v>
      </c>
      <c r="S187" s="9">
        <v>592.875</v>
      </c>
      <c r="T187" s="9">
        <v>81.097999999999999</v>
      </c>
      <c r="U187" s="9">
        <v>706.64499999999998</v>
      </c>
      <c r="V187" s="9">
        <v>9.2919999999999998</v>
      </c>
      <c r="W187" s="9">
        <v>240.53399999999999</v>
      </c>
      <c r="X187" s="9">
        <v>0</v>
      </c>
      <c r="Y187" s="9">
        <v>0</v>
      </c>
      <c r="Z187" s="59">
        <f t="shared" si="50"/>
        <v>8799.6099187977088</v>
      </c>
      <c r="AA187" s="84"/>
    </row>
    <row r="188" spans="1:27" ht="24.75">
      <c r="A188" s="84"/>
      <c r="B188" s="87"/>
      <c r="C188" s="40" t="s">
        <v>100</v>
      </c>
      <c r="D188" s="9">
        <v>200.18700000000001</v>
      </c>
      <c r="E188" s="9">
        <v>82.433999999999997</v>
      </c>
      <c r="F188" s="9">
        <v>0.52200000000000002</v>
      </c>
      <c r="G188" s="9">
        <v>153.09800000000001</v>
      </c>
      <c r="H188" s="9">
        <v>82</v>
      </c>
      <c r="I188" s="9">
        <v>0</v>
      </c>
      <c r="J188" s="9">
        <v>0</v>
      </c>
      <c r="K188" s="9">
        <v>1032.636</v>
      </c>
      <c r="L188" s="9">
        <v>1.7000000000000001E-2</v>
      </c>
      <c r="M188" s="9">
        <v>11.888999999999999</v>
      </c>
      <c r="N188" s="9">
        <v>0</v>
      </c>
      <c r="O188" s="9">
        <v>8.9830000000000005</v>
      </c>
      <c r="P188" s="9">
        <v>22.108000000000001</v>
      </c>
      <c r="Q188" s="9">
        <v>6.633</v>
      </c>
      <c r="R188" s="9">
        <v>53.158000000000001</v>
      </c>
      <c r="S188" s="9">
        <v>139.47900000000001</v>
      </c>
      <c r="T188" s="9">
        <v>17.888999999999999</v>
      </c>
      <c r="U188" s="9">
        <v>149.09899999999999</v>
      </c>
      <c r="V188" s="9">
        <v>2.3220000000000001</v>
      </c>
      <c r="W188" s="9">
        <v>53.098999999999997</v>
      </c>
      <c r="X188" s="9">
        <v>0</v>
      </c>
      <c r="Y188" s="9">
        <v>0</v>
      </c>
      <c r="Z188" s="59">
        <f t="shared" si="50"/>
        <v>2015.5529999999994</v>
      </c>
      <c r="AA188" s="84"/>
    </row>
    <row r="189" spans="1:27" ht="24.75">
      <c r="A189" s="84"/>
      <c r="B189" s="86">
        <v>2019</v>
      </c>
      <c r="C189" s="40" t="s">
        <v>99</v>
      </c>
      <c r="D189" s="9">
        <v>860.23599999999999</v>
      </c>
      <c r="E189" s="9">
        <v>301.25</v>
      </c>
      <c r="F189" s="9">
        <v>1.639</v>
      </c>
      <c r="G189" s="9">
        <v>542.72199999999998</v>
      </c>
      <c r="H189" s="9">
        <v>696.14</v>
      </c>
      <c r="I189" s="9">
        <v>0</v>
      </c>
      <c r="J189" s="9">
        <v>0</v>
      </c>
      <c r="K189" s="9">
        <v>2350.1590000000001</v>
      </c>
      <c r="L189" s="9">
        <v>0</v>
      </c>
      <c r="M189" s="9">
        <v>15.938000000000001</v>
      </c>
      <c r="N189" s="9">
        <v>1.9E-2</v>
      </c>
      <c r="O189" s="9">
        <v>45.563000000000002</v>
      </c>
      <c r="P189" s="9">
        <v>123.27</v>
      </c>
      <c r="Q189" s="9">
        <v>40.513404558139548</v>
      </c>
      <c r="R189" s="9">
        <v>648.82000152671742</v>
      </c>
      <c r="S189" s="9">
        <v>497.51799999999997</v>
      </c>
      <c r="T189" s="9">
        <v>79.786000000000001</v>
      </c>
      <c r="U189" s="9">
        <v>753.93100000000004</v>
      </c>
      <c r="V189" s="9">
        <v>8.9878690783807063</v>
      </c>
      <c r="W189" s="9">
        <v>382.089</v>
      </c>
      <c r="X189" s="9">
        <v>0</v>
      </c>
      <c r="Y189" s="9">
        <v>0</v>
      </c>
      <c r="Z189" s="59">
        <f t="shared" si="50"/>
        <v>7348.5812751632384</v>
      </c>
      <c r="AA189" s="84"/>
    </row>
    <row r="190" spans="1:27" ht="24.75">
      <c r="A190" s="85"/>
      <c r="B190" s="87"/>
      <c r="C190" s="40" t="s">
        <v>100</v>
      </c>
      <c r="D190" s="9">
        <v>213.41</v>
      </c>
      <c r="E190" s="9">
        <v>69.769000000000005</v>
      </c>
      <c r="F190" s="9">
        <v>0.48399999999999999</v>
      </c>
      <c r="G190" s="9">
        <v>134.30179709999999</v>
      </c>
      <c r="H190" s="9">
        <v>31</v>
      </c>
      <c r="I190" s="9">
        <v>0</v>
      </c>
      <c r="J190" s="9">
        <v>0</v>
      </c>
      <c r="K190" s="9">
        <v>541.76199999999994</v>
      </c>
      <c r="L190" s="9">
        <v>0</v>
      </c>
      <c r="M190" s="9">
        <v>3.5649999999999999</v>
      </c>
      <c r="N190" s="9">
        <v>1.2E-2</v>
      </c>
      <c r="O190" s="9">
        <v>10.138</v>
      </c>
      <c r="P190" s="9">
        <v>26.73</v>
      </c>
      <c r="Q190" s="9">
        <v>10.833</v>
      </c>
      <c r="R190" s="9">
        <v>103.904</v>
      </c>
      <c r="S190" s="9">
        <v>118.376</v>
      </c>
      <c r="T190" s="9">
        <v>16.841999999999999</v>
      </c>
      <c r="U190" s="9">
        <v>142.375</v>
      </c>
      <c r="V190" s="9">
        <v>2.361704</v>
      </c>
      <c r="W190" s="9">
        <v>78.337000000000003</v>
      </c>
      <c r="X190" s="9">
        <v>0</v>
      </c>
      <c r="Y190" s="9">
        <v>0</v>
      </c>
      <c r="Z190" s="59">
        <f t="shared" si="50"/>
        <v>1504.2005010999999</v>
      </c>
      <c r="AA190" s="85"/>
    </row>
    <row r="191" spans="1:27" ht="24.75">
      <c r="A191" s="83" t="s">
        <v>5</v>
      </c>
      <c r="B191" s="86">
        <v>2017</v>
      </c>
      <c r="C191" s="40" t="s">
        <v>99</v>
      </c>
      <c r="D191" s="9">
        <v>761.15</v>
      </c>
      <c r="E191" s="9">
        <v>409.27699999999999</v>
      </c>
      <c r="F191" s="9">
        <v>1.264</v>
      </c>
      <c r="G191" s="9">
        <v>493.33686600000004</v>
      </c>
      <c r="H191" s="9">
        <v>541.55837699999995</v>
      </c>
      <c r="I191" s="9">
        <v>0</v>
      </c>
      <c r="J191" s="9">
        <v>0</v>
      </c>
      <c r="K191" s="9">
        <v>8000</v>
      </c>
      <c r="L191" s="9">
        <v>0.11799999999999999</v>
      </c>
      <c r="M191" s="9">
        <v>60</v>
      </c>
      <c r="N191" s="9">
        <v>0</v>
      </c>
      <c r="O191" s="9">
        <v>0.505</v>
      </c>
      <c r="P191" s="9">
        <v>131.20522800000001</v>
      </c>
      <c r="Q191" s="9">
        <v>0</v>
      </c>
      <c r="R191" s="9">
        <v>261.76600000000002</v>
      </c>
      <c r="S191" s="9">
        <v>520.99900000000002</v>
      </c>
      <c r="T191" s="9">
        <v>217.923</v>
      </c>
      <c r="U191" s="9">
        <v>861.33699999999999</v>
      </c>
      <c r="V191" s="9">
        <v>28.186</v>
      </c>
      <c r="W191" s="9">
        <v>415.39100000000002</v>
      </c>
      <c r="X191" s="9">
        <v>3.0000000000000001E-3</v>
      </c>
      <c r="Y191" s="9">
        <v>-8.0000000000000002E-3</v>
      </c>
      <c r="Z191" s="16">
        <v>12704.011471</v>
      </c>
      <c r="AA191" s="83" t="s">
        <v>103</v>
      </c>
    </row>
    <row r="192" spans="1:27" ht="24.75">
      <c r="A192" s="84"/>
      <c r="B192" s="87"/>
      <c r="C192" s="40" t="s">
        <v>100</v>
      </c>
      <c r="D192" s="9">
        <v>138.83500000000001</v>
      </c>
      <c r="E192" s="9">
        <v>85.335999999999999</v>
      </c>
      <c r="F192" s="9">
        <v>0.35199999999999998</v>
      </c>
      <c r="G192" s="9">
        <v>105.48796738466754</v>
      </c>
      <c r="H192" s="9">
        <v>100.38727809801001</v>
      </c>
      <c r="I192" s="9">
        <v>0</v>
      </c>
      <c r="J192" s="9">
        <v>0</v>
      </c>
      <c r="K192" s="9">
        <v>1528.999</v>
      </c>
      <c r="L192" s="9">
        <v>0.04</v>
      </c>
      <c r="M192" s="9">
        <v>28.617999999999999</v>
      </c>
      <c r="N192" s="9">
        <v>1E-3</v>
      </c>
      <c r="O192" s="9">
        <v>0.24</v>
      </c>
      <c r="P192" s="9">
        <v>28.322215</v>
      </c>
      <c r="Q192" s="9">
        <v>0</v>
      </c>
      <c r="R192" s="9">
        <v>41.92</v>
      </c>
      <c r="S192" s="9">
        <v>84.053000000000011</v>
      </c>
      <c r="T192" s="9">
        <v>41.478999999999999</v>
      </c>
      <c r="U192" s="9">
        <v>140.31</v>
      </c>
      <c r="V192" s="9">
        <v>5.2889999999999997</v>
      </c>
      <c r="W192" s="9">
        <v>78.311000000000007</v>
      </c>
      <c r="X192" s="9">
        <v>2E-3</v>
      </c>
      <c r="Y192" s="9">
        <v>-3.0000000000000001E-3</v>
      </c>
      <c r="Z192" s="16">
        <v>2407.979460482677</v>
      </c>
      <c r="AA192" s="84"/>
    </row>
    <row r="193" spans="1:27" ht="24.75">
      <c r="A193" s="84"/>
      <c r="B193" s="86">
        <v>2018</v>
      </c>
      <c r="C193" s="40" t="s">
        <v>99</v>
      </c>
      <c r="D193" s="9">
        <f>D187-D181</f>
        <v>569.31999999999994</v>
      </c>
      <c r="E193" s="9">
        <f t="shared" ref="E193:Z193" si="51">E187-E181</f>
        <v>355.43599999999998</v>
      </c>
      <c r="F193" s="9">
        <f t="shared" si="51"/>
        <v>1.68</v>
      </c>
      <c r="G193" s="9">
        <f t="shared" si="51"/>
        <v>646.98800000000006</v>
      </c>
      <c r="H193" s="9">
        <f t="shared" si="51"/>
        <v>356.37299999999999</v>
      </c>
      <c r="I193" s="9">
        <f t="shared" si="51"/>
        <v>0</v>
      </c>
      <c r="J193" s="9">
        <f t="shared" si="51"/>
        <v>0</v>
      </c>
      <c r="K193" s="9">
        <f t="shared" si="51"/>
        <v>4389.8329999999996</v>
      </c>
      <c r="L193" s="9">
        <f t="shared" si="51"/>
        <v>5.015E-2</v>
      </c>
      <c r="M193" s="9">
        <f t="shared" si="51"/>
        <v>68.361000000000004</v>
      </c>
      <c r="N193" s="9">
        <f t="shared" si="51"/>
        <v>0</v>
      </c>
      <c r="O193" s="9">
        <f t="shared" si="51"/>
        <v>49.722999999999999</v>
      </c>
      <c r="P193" s="9">
        <f t="shared" si="51"/>
        <v>94.844999999999999</v>
      </c>
      <c r="Q193" s="9">
        <f t="shared" si="51"/>
        <v>0</v>
      </c>
      <c r="R193" s="9">
        <f t="shared" si="51"/>
        <v>331.94076879770989</v>
      </c>
      <c r="S193" s="9">
        <f t="shared" si="51"/>
        <v>592.875</v>
      </c>
      <c r="T193" s="9">
        <f t="shared" si="51"/>
        <v>80.950999999999993</v>
      </c>
      <c r="U193" s="9">
        <f t="shared" si="51"/>
        <v>706.64499999999998</v>
      </c>
      <c r="V193" s="9">
        <f t="shared" si="51"/>
        <v>7.1719999999999997</v>
      </c>
      <c r="W193" s="9">
        <f t="shared" si="51"/>
        <v>240.53399999999999</v>
      </c>
      <c r="X193" s="9">
        <f t="shared" si="51"/>
        <v>0</v>
      </c>
      <c r="Y193" s="9">
        <f t="shared" si="51"/>
        <v>0</v>
      </c>
      <c r="Z193" s="60">
        <f t="shared" si="51"/>
        <v>8492.726918797709</v>
      </c>
      <c r="AA193" s="84"/>
    </row>
    <row r="194" spans="1:27" ht="24.75">
      <c r="A194" s="84"/>
      <c r="B194" s="87"/>
      <c r="C194" s="40" t="s">
        <v>100</v>
      </c>
      <c r="D194" s="9">
        <f>D188-D182</f>
        <v>136.67400000000001</v>
      </c>
      <c r="E194" s="9">
        <f t="shared" ref="E194:Z194" si="52">E188-E182</f>
        <v>75.188000000000002</v>
      </c>
      <c r="F194" s="9">
        <f t="shared" si="52"/>
        <v>0.52100000000000002</v>
      </c>
      <c r="G194" s="9">
        <f t="shared" si="52"/>
        <v>153.09800000000001</v>
      </c>
      <c r="H194" s="9">
        <f t="shared" si="52"/>
        <v>82</v>
      </c>
      <c r="I194" s="9">
        <f t="shared" si="52"/>
        <v>0</v>
      </c>
      <c r="J194" s="9">
        <f t="shared" si="52"/>
        <v>0</v>
      </c>
      <c r="K194" s="9">
        <f t="shared" si="52"/>
        <v>1032.636</v>
      </c>
      <c r="L194" s="9">
        <f t="shared" si="52"/>
        <v>1.7000000000000001E-2</v>
      </c>
      <c r="M194" s="9">
        <f t="shared" si="52"/>
        <v>11.888999999999999</v>
      </c>
      <c r="N194" s="9">
        <f t="shared" si="52"/>
        <v>0</v>
      </c>
      <c r="O194" s="9">
        <f t="shared" si="52"/>
        <v>8.9830000000000005</v>
      </c>
      <c r="P194" s="9">
        <f t="shared" si="52"/>
        <v>22.108000000000001</v>
      </c>
      <c r="Q194" s="9">
        <f t="shared" si="52"/>
        <v>6.6319999999999997</v>
      </c>
      <c r="R194" s="9">
        <f t="shared" si="52"/>
        <v>53.158000000000001</v>
      </c>
      <c r="S194" s="9">
        <f t="shared" si="52"/>
        <v>139.47900000000001</v>
      </c>
      <c r="T194" s="9">
        <f t="shared" si="52"/>
        <v>17.849999999999998</v>
      </c>
      <c r="U194" s="9">
        <f t="shared" si="52"/>
        <v>149.09899999999999</v>
      </c>
      <c r="V194" s="9">
        <f t="shared" si="52"/>
        <v>1.2558162100000001</v>
      </c>
      <c r="W194" s="9">
        <f t="shared" si="52"/>
        <v>53.098999999999997</v>
      </c>
      <c r="X194" s="9">
        <f t="shared" si="52"/>
        <v>0</v>
      </c>
      <c r="Y194" s="9">
        <f t="shared" si="52"/>
        <v>0</v>
      </c>
      <c r="Z194" s="60">
        <f t="shared" si="52"/>
        <v>1943.6868162099995</v>
      </c>
      <c r="AA194" s="84"/>
    </row>
    <row r="195" spans="1:27" ht="24.75">
      <c r="A195" s="84"/>
      <c r="B195" s="86">
        <v>2019</v>
      </c>
      <c r="C195" s="40" t="s">
        <v>99</v>
      </c>
      <c r="D195" s="9">
        <f>D189-D183</f>
        <v>565.98599999999999</v>
      </c>
      <c r="E195" s="9">
        <f t="shared" ref="E195:Z195" si="53">E189-E183</f>
        <v>289.416</v>
      </c>
      <c r="F195" s="9">
        <f t="shared" si="53"/>
        <v>1.639</v>
      </c>
      <c r="G195" s="9">
        <f t="shared" si="53"/>
        <v>542.72199999999998</v>
      </c>
      <c r="H195" s="9">
        <f t="shared" si="53"/>
        <v>696.14</v>
      </c>
      <c r="I195" s="9">
        <f t="shared" si="53"/>
        <v>0</v>
      </c>
      <c r="J195" s="9">
        <f t="shared" si="53"/>
        <v>0</v>
      </c>
      <c r="K195" s="9">
        <f t="shared" si="53"/>
        <v>2350.1590000000001</v>
      </c>
      <c r="L195" s="9">
        <f t="shared" si="53"/>
        <v>0</v>
      </c>
      <c r="M195" s="9">
        <f t="shared" si="53"/>
        <v>-36.561999999999998</v>
      </c>
      <c r="N195" s="9">
        <f t="shared" si="53"/>
        <v>1.9E-2</v>
      </c>
      <c r="O195" s="9">
        <f t="shared" si="53"/>
        <v>45.563000000000002</v>
      </c>
      <c r="P195" s="9">
        <f t="shared" si="53"/>
        <v>123.178</v>
      </c>
      <c r="Q195" s="9">
        <f t="shared" si="53"/>
        <v>40.513404558139548</v>
      </c>
      <c r="R195" s="9">
        <f t="shared" si="53"/>
        <v>648.82000152671742</v>
      </c>
      <c r="S195" s="9">
        <f t="shared" si="53"/>
        <v>497.51799999999997</v>
      </c>
      <c r="T195" s="9">
        <f t="shared" si="53"/>
        <v>79.578000000000003</v>
      </c>
      <c r="U195" s="9">
        <f t="shared" si="53"/>
        <v>753.93100000000004</v>
      </c>
      <c r="V195" s="9">
        <f t="shared" si="53"/>
        <v>5.8618690783807068</v>
      </c>
      <c r="W195" s="9">
        <f t="shared" si="53"/>
        <v>382.089</v>
      </c>
      <c r="X195" s="9">
        <f t="shared" si="53"/>
        <v>0</v>
      </c>
      <c r="Y195" s="9">
        <f t="shared" si="53"/>
        <v>-3.0000000000000001E-3</v>
      </c>
      <c r="Z195" s="60">
        <f t="shared" si="53"/>
        <v>6986.5682751632385</v>
      </c>
      <c r="AA195" s="84"/>
    </row>
    <row r="196" spans="1:27" ht="24.75">
      <c r="A196" s="85"/>
      <c r="B196" s="87"/>
      <c r="C196" s="40" t="s">
        <v>100</v>
      </c>
      <c r="D196" s="9">
        <f>D190-D184</f>
        <v>148.99</v>
      </c>
      <c r="E196" s="9">
        <f t="shared" ref="E196:Z196" si="54">E190-E184</f>
        <v>47.331000000000003</v>
      </c>
      <c r="F196" s="9">
        <f t="shared" si="54"/>
        <v>0.48399999999999999</v>
      </c>
      <c r="G196" s="9">
        <f t="shared" si="54"/>
        <v>134.30158109999999</v>
      </c>
      <c r="H196" s="9">
        <f t="shared" si="54"/>
        <v>31</v>
      </c>
      <c r="I196" s="9">
        <f t="shared" si="54"/>
        <v>0</v>
      </c>
      <c r="J196" s="9">
        <f t="shared" si="54"/>
        <v>0</v>
      </c>
      <c r="K196" s="9">
        <f t="shared" si="54"/>
        <v>541.76199999999994</v>
      </c>
      <c r="L196" s="9">
        <f t="shared" si="54"/>
        <v>0</v>
      </c>
      <c r="M196" s="9">
        <f t="shared" si="54"/>
        <v>-6.5520000000000014</v>
      </c>
      <c r="N196" s="9">
        <f t="shared" si="54"/>
        <v>1.2E-2</v>
      </c>
      <c r="O196" s="9">
        <f t="shared" si="54"/>
        <v>10.138</v>
      </c>
      <c r="P196" s="9">
        <f t="shared" si="54"/>
        <v>26.704000000000001</v>
      </c>
      <c r="Q196" s="9">
        <f t="shared" si="54"/>
        <v>10.833</v>
      </c>
      <c r="R196" s="9">
        <f t="shared" si="54"/>
        <v>103.904</v>
      </c>
      <c r="S196" s="9">
        <f t="shared" si="54"/>
        <v>118.376</v>
      </c>
      <c r="T196" s="9">
        <f t="shared" si="54"/>
        <v>16.785</v>
      </c>
      <c r="U196" s="9">
        <f t="shared" si="54"/>
        <v>142.375</v>
      </c>
      <c r="V196" s="9">
        <f t="shared" si="54"/>
        <v>2.3094999999999999</v>
      </c>
      <c r="W196" s="9">
        <f t="shared" si="54"/>
        <v>78.337000000000003</v>
      </c>
      <c r="X196" s="9">
        <f t="shared" si="54"/>
        <v>0</v>
      </c>
      <c r="Y196" s="9">
        <f t="shared" si="54"/>
        <v>-1E-3</v>
      </c>
      <c r="Z196" s="60">
        <f t="shared" si="54"/>
        <v>1407.0890810999999</v>
      </c>
      <c r="AA196" s="85"/>
    </row>
    <row r="197" spans="1:27" ht="24.75">
      <c r="A197" s="83" t="s">
        <v>6</v>
      </c>
      <c r="B197" s="50">
        <v>2017</v>
      </c>
      <c r="C197" s="70" t="s">
        <v>98</v>
      </c>
      <c r="D197" s="9">
        <v>788.78899999999999</v>
      </c>
      <c r="E197" s="9">
        <v>409.40600000000001</v>
      </c>
      <c r="F197" s="9">
        <v>1.264</v>
      </c>
      <c r="G197" s="9">
        <v>992.92306600000006</v>
      </c>
      <c r="H197" s="9">
        <v>1511.254377</v>
      </c>
      <c r="I197" s="9">
        <v>0</v>
      </c>
      <c r="J197" s="9">
        <v>0</v>
      </c>
      <c r="K197" s="9">
        <v>8637.6119999999992</v>
      </c>
      <c r="L197" s="9">
        <v>0.11799999999999999</v>
      </c>
      <c r="M197" s="9">
        <v>1050.0540000000001</v>
      </c>
      <c r="N197" s="9">
        <v>0</v>
      </c>
      <c r="O197" s="9">
        <v>369.90499999999997</v>
      </c>
      <c r="P197" s="9">
        <v>132.900228</v>
      </c>
      <c r="Q197" s="9">
        <v>23.710999999999999</v>
      </c>
      <c r="R197" s="9">
        <v>262.45000000000005</v>
      </c>
      <c r="S197" s="9">
        <v>523.24200000000008</v>
      </c>
      <c r="T197" s="9">
        <v>247.923</v>
      </c>
      <c r="U197" s="9">
        <v>878.15499999999997</v>
      </c>
      <c r="V197" s="9">
        <v>125.672</v>
      </c>
      <c r="W197" s="9">
        <v>2881.8530000000001</v>
      </c>
      <c r="X197" s="9">
        <v>1.4589999999999999</v>
      </c>
      <c r="Y197" s="9">
        <v>17.292999999999999</v>
      </c>
      <c r="Z197" s="16">
        <v>18855.983671000005</v>
      </c>
      <c r="AA197" s="83" t="s">
        <v>101</v>
      </c>
    </row>
    <row r="198" spans="1:27" ht="24.75">
      <c r="A198" s="84"/>
      <c r="B198" s="50">
        <v>2018</v>
      </c>
      <c r="C198" s="71"/>
      <c r="D198" s="9">
        <f>D177+D188-D182</f>
        <v>183.91900000000001</v>
      </c>
      <c r="E198" s="9">
        <f t="shared" ref="E198:Y198" si="55">E177+E188-E182</f>
        <v>75.188000000000002</v>
      </c>
      <c r="F198" s="9">
        <f t="shared" si="55"/>
        <v>0.52100000000000002</v>
      </c>
      <c r="G198" s="9">
        <f t="shared" si="55"/>
        <v>468.72800000000001</v>
      </c>
      <c r="H198" s="9">
        <f t="shared" si="55"/>
        <v>2039.327</v>
      </c>
      <c r="I198" s="9">
        <f t="shared" si="55"/>
        <v>0</v>
      </c>
      <c r="J198" s="9">
        <f t="shared" si="55"/>
        <v>0</v>
      </c>
      <c r="K198" s="9">
        <f t="shared" si="55"/>
        <v>1537.4459999999999</v>
      </c>
      <c r="L198" s="9">
        <f t="shared" si="55"/>
        <v>1.7000000000000001E-2</v>
      </c>
      <c r="M198" s="9">
        <f t="shared" si="55"/>
        <v>419.99900000000002</v>
      </c>
      <c r="N198" s="9">
        <f t="shared" si="55"/>
        <v>0</v>
      </c>
      <c r="O198" s="9">
        <f t="shared" si="55"/>
        <v>199.63</v>
      </c>
      <c r="P198" s="9">
        <f t="shared" si="55"/>
        <v>23.769000000000002</v>
      </c>
      <c r="Q198" s="9">
        <f t="shared" si="55"/>
        <v>24.866</v>
      </c>
      <c r="R198" s="9">
        <f t="shared" si="55"/>
        <v>53.395000000000003</v>
      </c>
      <c r="S198" s="9">
        <f t="shared" si="55"/>
        <v>141.81700000000001</v>
      </c>
      <c r="T198" s="9">
        <f t="shared" si="55"/>
        <v>47.849999999999994</v>
      </c>
      <c r="U198" s="9">
        <f t="shared" si="55"/>
        <v>219.09899999999999</v>
      </c>
      <c r="V198" s="9">
        <f t="shared" si="55"/>
        <v>85.46581621</v>
      </c>
      <c r="W198" s="9">
        <f t="shared" si="55"/>
        <v>2904.1210000000001</v>
      </c>
      <c r="X198" s="9">
        <f t="shared" si="55"/>
        <v>1.569</v>
      </c>
      <c r="Y198" s="9">
        <f t="shared" si="55"/>
        <v>16.888000000000002</v>
      </c>
      <c r="Z198" s="60">
        <f>Z177+Z187-Z182</f>
        <v>15227.671735007709</v>
      </c>
      <c r="AA198" s="84"/>
    </row>
    <row r="199" spans="1:27" ht="24.75">
      <c r="A199" s="84"/>
      <c r="B199" s="50">
        <v>2019</v>
      </c>
      <c r="C199" s="72"/>
      <c r="D199" s="9">
        <f>D178+D189-D183</f>
        <v>614.17589599999997</v>
      </c>
      <c r="E199" s="9">
        <f t="shared" ref="E199:Y199" si="56">E178+E189-E183</f>
        <v>289.416</v>
      </c>
      <c r="F199" s="9">
        <f t="shared" si="56"/>
        <v>1.639</v>
      </c>
      <c r="G199" s="9">
        <f t="shared" si="56"/>
        <v>1008.1156999999999</v>
      </c>
      <c r="H199" s="9">
        <f t="shared" si="56"/>
        <v>2343.886</v>
      </c>
      <c r="I199" s="9">
        <f t="shared" si="56"/>
        <v>0</v>
      </c>
      <c r="J199" s="9">
        <f t="shared" si="56"/>
        <v>0</v>
      </c>
      <c r="K199" s="9">
        <f t="shared" si="56"/>
        <v>2978.1410000000001</v>
      </c>
      <c r="L199" s="9">
        <f t="shared" si="56"/>
        <v>0</v>
      </c>
      <c r="M199" s="9">
        <f t="shared" si="56"/>
        <v>3016.5619999999999</v>
      </c>
      <c r="N199" s="9">
        <f t="shared" si="56"/>
        <v>1.9E-2</v>
      </c>
      <c r="O199" s="9">
        <f t="shared" si="56"/>
        <v>1559.0340000000001</v>
      </c>
      <c r="P199" s="9">
        <f t="shared" si="56"/>
        <v>125.07899999999999</v>
      </c>
      <c r="Q199" s="9">
        <f t="shared" si="56"/>
        <v>55.840404558139547</v>
      </c>
      <c r="R199" s="9">
        <f t="shared" si="56"/>
        <v>649.04860152671745</v>
      </c>
      <c r="S199" s="9">
        <f t="shared" si="56"/>
        <v>500.24399999999997</v>
      </c>
      <c r="T199" s="9">
        <f t="shared" si="56"/>
        <v>111.578</v>
      </c>
      <c r="U199" s="9">
        <f t="shared" si="56"/>
        <v>823.93100000000004</v>
      </c>
      <c r="V199" s="9">
        <f t="shared" si="56"/>
        <v>106.29786907838071</v>
      </c>
      <c r="W199" s="9">
        <f t="shared" si="56"/>
        <v>1401.0889999999999</v>
      </c>
      <c r="X199" s="9">
        <f t="shared" si="56"/>
        <v>1.5740000000000001</v>
      </c>
      <c r="Y199" s="9">
        <f t="shared" si="56"/>
        <v>26.93</v>
      </c>
      <c r="Z199" s="60">
        <f>Z178+Z189-Z183</f>
        <v>15612.600471163238</v>
      </c>
      <c r="AA199" s="85"/>
    </row>
    <row r="200" spans="1:27" ht="24.75">
      <c r="A200" s="73" t="s">
        <v>7</v>
      </c>
      <c r="B200" s="50">
        <v>2017</v>
      </c>
      <c r="C200" s="70" t="s">
        <v>9</v>
      </c>
      <c r="D200" s="9">
        <v>3.5039788840868722</v>
      </c>
      <c r="E200" s="9">
        <v>3.1509064351768173E-2</v>
      </c>
      <c r="F200" s="9">
        <v>0</v>
      </c>
      <c r="G200" s="9">
        <v>50.314693767019406</v>
      </c>
      <c r="H200" s="9">
        <v>64.164975450721229</v>
      </c>
      <c r="I200" s="9">
        <v>0</v>
      </c>
      <c r="J200" s="9">
        <v>0</v>
      </c>
      <c r="K200" s="9">
        <v>7.3818087684420188</v>
      </c>
      <c r="L200" s="9">
        <v>0</v>
      </c>
      <c r="M200" s="9">
        <v>94.286008148152362</v>
      </c>
      <c r="N200" s="9">
        <v>0</v>
      </c>
      <c r="O200" s="9">
        <v>99.863478460685855</v>
      </c>
      <c r="P200" s="9">
        <v>1.2753928458271719</v>
      </c>
      <c r="Q200" s="9">
        <v>100</v>
      </c>
      <c r="R200" s="9">
        <v>0.26062107068012952</v>
      </c>
      <c r="S200" s="9">
        <v>0.42867353920365714</v>
      </c>
      <c r="T200" s="9">
        <v>12.100531213320265</v>
      </c>
      <c r="U200" s="9">
        <v>1.9151516531819555</v>
      </c>
      <c r="V200" s="9">
        <v>77.571774142211481</v>
      </c>
      <c r="W200" s="9">
        <v>85.585975412347537</v>
      </c>
      <c r="X200" s="9">
        <v>99.794379712131615</v>
      </c>
      <c r="Y200" s="9">
        <v>100.04626149308969</v>
      </c>
      <c r="Z200" s="60">
        <f>(Z176/Z197)*100</f>
        <v>32.626100591408388</v>
      </c>
      <c r="AA200" s="92" t="s">
        <v>102</v>
      </c>
    </row>
    <row r="201" spans="1:27" ht="24.75">
      <c r="A201" s="73"/>
      <c r="B201" s="50">
        <v>2018</v>
      </c>
      <c r="C201" s="71"/>
      <c r="D201" s="9">
        <f>(D177/D198)*100</f>
        <v>25.687938712150455</v>
      </c>
      <c r="E201" s="9">
        <f t="shared" ref="E201:Y201" si="57">(E177/E198)*100</f>
        <v>0</v>
      </c>
      <c r="F201" s="9">
        <f t="shared" si="57"/>
        <v>0</v>
      </c>
      <c r="G201" s="9">
        <f t="shared" si="57"/>
        <v>67.337560376166977</v>
      </c>
      <c r="H201" s="9">
        <f t="shared" si="57"/>
        <v>95.979065642734099</v>
      </c>
      <c r="I201" s="9">
        <v>0</v>
      </c>
      <c r="J201" s="9">
        <v>0</v>
      </c>
      <c r="K201" s="9">
        <f t="shared" si="57"/>
        <v>32.83432393723097</v>
      </c>
      <c r="L201" s="9">
        <f t="shared" si="57"/>
        <v>0</v>
      </c>
      <c r="M201" s="9">
        <f t="shared" si="57"/>
        <v>97.169278974473755</v>
      </c>
      <c r="N201" s="9">
        <v>0</v>
      </c>
      <c r="O201" s="9">
        <f t="shared" si="57"/>
        <v>95.500175324350039</v>
      </c>
      <c r="P201" s="9">
        <f t="shared" si="57"/>
        <v>6.9880937355378858</v>
      </c>
      <c r="Q201" s="9">
        <f t="shared" si="57"/>
        <v>73.329043674093157</v>
      </c>
      <c r="R201" s="9">
        <f t="shared" si="57"/>
        <v>0.44386178481131183</v>
      </c>
      <c r="S201" s="9">
        <f t="shared" si="57"/>
        <v>1.6486034819520929</v>
      </c>
      <c r="T201" s="9">
        <f t="shared" si="57"/>
        <v>62.695924764890286</v>
      </c>
      <c r="U201" s="9">
        <f t="shared" si="57"/>
        <v>31.949027608523998</v>
      </c>
      <c r="V201" s="9">
        <f t="shared" si="57"/>
        <v>98.53062163834683</v>
      </c>
      <c r="W201" s="9">
        <f t="shared" si="57"/>
        <v>98.171598221974904</v>
      </c>
      <c r="X201" s="9">
        <f t="shared" si="57"/>
        <v>100</v>
      </c>
      <c r="Y201" s="9">
        <f t="shared" si="57"/>
        <v>100</v>
      </c>
      <c r="Z201" s="60">
        <f>(Z177/Z198)*100</f>
        <v>42.684975832890913</v>
      </c>
      <c r="AA201" s="92"/>
    </row>
    <row r="202" spans="1:27" ht="24.75">
      <c r="A202" s="73"/>
      <c r="B202" s="50">
        <v>2019</v>
      </c>
      <c r="C202" s="72"/>
      <c r="D202" s="9">
        <f>(D178/D199)*100</f>
        <v>7.8462694993162021</v>
      </c>
      <c r="E202" s="9">
        <f t="shared" ref="E202:Y202" si="58">(E178/E199)*100</f>
        <v>0</v>
      </c>
      <c r="F202" s="9">
        <f t="shared" si="58"/>
        <v>0</v>
      </c>
      <c r="G202" s="9">
        <f t="shared" si="58"/>
        <v>46.164711054495037</v>
      </c>
      <c r="H202" s="9">
        <f t="shared" si="58"/>
        <v>70.299750073169093</v>
      </c>
      <c r="I202" s="9">
        <v>0</v>
      </c>
      <c r="J202" s="9">
        <v>0</v>
      </c>
      <c r="K202" s="9">
        <f t="shared" si="58"/>
        <v>21.086375695442221</v>
      </c>
      <c r="L202" s="9">
        <v>0</v>
      </c>
      <c r="M202" s="9">
        <f t="shared" si="58"/>
        <v>101.21204205317179</v>
      </c>
      <c r="N202" s="9">
        <f t="shared" si="58"/>
        <v>0</v>
      </c>
      <c r="O202" s="9">
        <f t="shared" si="58"/>
        <v>97.077485160682826</v>
      </c>
      <c r="P202" s="9">
        <f t="shared" si="58"/>
        <v>1.5198394614603572</v>
      </c>
      <c r="Q202" s="9">
        <f t="shared" si="58"/>
        <v>27.447867044089797</v>
      </c>
      <c r="R202" s="9">
        <f t="shared" si="58"/>
        <v>3.5220783075763228E-2</v>
      </c>
      <c r="S202" s="9">
        <f t="shared" si="58"/>
        <v>0.54493407217277967</v>
      </c>
      <c r="T202" s="9">
        <f t="shared" si="58"/>
        <v>28.679488788112351</v>
      </c>
      <c r="U202" s="9">
        <f t="shared" si="58"/>
        <v>8.4958570559913387</v>
      </c>
      <c r="V202" s="9">
        <f t="shared" si="58"/>
        <v>94.48543124222148</v>
      </c>
      <c r="W202" s="9">
        <f t="shared" si="58"/>
        <v>72.729141403579646</v>
      </c>
      <c r="X202" s="9">
        <f t="shared" si="58"/>
        <v>100</v>
      </c>
      <c r="Y202" s="9">
        <f t="shared" si="58"/>
        <v>100.01113999257333</v>
      </c>
      <c r="Z202" s="60">
        <f>(Z178/Z199)*100</f>
        <v>55.250451146382964</v>
      </c>
      <c r="AA202" s="92"/>
    </row>
    <row r="206" spans="1:27" ht="24.75">
      <c r="A206" s="1" t="s">
        <v>199</v>
      </c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AA206" s="2" t="s">
        <v>180</v>
      </c>
    </row>
    <row r="207" spans="1:27" ht="33" customHeight="1">
      <c r="A207" s="29" t="s">
        <v>61</v>
      </c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AA207" s="6" t="s">
        <v>156</v>
      </c>
    </row>
    <row r="208" spans="1:27">
      <c r="A208" s="46" t="s">
        <v>209</v>
      </c>
      <c r="AA208" s="46" t="s">
        <v>1</v>
      </c>
    </row>
    <row r="209" spans="1:27">
      <c r="A209" s="74" t="s">
        <v>83</v>
      </c>
      <c r="B209" s="76" t="s">
        <v>2</v>
      </c>
      <c r="C209" s="77"/>
      <c r="D209" s="25" t="s">
        <v>10</v>
      </c>
      <c r="E209" s="25" t="s">
        <v>12</v>
      </c>
      <c r="F209" s="25" t="s">
        <v>14</v>
      </c>
      <c r="G209" s="25" t="s">
        <v>16</v>
      </c>
      <c r="H209" s="25" t="s">
        <v>18</v>
      </c>
      <c r="I209" s="25" t="s">
        <v>20</v>
      </c>
      <c r="J209" s="25" t="s">
        <v>22</v>
      </c>
      <c r="K209" s="25" t="s">
        <v>24</v>
      </c>
      <c r="L209" s="25" t="s">
        <v>26</v>
      </c>
      <c r="M209" s="25" t="s">
        <v>28</v>
      </c>
      <c r="N209" s="25" t="s">
        <v>30</v>
      </c>
      <c r="O209" s="25" t="s">
        <v>32</v>
      </c>
      <c r="P209" s="25" t="s">
        <v>34</v>
      </c>
      <c r="Q209" s="25" t="s">
        <v>36</v>
      </c>
      <c r="R209" s="25" t="s">
        <v>38</v>
      </c>
      <c r="S209" s="25" t="s">
        <v>40</v>
      </c>
      <c r="T209" s="25" t="s">
        <v>42</v>
      </c>
      <c r="U209" s="25" t="s">
        <v>44</v>
      </c>
      <c r="V209" s="25" t="s">
        <v>46</v>
      </c>
      <c r="W209" s="25" t="s">
        <v>48</v>
      </c>
      <c r="X209" s="25" t="s">
        <v>50</v>
      </c>
      <c r="Y209" s="25" t="s">
        <v>52</v>
      </c>
      <c r="Z209" s="25" t="s">
        <v>54</v>
      </c>
      <c r="AA209" s="83" t="s">
        <v>104</v>
      </c>
    </row>
    <row r="210" spans="1:27">
      <c r="A210" s="75"/>
      <c r="B210" s="78" t="s">
        <v>8</v>
      </c>
      <c r="C210" s="79"/>
      <c r="D210" s="28" t="s">
        <v>11</v>
      </c>
      <c r="E210" s="28" t="s">
        <v>13</v>
      </c>
      <c r="F210" s="28" t="s">
        <v>15</v>
      </c>
      <c r="G210" s="28" t="s">
        <v>17</v>
      </c>
      <c r="H210" s="28" t="s">
        <v>19</v>
      </c>
      <c r="I210" s="28" t="s">
        <v>21</v>
      </c>
      <c r="J210" s="28" t="s">
        <v>23</v>
      </c>
      <c r="K210" s="28" t="s">
        <v>25</v>
      </c>
      <c r="L210" s="28" t="s">
        <v>27</v>
      </c>
      <c r="M210" s="28" t="s">
        <v>29</v>
      </c>
      <c r="N210" s="28" t="s">
        <v>31</v>
      </c>
      <c r="O210" s="28" t="s">
        <v>33</v>
      </c>
      <c r="P210" s="28" t="s">
        <v>35</v>
      </c>
      <c r="Q210" s="28" t="s">
        <v>37</v>
      </c>
      <c r="R210" s="28" t="s">
        <v>39</v>
      </c>
      <c r="S210" s="28" t="s">
        <v>41</v>
      </c>
      <c r="T210" s="28" t="s">
        <v>43</v>
      </c>
      <c r="U210" s="28" t="s">
        <v>45</v>
      </c>
      <c r="V210" s="28" t="s">
        <v>47</v>
      </c>
      <c r="W210" s="28" t="s">
        <v>49</v>
      </c>
      <c r="X210" s="17" t="s">
        <v>51</v>
      </c>
      <c r="Y210" s="17" t="s">
        <v>53</v>
      </c>
      <c r="Z210" s="17" t="s">
        <v>55</v>
      </c>
      <c r="AA210" s="85"/>
    </row>
    <row r="211" spans="1:27" ht="24.75">
      <c r="A211" s="80" t="s">
        <v>208</v>
      </c>
      <c r="B211" s="50">
        <v>2017</v>
      </c>
      <c r="C211" s="70" t="s">
        <v>98</v>
      </c>
      <c r="D211" s="9">
        <v>6.5</v>
      </c>
      <c r="E211" s="9">
        <v>0</v>
      </c>
      <c r="F211" s="9">
        <v>0</v>
      </c>
      <c r="G211" s="9">
        <v>73</v>
      </c>
      <c r="H211" s="9">
        <v>64.052537999999998</v>
      </c>
      <c r="I211" s="9">
        <v>0</v>
      </c>
      <c r="J211" s="9">
        <v>0</v>
      </c>
      <c r="K211" s="9">
        <v>0</v>
      </c>
      <c r="L211" s="9">
        <v>0</v>
      </c>
      <c r="M211" s="9">
        <v>0.22800000000000001</v>
      </c>
      <c r="N211" s="9">
        <v>0</v>
      </c>
      <c r="O211" s="9">
        <v>0.41199999999999998</v>
      </c>
      <c r="P211" s="9">
        <v>4.8929999999999998</v>
      </c>
      <c r="Q211" s="9">
        <v>0.76500000000000001</v>
      </c>
      <c r="R211" s="9">
        <v>0.13800000000000001</v>
      </c>
      <c r="S211" s="9">
        <v>1.333</v>
      </c>
      <c r="T211" s="9">
        <v>82.22</v>
      </c>
      <c r="U211" s="9">
        <v>0</v>
      </c>
      <c r="V211" s="9">
        <v>93.697999999999993</v>
      </c>
      <c r="W211" s="9">
        <v>40.921999999999997</v>
      </c>
      <c r="X211" s="9">
        <v>0</v>
      </c>
      <c r="Y211" s="9">
        <v>0</v>
      </c>
      <c r="Z211" s="26">
        <f>SUM(D211:Y211)</f>
        <v>368.16153799999995</v>
      </c>
      <c r="AA211" s="83" t="s">
        <v>95</v>
      </c>
    </row>
    <row r="212" spans="1:27" ht="24.75">
      <c r="A212" s="81"/>
      <c r="B212" s="50">
        <v>2018</v>
      </c>
      <c r="C212" s="71"/>
      <c r="D212" s="9">
        <v>0.35399999999999998</v>
      </c>
      <c r="E212" s="9">
        <v>0</v>
      </c>
      <c r="F212" s="9">
        <v>0</v>
      </c>
      <c r="G212" s="9">
        <v>32.351999999999997</v>
      </c>
      <c r="H212" s="9">
        <v>118.018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1E-3</v>
      </c>
      <c r="P212" s="9">
        <v>1.345</v>
      </c>
      <c r="Q212" s="9">
        <v>0.70699999999999996</v>
      </c>
      <c r="R212" s="9">
        <v>0.19</v>
      </c>
      <c r="S212" s="9">
        <v>0</v>
      </c>
      <c r="T212" s="9">
        <v>0.13400000000000001</v>
      </c>
      <c r="U212" s="9">
        <v>0</v>
      </c>
      <c r="V212" s="9">
        <v>92.596000000000004</v>
      </c>
      <c r="W212" s="9">
        <v>26.896000000000001</v>
      </c>
      <c r="X212" s="9">
        <v>0</v>
      </c>
      <c r="Y212" s="9">
        <v>0</v>
      </c>
      <c r="Z212" s="26">
        <f t="shared" ref="Z212:Z225" si="59">SUM(D212:Y212)</f>
        <v>272.59299999999996</v>
      </c>
      <c r="AA212" s="84"/>
    </row>
    <row r="213" spans="1:27" ht="24.75">
      <c r="A213" s="82"/>
      <c r="B213" s="50">
        <v>2019</v>
      </c>
      <c r="C213" s="72"/>
      <c r="D213" s="9">
        <v>0</v>
      </c>
      <c r="E213" s="9">
        <v>0</v>
      </c>
      <c r="F213" s="9">
        <v>0</v>
      </c>
      <c r="G213" s="9">
        <v>27.318999999999999</v>
      </c>
      <c r="H213" s="9">
        <v>101.30500000000001</v>
      </c>
      <c r="I213" s="9">
        <v>0</v>
      </c>
      <c r="J213" s="9">
        <v>0</v>
      </c>
      <c r="K213" s="9">
        <v>0</v>
      </c>
      <c r="L213" s="9">
        <v>0</v>
      </c>
      <c r="M213" s="9">
        <v>1.7000000000000001E-2</v>
      </c>
      <c r="N213" s="9">
        <v>0</v>
      </c>
      <c r="O213" s="9">
        <v>0</v>
      </c>
      <c r="P213" s="9">
        <v>1.3440000000000001</v>
      </c>
      <c r="Q213" s="9">
        <v>0.71899999999999997</v>
      </c>
      <c r="R213" s="9">
        <v>0.16200000000000001</v>
      </c>
      <c r="S213" s="9">
        <v>0</v>
      </c>
      <c r="T213" s="9">
        <v>0.13200000000000001</v>
      </c>
      <c r="U213" s="9">
        <v>0</v>
      </c>
      <c r="V213" s="9">
        <v>93.03</v>
      </c>
      <c r="W213" s="9">
        <v>13.951000000000001</v>
      </c>
      <c r="X213" s="9">
        <v>0</v>
      </c>
      <c r="Y213" s="9">
        <v>0</v>
      </c>
      <c r="Z213" s="9">
        <f t="shared" si="59"/>
        <v>237.97899999999998</v>
      </c>
      <c r="AA213" s="85"/>
    </row>
    <row r="214" spans="1:27" ht="24.75">
      <c r="A214" s="83" t="s">
        <v>3</v>
      </c>
      <c r="B214" s="86">
        <v>2017</v>
      </c>
      <c r="C214" s="40" t="s">
        <v>99</v>
      </c>
      <c r="D214" s="9">
        <v>0.34799999999999998</v>
      </c>
      <c r="E214" s="9">
        <v>36.783000000000001</v>
      </c>
      <c r="F214" s="9">
        <v>0.25</v>
      </c>
      <c r="G214" s="9">
        <v>34.51</v>
      </c>
      <c r="H214" s="9">
        <v>0.13400000000000001</v>
      </c>
      <c r="I214" s="9">
        <v>0</v>
      </c>
      <c r="J214" s="9">
        <v>5.1999999999999998E-2</v>
      </c>
      <c r="K214" s="9">
        <v>46.517251318101934</v>
      </c>
      <c r="L214" s="9">
        <v>0.127</v>
      </c>
      <c r="M214" s="9">
        <v>0.54600000000000004</v>
      </c>
      <c r="N214" s="9">
        <v>0.08</v>
      </c>
      <c r="O214" s="9">
        <v>2.5000000000000001E-2</v>
      </c>
      <c r="P214" s="9">
        <v>10.005072999999999</v>
      </c>
      <c r="Q214" s="9">
        <v>3.4000000000000002E-2</v>
      </c>
      <c r="R214" s="9">
        <v>1.5629999999999999</v>
      </c>
      <c r="S214" s="9">
        <v>2.9449999999999998</v>
      </c>
      <c r="T214" s="9">
        <v>4.8600000000000003</v>
      </c>
      <c r="U214" s="9">
        <v>2E-3</v>
      </c>
      <c r="V214" s="9">
        <v>16.948</v>
      </c>
      <c r="W214" s="9">
        <v>2.206</v>
      </c>
      <c r="X214" s="9">
        <v>0</v>
      </c>
      <c r="Y214" s="9">
        <v>0.36599999999999999</v>
      </c>
      <c r="Z214" s="9">
        <f t="shared" si="59"/>
        <v>158.30132431810193</v>
      </c>
      <c r="AA214" s="83" t="s">
        <v>96</v>
      </c>
    </row>
    <row r="215" spans="1:27" ht="24.75">
      <c r="A215" s="84"/>
      <c r="B215" s="87"/>
      <c r="C215" s="40" t="s">
        <v>100</v>
      </c>
      <c r="D215" s="9">
        <v>0.309</v>
      </c>
      <c r="E215" s="9">
        <v>27.686</v>
      </c>
      <c r="F215" s="9">
        <v>0.40699999999999997</v>
      </c>
      <c r="G215" s="9">
        <v>14.131</v>
      </c>
      <c r="H215" s="9">
        <v>0.114</v>
      </c>
      <c r="I215" s="9">
        <v>0</v>
      </c>
      <c r="J215" s="9">
        <v>7.8E-2</v>
      </c>
      <c r="K215" s="9">
        <v>12.488</v>
      </c>
      <c r="L215" s="9">
        <v>4.2999999999999997E-2</v>
      </c>
      <c r="M215" s="9">
        <v>0.49399999999999999</v>
      </c>
      <c r="N215" s="9">
        <v>6.2E-2</v>
      </c>
      <c r="O215" s="9">
        <v>3.1E-2</v>
      </c>
      <c r="P215" s="9">
        <v>3.2721390000000001</v>
      </c>
      <c r="Q215" s="9">
        <v>8.5999999999999993E-2</v>
      </c>
      <c r="R215" s="9">
        <v>1.4410000000000001</v>
      </c>
      <c r="S215" s="9">
        <v>2.476</v>
      </c>
      <c r="T215" s="9">
        <v>7.9649999999999999</v>
      </c>
      <c r="U215" s="9">
        <v>5.0000000000000001E-3</v>
      </c>
      <c r="V215" s="9">
        <v>7.764037677491916</v>
      </c>
      <c r="W215" s="9">
        <v>0.96699999999999997</v>
      </c>
      <c r="X215" s="9">
        <v>0</v>
      </c>
      <c r="Y215" s="9">
        <v>0.113</v>
      </c>
      <c r="Z215" s="9">
        <f t="shared" si="59"/>
        <v>79.93217667749191</v>
      </c>
      <c r="AA215" s="84"/>
    </row>
    <row r="216" spans="1:27" ht="24.75">
      <c r="A216" s="84"/>
      <c r="B216" s="86">
        <v>2018</v>
      </c>
      <c r="C216" s="40" t="s">
        <v>99</v>
      </c>
      <c r="D216" s="9">
        <v>0.33</v>
      </c>
      <c r="E216" s="9">
        <v>39.96</v>
      </c>
      <c r="F216" s="9">
        <v>0.12</v>
      </c>
      <c r="G216" s="9">
        <v>0.02</v>
      </c>
      <c r="H216" s="9">
        <v>0</v>
      </c>
      <c r="I216" s="9">
        <v>0</v>
      </c>
      <c r="J216" s="9">
        <v>0</v>
      </c>
      <c r="K216" s="9">
        <v>0</v>
      </c>
      <c r="L216" s="9">
        <v>0.24</v>
      </c>
      <c r="M216" s="9">
        <v>0</v>
      </c>
      <c r="N216" s="9">
        <v>0.75</v>
      </c>
      <c r="O216" s="9">
        <v>0</v>
      </c>
      <c r="P216" s="9">
        <v>17.962392000000001</v>
      </c>
      <c r="Q216" s="9">
        <v>0</v>
      </c>
      <c r="R216" s="9">
        <v>0</v>
      </c>
      <c r="S216" s="9">
        <v>0</v>
      </c>
      <c r="T216" s="9">
        <v>3.33</v>
      </c>
      <c r="U216" s="9">
        <v>0.5</v>
      </c>
      <c r="V216" s="9">
        <v>0.71199999999999997</v>
      </c>
      <c r="W216" s="9">
        <v>0.01</v>
      </c>
      <c r="X216" s="9">
        <v>0</v>
      </c>
      <c r="Y216" s="9">
        <v>18.690000000000001</v>
      </c>
      <c r="Z216" s="9">
        <f t="shared" si="59"/>
        <v>82.624392</v>
      </c>
      <c r="AA216" s="84"/>
    </row>
    <row r="217" spans="1:27" ht="24.75">
      <c r="A217" s="84"/>
      <c r="B217" s="87"/>
      <c r="C217" s="40" t="s">
        <v>100</v>
      </c>
      <c r="D217" s="9">
        <v>0.57999999999999996</v>
      </c>
      <c r="E217" s="9">
        <v>24.56</v>
      </c>
      <c r="F217" s="9">
        <v>0.61</v>
      </c>
      <c r="G217" s="9">
        <v>0.06</v>
      </c>
      <c r="H217" s="9">
        <v>0</v>
      </c>
      <c r="I217" s="9">
        <v>0</v>
      </c>
      <c r="J217" s="9">
        <v>0.32</v>
      </c>
      <c r="K217" s="9">
        <v>0</v>
      </c>
      <c r="L217" s="9">
        <v>7.0000000000000007E-2</v>
      </c>
      <c r="M217" s="9">
        <v>0</v>
      </c>
      <c r="N217" s="9">
        <v>0.3</v>
      </c>
      <c r="O217" s="9">
        <v>0</v>
      </c>
      <c r="P217" s="9">
        <v>6.0421740259740258</v>
      </c>
      <c r="Q217" s="9">
        <v>17.72</v>
      </c>
      <c r="R217" s="9">
        <v>0.59</v>
      </c>
      <c r="S217" s="9">
        <v>0</v>
      </c>
      <c r="T217" s="9">
        <v>1.58</v>
      </c>
      <c r="U217" s="9">
        <v>0.26</v>
      </c>
      <c r="V217" s="9">
        <v>3.5640000000000001</v>
      </c>
      <c r="W217" s="9">
        <v>0.02</v>
      </c>
      <c r="X217" s="9">
        <v>0</v>
      </c>
      <c r="Y217" s="9">
        <v>9.86</v>
      </c>
      <c r="Z217" s="9">
        <f t="shared" si="59"/>
        <v>66.136174025974015</v>
      </c>
      <c r="AA217" s="84"/>
    </row>
    <row r="218" spans="1:27" ht="24.75">
      <c r="A218" s="84"/>
      <c r="B218" s="86">
        <v>2019</v>
      </c>
      <c r="C218" s="9" t="s">
        <v>99</v>
      </c>
      <c r="D218" s="9">
        <v>4.07</v>
      </c>
      <c r="E218" s="9">
        <v>79.641999999999996</v>
      </c>
      <c r="F218" s="9">
        <v>0.10199999999999999</v>
      </c>
      <c r="G218" s="9">
        <v>13.19</v>
      </c>
      <c r="H218" s="9">
        <v>37.417000000000002</v>
      </c>
      <c r="I218" s="9">
        <v>0</v>
      </c>
      <c r="J218" s="9">
        <v>7.4999999999999997E-2</v>
      </c>
      <c r="K218" s="9">
        <v>27.29</v>
      </c>
      <c r="L218" s="9">
        <v>2.3180000000000001</v>
      </c>
      <c r="M218" s="9">
        <v>1.4219999999999999</v>
      </c>
      <c r="N218" s="9">
        <v>0.36099999999999999</v>
      </c>
      <c r="O218" s="9">
        <v>0.61699999999999999</v>
      </c>
      <c r="P218" s="9">
        <v>9.7210000000000001</v>
      </c>
      <c r="Q218" s="9">
        <v>2.4816046511627912</v>
      </c>
      <c r="R218" s="9">
        <v>0</v>
      </c>
      <c r="S218" s="9">
        <v>1.01</v>
      </c>
      <c r="T218" s="9">
        <v>7.5330000000000004</v>
      </c>
      <c r="U218" s="9">
        <v>0</v>
      </c>
      <c r="V218" s="9">
        <v>92.837999999999994</v>
      </c>
      <c r="W218" s="9">
        <v>2.5470000000000002</v>
      </c>
      <c r="X218" s="9">
        <v>0</v>
      </c>
      <c r="Y218" s="9">
        <v>1.2430000000000001</v>
      </c>
      <c r="Z218" s="9">
        <f t="shared" si="59"/>
        <v>283.87760465116276</v>
      </c>
      <c r="AA218" s="84"/>
    </row>
    <row r="219" spans="1:27" ht="24.75">
      <c r="A219" s="85"/>
      <c r="B219" s="87"/>
      <c r="C219" s="9" t="s">
        <v>100</v>
      </c>
      <c r="D219" s="9">
        <v>2.3340000000000001</v>
      </c>
      <c r="E219" s="9">
        <v>57.027000000000001</v>
      </c>
      <c r="F219" s="9">
        <v>0.4</v>
      </c>
      <c r="G219" s="9">
        <v>5.6459999999999999</v>
      </c>
      <c r="H219" s="9">
        <v>3.3879999999999999</v>
      </c>
      <c r="I219" s="9">
        <v>0</v>
      </c>
      <c r="J219" s="9">
        <v>1.9E-2</v>
      </c>
      <c r="K219" s="9">
        <v>10.173999999999999</v>
      </c>
      <c r="L219" s="9">
        <v>0.44600000000000001</v>
      </c>
      <c r="M219" s="9">
        <v>1.194</v>
      </c>
      <c r="N219" s="9">
        <v>0.22700000000000001</v>
      </c>
      <c r="O219" s="9">
        <v>0.32600000000000001</v>
      </c>
      <c r="P219" s="9">
        <v>3.8260000000000001</v>
      </c>
      <c r="Q219" s="9">
        <v>6.2770000000000001</v>
      </c>
      <c r="R219" s="9">
        <v>0</v>
      </c>
      <c r="S219" s="9">
        <v>1.0309999999999999</v>
      </c>
      <c r="T219" s="9">
        <v>10.24</v>
      </c>
      <c r="U219" s="9">
        <v>1E-3</v>
      </c>
      <c r="V219" s="9">
        <v>36.536999999999999</v>
      </c>
      <c r="W219" s="9">
        <v>1.3320000000000001</v>
      </c>
      <c r="X219" s="9">
        <v>0</v>
      </c>
      <c r="Y219" s="9">
        <v>0.82099999999999995</v>
      </c>
      <c r="Z219" s="9">
        <f t="shared" si="59"/>
        <v>141.24599999999998</v>
      </c>
      <c r="AA219" s="85"/>
    </row>
    <row r="220" spans="1:27" ht="24.75">
      <c r="A220" s="83" t="s">
        <v>4</v>
      </c>
      <c r="B220" s="86">
        <v>2017</v>
      </c>
      <c r="C220" s="40" t="s">
        <v>99</v>
      </c>
      <c r="D220" s="9">
        <v>37.484999999999999</v>
      </c>
      <c r="E220" s="9">
        <v>192.68</v>
      </c>
      <c r="F220" s="9">
        <v>8.1210000000000004</v>
      </c>
      <c r="G220" s="9">
        <v>28.108000000000001</v>
      </c>
      <c r="H220" s="9">
        <v>12.482661999999999</v>
      </c>
      <c r="I220" s="9">
        <v>2.9000000000000001E-2</v>
      </c>
      <c r="J220" s="9">
        <v>9.1219999999999999</v>
      </c>
      <c r="K220" s="9">
        <v>212.809</v>
      </c>
      <c r="L220" s="9">
        <v>30.495009459010948</v>
      </c>
      <c r="M220" s="9">
        <v>34.670999999999999</v>
      </c>
      <c r="N220" s="9">
        <v>3.51</v>
      </c>
      <c r="O220" s="9">
        <v>210.202</v>
      </c>
      <c r="P220" s="9">
        <v>29.001260000000002</v>
      </c>
      <c r="Q220" s="9">
        <v>3.8759999999999999</v>
      </c>
      <c r="R220" s="9">
        <v>16.297000000000001</v>
      </c>
      <c r="S220" s="9">
        <v>15.388999999999999</v>
      </c>
      <c r="T220" s="9">
        <v>32.718000000000004</v>
      </c>
      <c r="U220" s="9">
        <v>3.427</v>
      </c>
      <c r="V220" s="9">
        <v>158.85499999999999</v>
      </c>
      <c r="W220" s="9">
        <v>24.54</v>
      </c>
      <c r="X220" s="9">
        <v>2.8460000000000001</v>
      </c>
      <c r="Y220" s="9">
        <v>49.286000000000001</v>
      </c>
      <c r="Z220" s="9">
        <f t="shared" si="59"/>
        <v>1115.9499314590109</v>
      </c>
      <c r="AA220" s="83" t="s">
        <v>97</v>
      </c>
    </row>
    <row r="221" spans="1:27" ht="24.75">
      <c r="A221" s="84"/>
      <c r="B221" s="87"/>
      <c r="C221" s="40" t="s">
        <v>100</v>
      </c>
      <c r="D221" s="9">
        <v>19.638999999999999</v>
      </c>
      <c r="E221" s="9">
        <v>83.119</v>
      </c>
      <c r="F221" s="9">
        <v>8.4920000000000009</v>
      </c>
      <c r="G221" s="9">
        <v>12.66</v>
      </c>
      <c r="H221" s="9">
        <v>4.8922784675000006</v>
      </c>
      <c r="I221" s="9">
        <v>6.0000000000000001E-3</v>
      </c>
      <c r="J221" s="9">
        <v>4.5880000000000001</v>
      </c>
      <c r="K221" s="9">
        <v>149.26499999999999</v>
      </c>
      <c r="L221" s="9">
        <v>10.430999999999999</v>
      </c>
      <c r="M221" s="9">
        <v>11.613</v>
      </c>
      <c r="N221" s="9">
        <v>2.5009999999999999</v>
      </c>
      <c r="O221" s="9">
        <v>73.846999999999994</v>
      </c>
      <c r="P221" s="9">
        <v>24.111107799999999</v>
      </c>
      <c r="Q221" s="9">
        <v>2.113</v>
      </c>
      <c r="R221" s="9">
        <v>10.624000000000001</v>
      </c>
      <c r="S221" s="9">
        <v>17.72</v>
      </c>
      <c r="T221" s="9">
        <v>18.997</v>
      </c>
      <c r="U221" s="9">
        <v>1.8839999999999999</v>
      </c>
      <c r="V221" s="9">
        <v>47.213777590327567</v>
      </c>
      <c r="W221" s="9">
        <v>14.105</v>
      </c>
      <c r="X221" s="9">
        <v>0.98899999999999999</v>
      </c>
      <c r="Y221" s="9">
        <v>13.381</v>
      </c>
      <c r="Z221" s="9">
        <f t="shared" si="59"/>
        <v>532.19116385782752</v>
      </c>
      <c r="AA221" s="84"/>
    </row>
    <row r="222" spans="1:27" ht="24.75">
      <c r="A222" s="84"/>
      <c r="B222" s="86">
        <v>2018</v>
      </c>
      <c r="C222" s="40" t="s">
        <v>99</v>
      </c>
      <c r="D222" s="9">
        <v>32.799999999999997</v>
      </c>
      <c r="E222" s="9">
        <v>216.786</v>
      </c>
      <c r="F222" s="9">
        <v>6.508</v>
      </c>
      <c r="G222" s="9">
        <v>32.548000000000002</v>
      </c>
      <c r="H222" s="9">
        <v>41.677999999999997</v>
      </c>
      <c r="I222" s="9">
        <v>4.3999999999999997E-2</v>
      </c>
      <c r="J222" s="9">
        <v>9.0050000000000008</v>
      </c>
      <c r="K222" s="9">
        <v>216.238</v>
      </c>
      <c r="L222" s="9">
        <v>24.417056754065712</v>
      </c>
      <c r="M222" s="9">
        <v>102.483</v>
      </c>
      <c r="N222" s="9">
        <v>19.399000000000001</v>
      </c>
      <c r="O222" s="9">
        <v>281.05500000000001</v>
      </c>
      <c r="P222" s="9">
        <v>27.052</v>
      </c>
      <c r="Q222" s="9">
        <v>17.707064836725035</v>
      </c>
      <c r="R222" s="9">
        <v>8.827</v>
      </c>
      <c r="S222" s="9">
        <v>15.388999999999999</v>
      </c>
      <c r="T222" s="9">
        <v>39.101999999999997</v>
      </c>
      <c r="U222" s="9">
        <v>10.183999999999999</v>
      </c>
      <c r="V222" s="9">
        <v>67.92</v>
      </c>
      <c r="W222" s="9">
        <v>22.12</v>
      </c>
      <c r="X222" s="9">
        <v>4.3239999999999998</v>
      </c>
      <c r="Y222" s="9">
        <v>56.764000000000003</v>
      </c>
      <c r="Z222" s="9">
        <f t="shared" si="59"/>
        <v>1252.3501215907904</v>
      </c>
      <c r="AA222" s="84"/>
    </row>
    <row r="223" spans="1:27" ht="24.75">
      <c r="A223" s="84"/>
      <c r="B223" s="87"/>
      <c r="C223" s="40" t="s">
        <v>100</v>
      </c>
      <c r="D223" s="9">
        <v>18.518999999999998</v>
      </c>
      <c r="E223" s="9">
        <v>91.465999999999994</v>
      </c>
      <c r="F223" s="9">
        <v>7.4109999999999996</v>
      </c>
      <c r="G223" s="9">
        <v>16.274999999999999</v>
      </c>
      <c r="H223" s="9">
        <v>27.524999999999999</v>
      </c>
      <c r="I223" s="9">
        <v>2.4E-2</v>
      </c>
      <c r="J223" s="9">
        <v>4.782</v>
      </c>
      <c r="K223" s="9">
        <v>148.88</v>
      </c>
      <c r="L223" s="9">
        <v>8.3520000000000003</v>
      </c>
      <c r="M223" s="9">
        <v>24.606000000000002</v>
      </c>
      <c r="N223" s="9">
        <v>7.8890000000000002</v>
      </c>
      <c r="O223" s="9">
        <v>81.536000000000001</v>
      </c>
      <c r="P223" s="9">
        <v>25.361000000000001</v>
      </c>
      <c r="Q223" s="9">
        <v>9.6530000000000005</v>
      </c>
      <c r="R223" s="9">
        <v>11.202</v>
      </c>
      <c r="S223" s="9">
        <v>17.72</v>
      </c>
      <c r="T223" s="9">
        <v>25.530999999999999</v>
      </c>
      <c r="U223" s="9">
        <v>5.2539999999999996</v>
      </c>
      <c r="V223" s="9">
        <v>59.72</v>
      </c>
      <c r="W223" s="9">
        <v>13.494</v>
      </c>
      <c r="X223" s="9">
        <v>1.3120000000000001</v>
      </c>
      <c r="Y223" s="9">
        <v>16.689</v>
      </c>
      <c r="Z223" s="9">
        <f t="shared" si="59"/>
        <v>623.20100000000002</v>
      </c>
      <c r="AA223" s="84"/>
    </row>
    <row r="224" spans="1:27" ht="24.75">
      <c r="A224" s="84"/>
      <c r="B224" s="86">
        <v>2019</v>
      </c>
      <c r="C224" s="9" t="s">
        <v>99</v>
      </c>
      <c r="D224" s="9">
        <v>28.670999999999999</v>
      </c>
      <c r="E224" s="9">
        <v>216.91900000000001</v>
      </c>
      <c r="F224" s="9">
        <v>8.5869999999999997</v>
      </c>
      <c r="G224" s="9">
        <v>30.875</v>
      </c>
      <c r="H224" s="9">
        <v>28.581</v>
      </c>
      <c r="I224" s="9">
        <v>2.7E-2</v>
      </c>
      <c r="J224" s="9">
        <v>9.8529999999999998</v>
      </c>
      <c r="K224" s="9">
        <v>203.928</v>
      </c>
      <c r="L224" s="9">
        <v>32.034999999999997</v>
      </c>
      <c r="M224" s="9">
        <v>43.081000000000003</v>
      </c>
      <c r="N224" s="9">
        <v>6.1769999999999996</v>
      </c>
      <c r="O224" s="9">
        <v>82.106999999999999</v>
      </c>
      <c r="P224" s="9">
        <v>20.48</v>
      </c>
      <c r="Q224" s="9">
        <v>16.877934690014197</v>
      </c>
      <c r="R224" s="9">
        <v>8.2469999999999999</v>
      </c>
      <c r="S224" s="9">
        <v>16.931000000000001</v>
      </c>
      <c r="T224" s="9">
        <v>32.729999999999997</v>
      </c>
      <c r="U224" s="9">
        <v>5.8369999999999997</v>
      </c>
      <c r="V224" s="9">
        <v>37.004572002679168</v>
      </c>
      <c r="W224" s="9">
        <v>29.099</v>
      </c>
      <c r="X224" s="9">
        <v>9.7420000000000009</v>
      </c>
      <c r="Y224" s="9">
        <v>46.674999999999997</v>
      </c>
      <c r="Z224" s="9">
        <f t="shared" si="59"/>
        <v>914.46450669269336</v>
      </c>
      <c r="AA224" s="84"/>
    </row>
    <row r="225" spans="1:27" ht="24.75">
      <c r="A225" s="85"/>
      <c r="B225" s="87"/>
      <c r="C225" s="9" t="s">
        <v>100</v>
      </c>
      <c r="D225" s="9">
        <v>18.260000000000002</v>
      </c>
      <c r="E225" s="9">
        <v>86.504999999999995</v>
      </c>
      <c r="F225" s="9">
        <v>9.5570000000000004</v>
      </c>
      <c r="G225" s="9">
        <v>16.78</v>
      </c>
      <c r="H225" s="9">
        <v>20.763000000000002</v>
      </c>
      <c r="I225" s="9">
        <v>1.0999999999999999E-2</v>
      </c>
      <c r="J225" s="9">
        <v>5.6619999999999999</v>
      </c>
      <c r="K225" s="9">
        <v>145.28100000000001</v>
      </c>
      <c r="L225" s="9">
        <v>13.031000000000001</v>
      </c>
      <c r="M225" s="9">
        <v>14.69</v>
      </c>
      <c r="N225" s="9">
        <v>3.6659999999999999</v>
      </c>
      <c r="O225" s="9">
        <v>29.812999999999999</v>
      </c>
      <c r="P225" s="9">
        <v>22.16</v>
      </c>
      <c r="Q225" s="9">
        <v>9.2010000000000005</v>
      </c>
      <c r="R225" s="9">
        <v>9.3840000000000003</v>
      </c>
      <c r="S225" s="9">
        <v>17.800999999999998</v>
      </c>
      <c r="T225" s="9">
        <v>21.481000000000002</v>
      </c>
      <c r="U225" s="9">
        <v>3.093</v>
      </c>
      <c r="V225" s="9">
        <v>32.536999999999999</v>
      </c>
      <c r="W225" s="9">
        <v>18.760999999999999</v>
      </c>
      <c r="X225" s="9">
        <v>3.2</v>
      </c>
      <c r="Y225" s="9">
        <v>16.331</v>
      </c>
      <c r="Z225" s="9">
        <f t="shared" si="59"/>
        <v>517.96800000000007</v>
      </c>
      <c r="AA225" s="85"/>
    </row>
    <row r="226" spans="1:27" ht="24.75">
      <c r="A226" s="83" t="s">
        <v>5</v>
      </c>
      <c r="B226" s="86">
        <v>2017</v>
      </c>
      <c r="C226" s="40" t="s">
        <v>99</v>
      </c>
      <c r="D226" s="9">
        <f t="shared" ref="D226:Z226" si="60">D220-D214</f>
        <v>37.137</v>
      </c>
      <c r="E226" s="9">
        <f t="shared" si="60"/>
        <v>155.89699999999999</v>
      </c>
      <c r="F226" s="9">
        <f t="shared" si="60"/>
        <v>7.8710000000000004</v>
      </c>
      <c r="G226" s="9">
        <f t="shared" si="60"/>
        <v>-6.4019999999999975</v>
      </c>
      <c r="H226" s="9">
        <f t="shared" si="60"/>
        <v>12.348661999999999</v>
      </c>
      <c r="I226" s="9">
        <f t="shared" si="60"/>
        <v>2.9000000000000001E-2</v>
      </c>
      <c r="J226" s="9">
        <f t="shared" si="60"/>
        <v>9.07</v>
      </c>
      <c r="K226" s="9">
        <f t="shared" si="60"/>
        <v>166.29174868189807</v>
      </c>
      <c r="L226" s="9">
        <f t="shared" si="60"/>
        <v>30.368009459010949</v>
      </c>
      <c r="M226" s="9">
        <f t="shared" si="60"/>
        <v>34.125</v>
      </c>
      <c r="N226" s="9">
        <f t="shared" si="60"/>
        <v>3.4299999999999997</v>
      </c>
      <c r="O226" s="9">
        <f t="shared" si="60"/>
        <v>210.17699999999999</v>
      </c>
      <c r="P226" s="9">
        <f t="shared" si="60"/>
        <v>18.996187000000003</v>
      </c>
      <c r="Q226" s="9">
        <f t="shared" si="60"/>
        <v>3.8420000000000001</v>
      </c>
      <c r="R226" s="9">
        <f t="shared" si="60"/>
        <v>14.734</v>
      </c>
      <c r="S226" s="9">
        <f t="shared" si="60"/>
        <v>12.443999999999999</v>
      </c>
      <c r="T226" s="9">
        <f t="shared" si="60"/>
        <v>27.858000000000004</v>
      </c>
      <c r="U226" s="9">
        <f t="shared" si="60"/>
        <v>3.4250000000000003</v>
      </c>
      <c r="V226" s="9">
        <f t="shared" si="60"/>
        <v>141.90699999999998</v>
      </c>
      <c r="W226" s="9">
        <f t="shared" si="60"/>
        <v>22.334</v>
      </c>
      <c r="X226" s="9">
        <f t="shared" si="60"/>
        <v>2.8460000000000001</v>
      </c>
      <c r="Y226" s="9">
        <f t="shared" si="60"/>
        <v>48.92</v>
      </c>
      <c r="Z226" s="9">
        <f t="shared" si="60"/>
        <v>957.64860714090901</v>
      </c>
      <c r="AA226" s="83" t="s">
        <v>103</v>
      </c>
    </row>
    <row r="227" spans="1:27" ht="24.75">
      <c r="A227" s="84"/>
      <c r="B227" s="87"/>
      <c r="C227" s="40" t="s">
        <v>100</v>
      </c>
      <c r="D227" s="9">
        <f t="shared" ref="D227:Z227" si="61">D221-D215</f>
        <v>19.329999999999998</v>
      </c>
      <c r="E227" s="9">
        <f t="shared" si="61"/>
        <v>55.433</v>
      </c>
      <c r="F227" s="9">
        <f t="shared" si="61"/>
        <v>8.0850000000000009</v>
      </c>
      <c r="G227" s="9">
        <f t="shared" si="61"/>
        <v>-1.4710000000000001</v>
      </c>
      <c r="H227" s="9">
        <f t="shared" si="61"/>
        <v>4.7782784675000007</v>
      </c>
      <c r="I227" s="9">
        <f t="shared" si="61"/>
        <v>6.0000000000000001E-3</v>
      </c>
      <c r="J227" s="9">
        <f t="shared" si="61"/>
        <v>4.51</v>
      </c>
      <c r="K227" s="9">
        <f t="shared" si="61"/>
        <v>136.77699999999999</v>
      </c>
      <c r="L227" s="9">
        <f t="shared" si="61"/>
        <v>10.388</v>
      </c>
      <c r="M227" s="9">
        <f t="shared" si="61"/>
        <v>11.119</v>
      </c>
      <c r="N227" s="9">
        <f t="shared" si="61"/>
        <v>2.4390000000000001</v>
      </c>
      <c r="O227" s="9">
        <f t="shared" si="61"/>
        <v>73.815999999999988</v>
      </c>
      <c r="P227" s="9">
        <f t="shared" si="61"/>
        <v>20.8389688</v>
      </c>
      <c r="Q227" s="9">
        <f t="shared" si="61"/>
        <v>2.0270000000000001</v>
      </c>
      <c r="R227" s="9">
        <f t="shared" si="61"/>
        <v>9.1829999999999998</v>
      </c>
      <c r="S227" s="9">
        <f t="shared" si="61"/>
        <v>15.244</v>
      </c>
      <c r="T227" s="9">
        <f t="shared" si="61"/>
        <v>11.032</v>
      </c>
      <c r="U227" s="9">
        <f t="shared" si="61"/>
        <v>1.879</v>
      </c>
      <c r="V227" s="9">
        <f t="shared" si="61"/>
        <v>39.449739912835653</v>
      </c>
      <c r="W227" s="9">
        <f t="shared" si="61"/>
        <v>13.138</v>
      </c>
      <c r="X227" s="9">
        <f t="shared" si="61"/>
        <v>0.98899999999999999</v>
      </c>
      <c r="Y227" s="9">
        <f t="shared" si="61"/>
        <v>13.268000000000001</v>
      </c>
      <c r="Z227" s="9">
        <f t="shared" si="61"/>
        <v>452.25898718033562</v>
      </c>
      <c r="AA227" s="84"/>
    </row>
    <row r="228" spans="1:27" ht="24.75">
      <c r="A228" s="84"/>
      <c r="B228" s="86">
        <v>2018</v>
      </c>
      <c r="C228" s="40" t="s">
        <v>99</v>
      </c>
      <c r="D228" s="9">
        <f>D222-D216</f>
        <v>32.47</v>
      </c>
      <c r="E228" s="9">
        <f t="shared" ref="E228:Z228" si="62">E222-E216</f>
        <v>176.82599999999999</v>
      </c>
      <c r="F228" s="9">
        <f t="shared" si="62"/>
        <v>6.3879999999999999</v>
      </c>
      <c r="G228" s="9">
        <f t="shared" si="62"/>
        <v>32.527999999999999</v>
      </c>
      <c r="H228" s="9">
        <f t="shared" si="62"/>
        <v>41.677999999999997</v>
      </c>
      <c r="I228" s="9">
        <f t="shared" si="62"/>
        <v>4.3999999999999997E-2</v>
      </c>
      <c r="J228" s="9">
        <f t="shared" si="62"/>
        <v>9.0050000000000008</v>
      </c>
      <c r="K228" s="9">
        <f t="shared" si="62"/>
        <v>216.238</v>
      </c>
      <c r="L228" s="9">
        <f t="shared" si="62"/>
        <v>24.177056754065713</v>
      </c>
      <c r="M228" s="9">
        <f t="shared" si="62"/>
        <v>102.483</v>
      </c>
      <c r="N228" s="9">
        <f t="shared" si="62"/>
        <v>18.649000000000001</v>
      </c>
      <c r="O228" s="9">
        <f t="shared" si="62"/>
        <v>281.05500000000001</v>
      </c>
      <c r="P228" s="9">
        <f t="shared" si="62"/>
        <v>9.0896079999999984</v>
      </c>
      <c r="Q228" s="9">
        <f t="shared" si="62"/>
        <v>17.707064836725035</v>
      </c>
      <c r="R228" s="9">
        <f t="shared" si="62"/>
        <v>8.827</v>
      </c>
      <c r="S228" s="9">
        <f t="shared" si="62"/>
        <v>15.388999999999999</v>
      </c>
      <c r="T228" s="9">
        <f t="shared" si="62"/>
        <v>35.771999999999998</v>
      </c>
      <c r="U228" s="9">
        <f t="shared" si="62"/>
        <v>9.6839999999999993</v>
      </c>
      <c r="V228" s="9">
        <f t="shared" si="62"/>
        <v>67.207999999999998</v>
      </c>
      <c r="W228" s="9">
        <f t="shared" si="62"/>
        <v>22.11</v>
      </c>
      <c r="X228" s="9">
        <f t="shared" si="62"/>
        <v>4.3239999999999998</v>
      </c>
      <c r="Y228" s="9">
        <f t="shared" si="62"/>
        <v>38.073999999999998</v>
      </c>
      <c r="Z228" s="9">
        <f t="shared" si="62"/>
        <v>1169.7257295907905</v>
      </c>
      <c r="AA228" s="84"/>
    </row>
    <row r="229" spans="1:27" ht="24.75">
      <c r="A229" s="84"/>
      <c r="B229" s="87"/>
      <c r="C229" s="40" t="s">
        <v>100</v>
      </c>
      <c r="D229" s="9">
        <f>D223-D217</f>
        <v>17.939</v>
      </c>
      <c r="E229" s="9">
        <f t="shared" ref="E229:Z229" si="63">E223-E217</f>
        <v>66.905999999999992</v>
      </c>
      <c r="F229" s="9">
        <f t="shared" si="63"/>
        <v>6.8009999999999993</v>
      </c>
      <c r="G229" s="9">
        <f t="shared" si="63"/>
        <v>16.215</v>
      </c>
      <c r="H229" s="9">
        <f t="shared" si="63"/>
        <v>27.524999999999999</v>
      </c>
      <c r="I229" s="9">
        <f t="shared" si="63"/>
        <v>2.4E-2</v>
      </c>
      <c r="J229" s="9">
        <f t="shared" si="63"/>
        <v>4.4619999999999997</v>
      </c>
      <c r="K229" s="9">
        <f t="shared" si="63"/>
        <v>148.88</v>
      </c>
      <c r="L229" s="9">
        <f t="shared" si="63"/>
        <v>8.282</v>
      </c>
      <c r="M229" s="9">
        <f t="shared" si="63"/>
        <v>24.606000000000002</v>
      </c>
      <c r="N229" s="9">
        <f t="shared" si="63"/>
        <v>7.5890000000000004</v>
      </c>
      <c r="O229" s="9">
        <f t="shared" si="63"/>
        <v>81.536000000000001</v>
      </c>
      <c r="P229" s="9">
        <f t="shared" si="63"/>
        <v>19.318825974025977</v>
      </c>
      <c r="Q229" s="9">
        <f t="shared" si="63"/>
        <v>-8.0669999999999984</v>
      </c>
      <c r="R229" s="9">
        <f t="shared" si="63"/>
        <v>10.612</v>
      </c>
      <c r="S229" s="9">
        <f t="shared" si="63"/>
        <v>17.72</v>
      </c>
      <c r="T229" s="9">
        <f t="shared" si="63"/>
        <v>23.951000000000001</v>
      </c>
      <c r="U229" s="9">
        <f t="shared" si="63"/>
        <v>4.9939999999999998</v>
      </c>
      <c r="V229" s="9">
        <f t="shared" si="63"/>
        <v>56.155999999999999</v>
      </c>
      <c r="W229" s="9">
        <f t="shared" si="63"/>
        <v>13.474</v>
      </c>
      <c r="X229" s="9">
        <f t="shared" si="63"/>
        <v>1.3120000000000001</v>
      </c>
      <c r="Y229" s="9">
        <f t="shared" si="63"/>
        <v>6.8290000000000006</v>
      </c>
      <c r="Z229" s="9">
        <f t="shared" si="63"/>
        <v>557.06482597402601</v>
      </c>
      <c r="AA229" s="84"/>
    </row>
    <row r="230" spans="1:27" ht="24.75">
      <c r="A230" s="84"/>
      <c r="B230" s="86">
        <v>2019</v>
      </c>
      <c r="C230" s="40" t="s">
        <v>99</v>
      </c>
      <c r="D230" s="9">
        <f>D224-D218</f>
        <v>24.600999999999999</v>
      </c>
      <c r="E230" s="9">
        <f t="shared" ref="E230:Z230" si="64">E224-E218</f>
        <v>137.27700000000002</v>
      </c>
      <c r="F230" s="9">
        <f t="shared" si="64"/>
        <v>8.4849999999999994</v>
      </c>
      <c r="G230" s="9">
        <f t="shared" si="64"/>
        <v>17.685000000000002</v>
      </c>
      <c r="H230" s="9">
        <f t="shared" si="64"/>
        <v>-8.8360000000000021</v>
      </c>
      <c r="I230" s="9">
        <f t="shared" si="64"/>
        <v>2.7E-2</v>
      </c>
      <c r="J230" s="9">
        <f t="shared" si="64"/>
        <v>9.7780000000000005</v>
      </c>
      <c r="K230" s="9">
        <f t="shared" si="64"/>
        <v>176.63800000000001</v>
      </c>
      <c r="L230" s="9">
        <f t="shared" si="64"/>
        <v>29.716999999999995</v>
      </c>
      <c r="M230" s="9">
        <f t="shared" si="64"/>
        <v>41.659000000000006</v>
      </c>
      <c r="N230" s="9">
        <f t="shared" si="64"/>
        <v>5.8159999999999998</v>
      </c>
      <c r="O230" s="9">
        <f t="shared" si="64"/>
        <v>81.489999999999995</v>
      </c>
      <c r="P230" s="9">
        <f t="shared" si="64"/>
        <v>10.759</v>
      </c>
      <c r="Q230" s="9">
        <f t="shared" si="64"/>
        <v>14.396330038851406</v>
      </c>
      <c r="R230" s="9">
        <f t="shared" si="64"/>
        <v>8.2469999999999999</v>
      </c>
      <c r="S230" s="9">
        <f t="shared" si="64"/>
        <v>15.921000000000001</v>
      </c>
      <c r="T230" s="9">
        <f t="shared" si="64"/>
        <v>25.196999999999996</v>
      </c>
      <c r="U230" s="9">
        <f t="shared" si="64"/>
        <v>5.8369999999999997</v>
      </c>
      <c r="V230" s="9">
        <f t="shared" si="64"/>
        <v>-55.833427997320825</v>
      </c>
      <c r="W230" s="9">
        <f t="shared" si="64"/>
        <v>26.552</v>
      </c>
      <c r="X230" s="9">
        <f t="shared" si="64"/>
        <v>9.7420000000000009</v>
      </c>
      <c r="Y230" s="9">
        <f t="shared" si="64"/>
        <v>45.431999999999995</v>
      </c>
      <c r="Z230" s="9">
        <f t="shared" si="64"/>
        <v>630.58690204153061</v>
      </c>
      <c r="AA230" s="84"/>
    </row>
    <row r="231" spans="1:27" ht="24.75">
      <c r="A231" s="85"/>
      <c r="B231" s="87"/>
      <c r="C231" s="40" t="s">
        <v>100</v>
      </c>
      <c r="D231" s="9">
        <f>D225-D219</f>
        <v>15.926000000000002</v>
      </c>
      <c r="E231" s="9">
        <f t="shared" ref="E231:Z231" si="65">E225-E219</f>
        <v>29.477999999999994</v>
      </c>
      <c r="F231" s="9">
        <f t="shared" si="65"/>
        <v>9.157</v>
      </c>
      <c r="G231" s="9">
        <f t="shared" si="65"/>
        <v>11.134</v>
      </c>
      <c r="H231" s="9">
        <f t="shared" si="65"/>
        <v>17.375</v>
      </c>
      <c r="I231" s="9">
        <f t="shared" si="65"/>
        <v>1.0999999999999999E-2</v>
      </c>
      <c r="J231" s="9">
        <f t="shared" si="65"/>
        <v>5.6429999999999998</v>
      </c>
      <c r="K231" s="9">
        <f t="shared" si="65"/>
        <v>135.107</v>
      </c>
      <c r="L231" s="9">
        <f t="shared" si="65"/>
        <v>12.585000000000001</v>
      </c>
      <c r="M231" s="9">
        <f t="shared" si="65"/>
        <v>13.495999999999999</v>
      </c>
      <c r="N231" s="9">
        <f t="shared" si="65"/>
        <v>3.4390000000000001</v>
      </c>
      <c r="O231" s="9">
        <f t="shared" si="65"/>
        <v>29.486999999999998</v>
      </c>
      <c r="P231" s="9">
        <f t="shared" si="65"/>
        <v>18.334</v>
      </c>
      <c r="Q231" s="9">
        <f t="shared" si="65"/>
        <v>2.9240000000000004</v>
      </c>
      <c r="R231" s="9">
        <f t="shared" si="65"/>
        <v>9.3840000000000003</v>
      </c>
      <c r="S231" s="9">
        <f t="shared" si="65"/>
        <v>16.77</v>
      </c>
      <c r="T231" s="9">
        <f t="shared" si="65"/>
        <v>11.241000000000001</v>
      </c>
      <c r="U231" s="9">
        <f t="shared" si="65"/>
        <v>3.0920000000000001</v>
      </c>
      <c r="V231" s="9">
        <f t="shared" si="65"/>
        <v>-4</v>
      </c>
      <c r="W231" s="9">
        <f t="shared" si="65"/>
        <v>17.428999999999998</v>
      </c>
      <c r="X231" s="9">
        <f t="shared" si="65"/>
        <v>3.2</v>
      </c>
      <c r="Y231" s="9">
        <f t="shared" si="65"/>
        <v>15.51</v>
      </c>
      <c r="Z231" s="9">
        <f t="shared" si="65"/>
        <v>376.72200000000009</v>
      </c>
      <c r="AA231" s="85"/>
    </row>
    <row r="232" spans="1:27" ht="24.75">
      <c r="A232" s="83" t="s">
        <v>6</v>
      </c>
      <c r="B232" s="50">
        <v>2017</v>
      </c>
      <c r="C232" s="70" t="s">
        <v>98</v>
      </c>
      <c r="D232" s="9">
        <f t="shared" ref="D232:Z232" si="66">D211+D221-D215</f>
        <v>25.83</v>
      </c>
      <c r="E232" s="9">
        <f t="shared" si="66"/>
        <v>55.433</v>
      </c>
      <c r="F232" s="9">
        <f t="shared" si="66"/>
        <v>8.0850000000000009</v>
      </c>
      <c r="G232" s="9">
        <f t="shared" si="66"/>
        <v>71.528999999999996</v>
      </c>
      <c r="H232" s="9">
        <f t="shared" si="66"/>
        <v>68.8308164675</v>
      </c>
      <c r="I232" s="9">
        <f t="shared" si="66"/>
        <v>6.0000000000000001E-3</v>
      </c>
      <c r="J232" s="9">
        <f t="shared" si="66"/>
        <v>4.51</v>
      </c>
      <c r="K232" s="9">
        <f t="shared" si="66"/>
        <v>136.77699999999999</v>
      </c>
      <c r="L232" s="9">
        <f t="shared" si="66"/>
        <v>10.388</v>
      </c>
      <c r="M232" s="9">
        <f t="shared" si="66"/>
        <v>11.347</v>
      </c>
      <c r="N232" s="9">
        <f t="shared" si="66"/>
        <v>2.4390000000000001</v>
      </c>
      <c r="O232" s="9">
        <f t="shared" si="66"/>
        <v>74.227999999999994</v>
      </c>
      <c r="P232" s="9">
        <f t="shared" si="66"/>
        <v>25.731968800000001</v>
      </c>
      <c r="Q232" s="9">
        <f t="shared" si="66"/>
        <v>2.7920000000000003</v>
      </c>
      <c r="R232" s="9">
        <f t="shared" si="66"/>
        <v>9.3209999999999997</v>
      </c>
      <c r="S232" s="9">
        <f t="shared" si="66"/>
        <v>16.576999999999998</v>
      </c>
      <c r="T232" s="9">
        <f t="shared" si="66"/>
        <v>93.251999999999995</v>
      </c>
      <c r="U232" s="9">
        <f t="shared" si="66"/>
        <v>1.879</v>
      </c>
      <c r="V232" s="9">
        <f t="shared" si="66"/>
        <v>133.14773991283565</v>
      </c>
      <c r="W232" s="9">
        <f t="shared" si="66"/>
        <v>54.06</v>
      </c>
      <c r="X232" s="9">
        <f t="shared" si="66"/>
        <v>0.98899999999999999</v>
      </c>
      <c r="Y232" s="9">
        <f t="shared" si="66"/>
        <v>13.268000000000001</v>
      </c>
      <c r="Z232" s="9">
        <f t="shared" si="66"/>
        <v>820.42052518033552</v>
      </c>
      <c r="AA232" s="83" t="s">
        <v>101</v>
      </c>
    </row>
    <row r="233" spans="1:27" ht="24.75">
      <c r="A233" s="84"/>
      <c r="B233" s="50">
        <v>2018</v>
      </c>
      <c r="C233" s="71"/>
      <c r="D233" s="9">
        <f>D212+D223-D217</f>
        <v>18.292999999999999</v>
      </c>
      <c r="E233" s="9">
        <f t="shared" ref="E233:O233" si="67">E212+E223-E217</f>
        <v>66.905999999999992</v>
      </c>
      <c r="F233" s="9">
        <f t="shared" si="67"/>
        <v>6.8009999999999993</v>
      </c>
      <c r="G233" s="9">
        <f t="shared" si="67"/>
        <v>48.566999999999993</v>
      </c>
      <c r="H233" s="9">
        <f t="shared" si="67"/>
        <v>145.54300000000001</v>
      </c>
      <c r="I233" s="9">
        <f t="shared" si="67"/>
        <v>2.4E-2</v>
      </c>
      <c r="J233" s="9">
        <f t="shared" si="67"/>
        <v>4.4619999999999997</v>
      </c>
      <c r="K233" s="9">
        <f t="shared" si="67"/>
        <v>148.88</v>
      </c>
      <c r="L233" s="9">
        <f t="shared" si="67"/>
        <v>8.282</v>
      </c>
      <c r="M233" s="9">
        <f t="shared" si="67"/>
        <v>24.606000000000002</v>
      </c>
      <c r="N233" s="9">
        <f t="shared" si="67"/>
        <v>7.5890000000000004</v>
      </c>
      <c r="O233" s="9">
        <f t="shared" si="67"/>
        <v>81.537000000000006</v>
      </c>
      <c r="P233" s="9">
        <f>P212+P223-P217</f>
        <v>20.663825974025976</v>
      </c>
      <c r="Q233" s="9">
        <f t="shared" ref="Q233:Z233" si="68">Q212+Q223-Q217</f>
        <v>-7.3599999999999977</v>
      </c>
      <c r="R233" s="9">
        <f t="shared" si="68"/>
        <v>10.802</v>
      </c>
      <c r="S233" s="9">
        <f t="shared" si="68"/>
        <v>17.72</v>
      </c>
      <c r="T233" s="9">
        <f t="shared" si="68"/>
        <v>24.085000000000001</v>
      </c>
      <c r="U233" s="9">
        <f t="shared" si="68"/>
        <v>4.9939999999999998</v>
      </c>
      <c r="V233" s="9">
        <f t="shared" si="68"/>
        <v>148.75200000000001</v>
      </c>
      <c r="W233" s="9">
        <f t="shared" si="68"/>
        <v>40.369999999999997</v>
      </c>
      <c r="X233" s="9">
        <f t="shared" si="68"/>
        <v>1.3120000000000001</v>
      </c>
      <c r="Y233" s="9">
        <f t="shared" si="68"/>
        <v>6.8290000000000006</v>
      </c>
      <c r="Z233" s="9">
        <f t="shared" si="68"/>
        <v>829.65782597402597</v>
      </c>
      <c r="AA233" s="84"/>
    </row>
    <row r="234" spans="1:27" ht="24.75">
      <c r="A234" s="84"/>
      <c r="B234" s="50">
        <v>2019</v>
      </c>
      <c r="C234" s="72"/>
      <c r="D234" s="9">
        <f>D213+D224-D218</f>
        <v>24.600999999999999</v>
      </c>
      <c r="E234" s="9">
        <f t="shared" ref="E234:Z234" si="69">E213+E224-E218</f>
        <v>137.27700000000002</v>
      </c>
      <c r="F234" s="9">
        <f t="shared" si="69"/>
        <v>8.4849999999999994</v>
      </c>
      <c r="G234" s="9">
        <f t="shared" si="69"/>
        <v>45.004000000000005</v>
      </c>
      <c r="H234" s="9">
        <f t="shared" si="69"/>
        <v>92.468999999999994</v>
      </c>
      <c r="I234" s="9">
        <f t="shared" si="69"/>
        <v>2.7E-2</v>
      </c>
      <c r="J234" s="9">
        <f t="shared" si="69"/>
        <v>9.7780000000000005</v>
      </c>
      <c r="K234" s="9">
        <f t="shared" si="69"/>
        <v>176.63800000000001</v>
      </c>
      <c r="L234" s="9">
        <f t="shared" si="69"/>
        <v>29.716999999999995</v>
      </c>
      <c r="M234" s="9">
        <f t="shared" si="69"/>
        <v>41.676000000000009</v>
      </c>
      <c r="N234" s="9">
        <f t="shared" si="69"/>
        <v>5.8159999999999998</v>
      </c>
      <c r="O234" s="9">
        <f t="shared" si="69"/>
        <v>81.489999999999995</v>
      </c>
      <c r="P234" s="9">
        <f>P213+P224-P218</f>
        <v>12.103000000000002</v>
      </c>
      <c r="Q234" s="9">
        <f t="shared" si="69"/>
        <v>15.115330038851408</v>
      </c>
      <c r="R234" s="9">
        <f t="shared" si="69"/>
        <v>8.4090000000000007</v>
      </c>
      <c r="S234" s="9">
        <f t="shared" si="69"/>
        <v>15.921000000000001</v>
      </c>
      <c r="T234" s="9">
        <f t="shared" si="69"/>
        <v>25.328999999999994</v>
      </c>
      <c r="U234" s="9">
        <f t="shared" si="69"/>
        <v>5.8369999999999997</v>
      </c>
      <c r="V234" s="9">
        <f t="shared" si="69"/>
        <v>37.196572002679176</v>
      </c>
      <c r="W234" s="9">
        <f t="shared" si="69"/>
        <v>40.503</v>
      </c>
      <c r="X234" s="9">
        <f t="shared" si="69"/>
        <v>9.7420000000000009</v>
      </c>
      <c r="Y234" s="9">
        <f t="shared" si="69"/>
        <v>45.431999999999995</v>
      </c>
      <c r="Z234" s="9">
        <f t="shared" si="69"/>
        <v>868.56590204153053</v>
      </c>
      <c r="AA234" s="85"/>
    </row>
    <row r="235" spans="1:27" ht="24.75">
      <c r="A235" s="73" t="s">
        <v>7</v>
      </c>
      <c r="B235" s="50">
        <v>2017</v>
      </c>
      <c r="C235" s="70" t="s">
        <v>9</v>
      </c>
      <c r="D235" s="9">
        <f t="shared" ref="D235:Z235" si="70">D211/D232*100</f>
        <v>25.164537359659313</v>
      </c>
      <c r="E235" s="9">
        <f t="shared" si="70"/>
        <v>0</v>
      </c>
      <c r="F235" s="9">
        <f t="shared" si="70"/>
        <v>0</v>
      </c>
      <c r="G235" s="9">
        <f t="shared" si="70"/>
        <v>102.05650854898013</v>
      </c>
      <c r="H235" s="9">
        <f t="shared" si="70"/>
        <v>93.05793725437475</v>
      </c>
      <c r="I235" s="9">
        <f t="shared" si="70"/>
        <v>0</v>
      </c>
      <c r="J235" s="9">
        <f t="shared" si="70"/>
        <v>0</v>
      </c>
      <c r="K235" s="9">
        <f t="shared" si="70"/>
        <v>0</v>
      </c>
      <c r="L235" s="9">
        <f t="shared" si="70"/>
        <v>0</v>
      </c>
      <c r="M235" s="9">
        <f t="shared" si="70"/>
        <v>2.0093416762139773</v>
      </c>
      <c r="N235" s="9">
        <f t="shared" si="70"/>
        <v>0</v>
      </c>
      <c r="O235" s="9">
        <f t="shared" si="70"/>
        <v>0.55504661313789949</v>
      </c>
      <c r="P235" s="9">
        <f t="shared" si="70"/>
        <v>19.015257005907763</v>
      </c>
      <c r="Q235" s="9">
        <f t="shared" si="70"/>
        <v>27.399713467048709</v>
      </c>
      <c r="R235" s="9">
        <f t="shared" si="70"/>
        <v>1.4805278403604767</v>
      </c>
      <c r="S235" s="9">
        <f t="shared" si="70"/>
        <v>8.0412619895035302</v>
      </c>
      <c r="T235" s="9">
        <f t="shared" si="70"/>
        <v>88.169690730493727</v>
      </c>
      <c r="U235" s="9">
        <f t="shared" si="70"/>
        <v>0</v>
      </c>
      <c r="V235" s="9">
        <f t="shared" si="70"/>
        <v>70.371453590829873</v>
      </c>
      <c r="W235" s="9">
        <f t="shared" si="70"/>
        <v>75.697373288938209</v>
      </c>
      <c r="X235" s="9">
        <f t="shared" si="70"/>
        <v>0</v>
      </c>
      <c r="Y235" s="9">
        <f t="shared" si="70"/>
        <v>0</v>
      </c>
      <c r="Z235" s="9">
        <f t="shared" si="70"/>
        <v>44.874735175485142</v>
      </c>
      <c r="AA235" s="92" t="s">
        <v>102</v>
      </c>
    </row>
    <row r="236" spans="1:27" ht="24.75">
      <c r="A236" s="73"/>
      <c r="B236" s="50">
        <v>2018</v>
      </c>
      <c r="C236" s="71"/>
      <c r="D236" s="9">
        <f>(D212/D233)*100</f>
        <v>1.9351664571147433</v>
      </c>
      <c r="E236" s="9">
        <f t="shared" ref="E236:Z236" si="71">(E212/E233)*100</f>
        <v>0</v>
      </c>
      <c r="F236" s="9">
        <f t="shared" si="71"/>
        <v>0</v>
      </c>
      <c r="G236" s="9">
        <f t="shared" si="71"/>
        <v>66.613132373834077</v>
      </c>
      <c r="H236" s="9">
        <f t="shared" si="71"/>
        <v>81.088063321492612</v>
      </c>
      <c r="I236" s="9">
        <f t="shared" si="71"/>
        <v>0</v>
      </c>
      <c r="J236" s="9">
        <f t="shared" si="71"/>
        <v>0</v>
      </c>
      <c r="K236" s="9">
        <f t="shared" si="71"/>
        <v>0</v>
      </c>
      <c r="L236" s="9">
        <f t="shared" si="71"/>
        <v>0</v>
      </c>
      <c r="M236" s="9">
        <f t="shared" si="71"/>
        <v>0</v>
      </c>
      <c r="N236" s="9">
        <f t="shared" si="71"/>
        <v>0</v>
      </c>
      <c r="O236" s="9">
        <f t="shared" si="71"/>
        <v>1.2264370776457314E-3</v>
      </c>
      <c r="P236" s="9">
        <f t="shared" si="71"/>
        <v>6.5089591912487004</v>
      </c>
      <c r="Q236" s="9">
        <f t="shared" si="71"/>
        <v>-9.6059782608695681</v>
      </c>
      <c r="R236" s="9">
        <f t="shared" si="71"/>
        <v>1.7589335308276246</v>
      </c>
      <c r="S236" s="9">
        <f t="shared" si="71"/>
        <v>0</v>
      </c>
      <c r="T236" s="9">
        <f t="shared" si="71"/>
        <v>0.5563628814614906</v>
      </c>
      <c r="U236" s="9">
        <f t="shared" si="71"/>
        <v>0</v>
      </c>
      <c r="V236" s="9">
        <f t="shared" si="71"/>
        <v>62.248574809078193</v>
      </c>
      <c r="W236" s="9">
        <f t="shared" si="71"/>
        <v>66.623730492940297</v>
      </c>
      <c r="X236" s="9">
        <f t="shared" si="71"/>
        <v>0</v>
      </c>
      <c r="Y236" s="9">
        <f t="shared" si="71"/>
        <v>0</v>
      </c>
      <c r="Z236" s="9">
        <f t="shared" si="71"/>
        <v>32.856075295857451</v>
      </c>
      <c r="AA236" s="92"/>
    </row>
    <row r="237" spans="1:27" ht="24.75">
      <c r="A237" s="73"/>
      <c r="B237" s="50">
        <v>2019</v>
      </c>
      <c r="C237" s="72"/>
      <c r="D237" s="9">
        <f>(D213/D234)*100</f>
        <v>0</v>
      </c>
      <c r="E237" s="9">
        <f t="shared" ref="E237:Y237" si="72">(E213/E234)*100</f>
        <v>0</v>
      </c>
      <c r="F237" s="9">
        <f t="shared" si="72"/>
        <v>0</v>
      </c>
      <c r="G237" s="9">
        <f t="shared" si="72"/>
        <v>60.703493022842402</v>
      </c>
      <c r="H237" s="9">
        <f t="shared" si="72"/>
        <v>109.55563486141303</v>
      </c>
      <c r="I237" s="9">
        <f t="shared" si="72"/>
        <v>0</v>
      </c>
      <c r="J237" s="9">
        <f t="shared" si="72"/>
        <v>0</v>
      </c>
      <c r="K237" s="9">
        <f t="shared" si="72"/>
        <v>0</v>
      </c>
      <c r="L237" s="9">
        <f t="shared" si="72"/>
        <v>0</v>
      </c>
      <c r="M237" s="9">
        <f t="shared" si="72"/>
        <v>4.0790862846722328E-2</v>
      </c>
      <c r="N237" s="9">
        <f t="shared" si="72"/>
        <v>0</v>
      </c>
      <c r="O237" s="9">
        <f t="shared" si="72"/>
        <v>0</v>
      </c>
      <c r="P237" s="9">
        <f t="shared" si="72"/>
        <v>11.104684788895316</v>
      </c>
      <c r="Q237" s="9">
        <f t="shared" si="72"/>
        <v>4.7567601775940824</v>
      </c>
      <c r="R237" s="9">
        <f t="shared" si="72"/>
        <v>1.9265073135925792</v>
      </c>
      <c r="S237" s="9">
        <f t="shared" si="72"/>
        <v>0</v>
      </c>
      <c r="T237" s="9">
        <f t="shared" si="72"/>
        <v>0.52114177425085884</v>
      </c>
      <c r="U237" s="9">
        <f t="shared" si="72"/>
        <v>0</v>
      </c>
      <c r="V237" s="9">
        <f t="shared" si="72"/>
        <v>250.10369233299051</v>
      </c>
      <c r="W237" s="9">
        <f t="shared" si="72"/>
        <v>34.44436214601388</v>
      </c>
      <c r="X237" s="9">
        <f t="shared" si="72"/>
        <v>0</v>
      </c>
      <c r="Y237" s="9">
        <f t="shared" si="72"/>
        <v>0</v>
      </c>
      <c r="Z237" s="9">
        <f>(Z213/Z234)*100</f>
        <v>27.399072360616454</v>
      </c>
      <c r="AA237" s="92"/>
    </row>
    <row r="239" spans="1:27" ht="24.75">
      <c r="A239" s="1" t="s">
        <v>198</v>
      </c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AA239" s="2" t="s">
        <v>181</v>
      </c>
    </row>
    <row r="240" spans="1:27" ht="24.75">
      <c r="A240" s="29" t="s">
        <v>119</v>
      </c>
      <c r="AA240" s="46" t="s">
        <v>157</v>
      </c>
    </row>
    <row r="241" spans="1:27">
      <c r="A241" s="46" t="s">
        <v>209</v>
      </c>
      <c r="AA241" s="46" t="s">
        <v>1</v>
      </c>
    </row>
    <row r="242" spans="1:27">
      <c r="A242" s="74" t="s">
        <v>83</v>
      </c>
      <c r="B242" s="76" t="s">
        <v>2</v>
      </c>
      <c r="C242" s="77"/>
      <c r="D242" s="25" t="s">
        <v>10</v>
      </c>
      <c r="E242" s="25" t="s">
        <v>12</v>
      </c>
      <c r="F242" s="25" t="s">
        <v>14</v>
      </c>
      <c r="G242" s="25" t="s">
        <v>16</v>
      </c>
      <c r="H242" s="25" t="s">
        <v>18</v>
      </c>
      <c r="I242" s="25" t="s">
        <v>20</v>
      </c>
      <c r="J242" s="25" t="s">
        <v>22</v>
      </c>
      <c r="K242" s="25" t="s">
        <v>24</v>
      </c>
      <c r="L242" s="25" t="s">
        <v>26</v>
      </c>
      <c r="M242" s="25" t="s">
        <v>28</v>
      </c>
      <c r="N242" s="25" t="s">
        <v>30</v>
      </c>
      <c r="O242" s="25" t="s">
        <v>32</v>
      </c>
      <c r="P242" s="25" t="s">
        <v>34</v>
      </c>
      <c r="Q242" s="25" t="s">
        <v>36</v>
      </c>
      <c r="R242" s="25" t="s">
        <v>38</v>
      </c>
      <c r="S242" s="25" t="s">
        <v>40</v>
      </c>
      <c r="T242" s="25" t="s">
        <v>42</v>
      </c>
      <c r="U242" s="25" t="s">
        <v>44</v>
      </c>
      <c r="V242" s="25" t="s">
        <v>46</v>
      </c>
      <c r="W242" s="25" t="s">
        <v>48</v>
      </c>
      <c r="X242" s="25" t="s">
        <v>50</v>
      </c>
      <c r="Y242" s="25" t="s">
        <v>52</v>
      </c>
      <c r="Z242" s="25" t="s">
        <v>54</v>
      </c>
      <c r="AA242" s="83" t="s">
        <v>104</v>
      </c>
    </row>
    <row r="243" spans="1:27">
      <c r="A243" s="75"/>
      <c r="B243" s="78" t="s">
        <v>8</v>
      </c>
      <c r="C243" s="79"/>
      <c r="D243" s="28" t="s">
        <v>11</v>
      </c>
      <c r="E243" s="28" t="s">
        <v>13</v>
      </c>
      <c r="F243" s="28" t="s">
        <v>15</v>
      </c>
      <c r="G243" s="28" t="s">
        <v>17</v>
      </c>
      <c r="H243" s="28" t="s">
        <v>19</v>
      </c>
      <c r="I243" s="28" t="s">
        <v>21</v>
      </c>
      <c r="J243" s="28" t="s">
        <v>23</v>
      </c>
      <c r="K243" s="28" t="s">
        <v>25</v>
      </c>
      <c r="L243" s="28" t="s">
        <v>27</v>
      </c>
      <c r="M243" s="28" t="s">
        <v>29</v>
      </c>
      <c r="N243" s="28" t="s">
        <v>31</v>
      </c>
      <c r="O243" s="28" t="s">
        <v>33</v>
      </c>
      <c r="P243" s="28" t="s">
        <v>35</v>
      </c>
      <c r="Q243" s="28" t="s">
        <v>37</v>
      </c>
      <c r="R243" s="28" t="s">
        <v>39</v>
      </c>
      <c r="S243" s="28" t="s">
        <v>41</v>
      </c>
      <c r="T243" s="28" t="s">
        <v>43</v>
      </c>
      <c r="U243" s="28" t="s">
        <v>45</v>
      </c>
      <c r="V243" s="28" t="s">
        <v>47</v>
      </c>
      <c r="W243" s="28" t="s">
        <v>49</v>
      </c>
      <c r="X243" s="17" t="s">
        <v>51</v>
      </c>
      <c r="Y243" s="17" t="s">
        <v>53</v>
      </c>
      <c r="Z243" s="17" t="s">
        <v>55</v>
      </c>
      <c r="AA243" s="85"/>
    </row>
    <row r="244" spans="1:27" ht="24.75">
      <c r="A244" s="80" t="s">
        <v>208</v>
      </c>
      <c r="B244" s="50">
        <v>2017</v>
      </c>
      <c r="C244" s="70" t="s">
        <v>98</v>
      </c>
      <c r="D244" s="9">
        <v>155</v>
      </c>
      <c r="E244" s="9">
        <v>4.9210000000000003</v>
      </c>
      <c r="F244" s="9">
        <v>2.9000000000000001E-2</v>
      </c>
      <c r="G244" s="9">
        <v>420</v>
      </c>
      <c r="H244" s="9">
        <v>4606.4023999999999</v>
      </c>
      <c r="I244" s="9">
        <v>0.59799999999999998</v>
      </c>
      <c r="J244" s="9">
        <v>0</v>
      </c>
      <c r="K244" s="9">
        <v>476.41800000000001</v>
      </c>
      <c r="L244" s="9">
        <v>418.62240000000003</v>
      </c>
      <c r="M244" s="9">
        <v>613.43399999999997</v>
      </c>
      <c r="N244" s="9">
        <v>0</v>
      </c>
      <c r="O244" s="9">
        <v>266.79399999999998</v>
      </c>
      <c r="P244" s="9">
        <v>15.737</v>
      </c>
      <c r="Q244" s="9">
        <v>114.1061</v>
      </c>
      <c r="R244" s="9">
        <v>3.2000000000000001E-2</v>
      </c>
      <c r="S244" s="9">
        <v>51.287999999999997</v>
      </c>
      <c r="T244" s="9">
        <v>384.96199999999999</v>
      </c>
      <c r="U244" s="9">
        <v>349.47800000000001</v>
      </c>
      <c r="V244" s="9">
        <v>4325.4780000000001</v>
      </c>
      <c r="W244" s="9">
        <v>1924.8710000000001</v>
      </c>
      <c r="X244" s="9">
        <v>2.327</v>
      </c>
      <c r="Y244" s="9">
        <v>240.446</v>
      </c>
      <c r="Z244" s="59">
        <f>SUM(D244:Y244)</f>
        <v>14370.9439</v>
      </c>
      <c r="AA244" s="83" t="s">
        <v>95</v>
      </c>
    </row>
    <row r="245" spans="1:27" ht="24.75">
      <c r="A245" s="81"/>
      <c r="B245" s="50">
        <v>2018</v>
      </c>
      <c r="C245" s="71"/>
      <c r="D245" s="9">
        <v>153.19999999999999</v>
      </c>
      <c r="E245" s="9">
        <v>0.45100000000000001</v>
      </c>
      <c r="F245" s="9">
        <v>8.5000000000000006E-2</v>
      </c>
      <c r="G245" s="9">
        <v>465</v>
      </c>
      <c r="H245" s="9">
        <v>4653.32</v>
      </c>
      <c r="I245" s="9">
        <v>0.66300000000000003</v>
      </c>
      <c r="J245" s="9">
        <v>0</v>
      </c>
      <c r="K245" s="9">
        <v>425.25</v>
      </c>
      <c r="L245" s="9">
        <v>435.3673</v>
      </c>
      <c r="M245" s="9">
        <v>562.34199999999998</v>
      </c>
      <c r="N245" s="9">
        <v>0</v>
      </c>
      <c r="O245" s="9">
        <v>165.589</v>
      </c>
      <c r="P245" s="9">
        <v>15.613</v>
      </c>
      <c r="Q245" s="9">
        <v>111.17</v>
      </c>
      <c r="R245" s="9">
        <v>1.7000000000000001E-2</v>
      </c>
      <c r="S245" s="9">
        <v>36.212000000000003</v>
      </c>
      <c r="T245" s="9">
        <v>645.90099999999995</v>
      </c>
      <c r="U245" s="9">
        <v>357.589</v>
      </c>
      <c r="V245" s="9">
        <v>4960.0619999999999</v>
      </c>
      <c r="W245" s="9">
        <v>1869.1489999999999</v>
      </c>
      <c r="X245" s="9">
        <v>2.266</v>
      </c>
      <c r="Y245" s="9">
        <v>229.77699999999999</v>
      </c>
      <c r="Z245" s="59">
        <f t="shared" ref="Z245:Z258" si="73">SUM(D245:Y245)</f>
        <v>15089.023299999997</v>
      </c>
      <c r="AA245" s="84"/>
    </row>
    <row r="246" spans="1:27" ht="24.75">
      <c r="A246" s="82"/>
      <c r="B246" s="50">
        <v>2019</v>
      </c>
      <c r="C246" s="72"/>
      <c r="D246" s="9">
        <v>173.65299999999999</v>
      </c>
      <c r="E246" s="9">
        <v>1.1830000000000001</v>
      </c>
      <c r="F246" s="9">
        <v>0.03</v>
      </c>
      <c r="G246" s="9">
        <v>445</v>
      </c>
      <c r="H246" s="9">
        <v>5020.2489999999998</v>
      </c>
      <c r="I246" s="9">
        <v>0.66600000000000004</v>
      </c>
      <c r="J246" s="9">
        <v>0</v>
      </c>
      <c r="K246" s="9">
        <v>472.12700000000001</v>
      </c>
      <c r="L246" s="9">
        <v>444.07459999999998</v>
      </c>
      <c r="M246" s="9">
        <v>635.51900000000001</v>
      </c>
      <c r="N246" s="9">
        <v>0</v>
      </c>
      <c r="O246" s="9">
        <v>392.34800000000001</v>
      </c>
      <c r="P246" s="9">
        <v>18.765999999999998</v>
      </c>
      <c r="Q246" s="9">
        <v>59.639000000000003</v>
      </c>
      <c r="R246" s="9">
        <v>8.6599999999999996E-2</v>
      </c>
      <c r="S246" s="9">
        <v>45.825000000000003</v>
      </c>
      <c r="T246" s="9">
        <v>572.10900000000004</v>
      </c>
      <c r="U246" s="9">
        <v>359.45699999999999</v>
      </c>
      <c r="V246" s="9">
        <v>5078.3739999999998</v>
      </c>
      <c r="W246" s="9">
        <v>1956.711</v>
      </c>
      <c r="X246" s="9">
        <v>2.2650000000000001</v>
      </c>
      <c r="Y246" s="9">
        <v>233.05099999999999</v>
      </c>
      <c r="Z246" s="59">
        <f t="shared" si="73"/>
        <v>15911.133199999998</v>
      </c>
      <c r="AA246" s="85"/>
    </row>
    <row r="247" spans="1:27" ht="24.75">
      <c r="A247" s="83" t="s">
        <v>3</v>
      </c>
      <c r="B247" s="86">
        <v>2017</v>
      </c>
      <c r="C247" s="40" t="s">
        <v>99</v>
      </c>
      <c r="D247" s="9">
        <v>5.3040000000000003</v>
      </c>
      <c r="E247" s="9">
        <v>2.8359999999999999</v>
      </c>
      <c r="F247" s="9">
        <v>4.2000000000000003E-2</v>
      </c>
      <c r="G247" s="9">
        <v>1.387964</v>
      </c>
      <c r="H247" s="9">
        <v>0.82155200000000006</v>
      </c>
      <c r="I247" s="9">
        <v>0</v>
      </c>
      <c r="J247" s="9">
        <v>0</v>
      </c>
      <c r="K247" s="9">
        <v>0.34499999999999997</v>
      </c>
      <c r="L247" s="9">
        <v>0</v>
      </c>
      <c r="M247" s="9">
        <v>0.79900000000000004</v>
      </c>
      <c r="N247" s="9">
        <v>0</v>
      </c>
      <c r="O247" s="9">
        <v>0</v>
      </c>
      <c r="P247" s="9">
        <v>2.1178949999999999</v>
      </c>
      <c r="Q247" s="9">
        <v>6.9809999999999999</v>
      </c>
      <c r="R247" s="9">
        <v>0</v>
      </c>
      <c r="S247" s="9">
        <v>5.1680000000000001</v>
      </c>
      <c r="T247" s="9">
        <v>206.958</v>
      </c>
      <c r="U247" s="9">
        <v>3.2559999999999998</v>
      </c>
      <c r="V247" s="9">
        <v>809.39</v>
      </c>
      <c r="W247" s="9">
        <v>43.189</v>
      </c>
      <c r="X247" s="9">
        <v>0</v>
      </c>
      <c r="Y247" s="9">
        <v>2.1070000000000002</v>
      </c>
      <c r="Z247" s="59">
        <f t="shared" si="73"/>
        <v>1090.702411</v>
      </c>
      <c r="AA247" s="83" t="s">
        <v>96</v>
      </c>
    </row>
    <row r="248" spans="1:27" ht="24.75">
      <c r="A248" s="84"/>
      <c r="B248" s="87"/>
      <c r="C248" s="40" t="s">
        <v>100</v>
      </c>
      <c r="D248" s="9">
        <v>2.2519999999999998</v>
      </c>
      <c r="E248" s="9">
        <v>1.4219999999999999</v>
      </c>
      <c r="F248" s="9">
        <v>9.8000000000000004E-2</v>
      </c>
      <c r="G248" s="9">
        <v>0.52187582637873897</v>
      </c>
      <c r="H248" s="9">
        <v>0.34814555857999996</v>
      </c>
      <c r="I248" s="9">
        <v>0</v>
      </c>
      <c r="J248" s="9">
        <v>0</v>
      </c>
      <c r="K248" s="9">
        <v>0.21</v>
      </c>
      <c r="L248" s="9">
        <v>0</v>
      </c>
      <c r="M248" s="9">
        <v>0.29899999999999999</v>
      </c>
      <c r="N248" s="9">
        <v>0</v>
      </c>
      <c r="O248" s="9">
        <v>0</v>
      </c>
      <c r="P248" s="9">
        <v>1.2427064000000001</v>
      </c>
      <c r="Q248" s="9">
        <v>2.7869999999999999</v>
      </c>
      <c r="R248" s="9">
        <v>0</v>
      </c>
      <c r="S248" s="9">
        <v>1.863</v>
      </c>
      <c r="T248" s="9">
        <v>49.585999999999999</v>
      </c>
      <c r="U248" s="9">
        <v>0.55100000000000005</v>
      </c>
      <c r="V248" s="9">
        <v>272.10628426824127</v>
      </c>
      <c r="W248" s="9">
        <v>11.648</v>
      </c>
      <c r="X248" s="9">
        <v>0</v>
      </c>
      <c r="Y248" s="9">
        <v>0.45900000000000002</v>
      </c>
      <c r="Z248" s="59">
        <f t="shared" si="73"/>
        <v>345.39401205320002</v>
      </c>
      <c r="AA248" s="84"/>
    </row>
    <row r="249" spans="1:27" ht="24.75">
      <c r="A249" s="84"/>
      <c r="B249" s="86">
        <v>2018</v>
      </c>
      <c r="C249" s="40" t="s">
        <v>99</v>
      </c>
      <c r="D249" s="9">
        <v>1.8360000000000001</v>
      </c>
      <c r="E249" s="9">
        <v>28.928999999999998</v>
      </c>
      <c r="F249" s="9">
        <v>0.35699999999999998</v>
      </c>
      <c r="G249" s="9">
        <v>1.81</v>
      </c>
      <c r="H249" s="9">
        <v>0.81499999999999995</v>
      </c>
      <c r="I249" s="9">
        <v>0</v>
      </c>
      <c r="J249" s="9">
        <v>0</v>
      </c>
      <c r="K249" s="9">
        <v>0.33800000000000002</v>
      </c>
      <c r="L249" s="9">
        <v>0</v>
      </c>
      <c r="M249" s="9">
        <v>6.6449999999999996</v>
      </c>
      <c r="N249" s="9">
        <v>2.8000000000000001E-2</v>
      </c>
      <c r="O249" s="9">
        <v>0</v>
      </c>
      <c r="P249" s="9">
        <v>4.1137240000000004</v>
      </c>
      <c r="Q249" s="9">
        <v>0</v>
      </c>
      <c r="R249" s="9">
        <v>0</v>
      </c>
      <c r="S249" s="9">
        <v>2.8420000000000001</v>
      </c>
      <c r="T249" s="9">
        <v>72.087000000000003</v>
      </c>
      <c r="U249" s="9">
        <v>8.5000000000000006E-2</v>
      </c>
      <c r="V249" s="9">
        <v>724.971</v>
      </c>
      <c r="W249" s="9">
        <v>49.965000000000003</v>
      </c>
      <c r="X249" s="9">
        <v>0</v>
      </c>
      <c r="Y249" s="9">
        <v>0.55900000000000005</v>
      </c>
      <c r="Z249" s="59">
        <f t="shared" si="73"/>
        <v>895.38072399999999</v>
      </c>
      <c r="AA249" s="84"/>
    </row>
    <row r="250" spans="1:27" ht="24.75">
      <c r="A250" s="84"/>
      <c r="B250" s="87"/>
      <c r="C250" s="9" t="s">
        <v>100</v>
      </c>
      <c r="D250" s="9">
        <v>1.073</v>
      </c>
      <c r="E250" s="9">
        <v>10.885</v>
      </c>
      <c r="F250" s="9">
        <v>0.67300000000000004</v>
      </c>
      <c r="G250" s="9">
        <v>0.73</v>
      </c>
      <c r="H250" s="9">
        <v>0.32900000000000001</v>
      </c>
      <c r="I250" s="9">
        <v>0</v>
      </c>
      <c r="J250" s="9">
        <v>0</v>
      </c>
      <c r="K250" s="9">
        <v>0.20899999999999999</v>
      </c>
      <c r="L250" s="9">
        <v>0</v>
      </c>
      <c r="M250" s="9">
        <v>2.0099999999999998</v>
      </c>
      <c r="N250" s="9">
        <v>1.2999999999999999E-2</v>
      </c>
      <c r="O250" s="9">
        <v>0</v>
      </c>
      <c r="P250" s="9">
        <v>1.7751903714285717</v>
      </c>
      <c r="Q250" s="9">
        <v>2.5649999999999999</v>
      </c>
      <c r="R250" s="9">
        <v>0.18</v>
      </c>
      <c r="S250" s="9">
        <v>0.99</v>
      </c>
      <c r="T250" s="9">
        <v>15.343</v>
      </c>
      <c r="U250" s="9">
        <v>4.2999999999999997E-2</v>
      </c>
      <c r="V250" s="9">
        <v>234.41</v>
      </c>
      <c r="W250" s="9">
        <v>11.393000000000001</v>
      </c>
      <c r="X250" s="9">
        <v>0</v>
      </c>
      <c r="Y250" s="9">
        <v>0.13400000000000001</v>
      </c>
      <c r="Z250" s="59">
        <f t="shared" si="73"/>
        <v>282.75519037142863</v>
      </c>
      <c r="AA250" s="84"/>
    </row>
    <row r="251" spans="1:27" ht="24.75">
      <c r="A251" s="84"/>
      <c r="B251" s="86">
        <v>2019</v>
      </c>
      <c r="C251" s="9" t="s">
        <v>99</v>
      </c>
      <c r="D251" s="9">
        <v>0.39400000000000002</v>
      </c>
      <c r="E251" s="9">
        <v>19.007999999999999</v>
      </c>
      <c r="F251" s="9">
        <v>8.5999999999999993E-2</v>
      </c>
      <c r="G251" s="9">
        <v>2.6323289999999999</v>
      </c>
      <c r="H251" s="9">
        <v>4.55</v>
      </c>
      <c r="I251" s="9">
        <v>0</v>
      </c>
      <c r="J251" s="9">
        <v>0</v>
      </c>
      <c r="K251" s="9">
        <v>0</v>
      </c>
      <c r="L251" s="9">
        <v>0.13600000000000001</v>
      </c>
      <c r="M251" s="9">
        <v>23.349</v>
      </c>
      <c r="N251" s="9">
        <v>0</v>
      </c>
      <c r="O251" s="9">
        <v>1.2190000000000001</v>
      </c>
      <c r="P251" s="9">
        <v>1.798</v>
      </c>
      <c r="Q251" s="9">
        <v>0</v>
      </c>
      <c r="R251" s="9">
        <v>0</v>
      </c>
      <c r="S251" s="9">
        <v>0</v>
      </c>
      <c r="T251" s="9">
        <v>64.760000000000005</v>
      </c>
      <c r="U251" s="9">
        <v>0.05</v>
      </c>
      <c r="V251" s="9">
        <v>684.73500000000001</v>
      </c>
      <c r="W251" s="9">
        <v>90.596000000000004</v>
      </c>
      <c r="X251" s="9">
        <v>0</v>
      </c>
      <c r="Y251" s="9">
        <v>0.16</v>
      </c>
      <c r="Z251" s="59">
        <f t="shared" si="73"/>
        <v>893.47332900000004</v>
      </c>
      <c r="AA251" s="84"/>
    </row>
    <row r="252" spans="1:27" ht="24.75">
      <c r="A252" s="85"/>
      <c r="B252" s="87"/>
      <c r="C252" s="40" t="s">
        <v>100</v>
      </c>
      <c r="D252" s="9">
        <v>0.45799999999999996</v>
      </c>
      <c r="E252" s="9">
        <v>8.2249999999999996</v>
      </c>
      <c r="F252" s="9">
        <v>6.6000000000000003E-2</v>
      </c>
      <c r="G252" s="9">
        <v>1.1930000000000001</v>
      </c>
      <c r="H252" s="9">
        <v>1.0640000000000001</v>
      </c>
      <c r="I252" s="9">
        <v>0</v>
      </c>
      <c r="J252" s="9">
        <v>0</v>
      </c>
      <c r="K252" s="9">
        <v>0</v>
      </c>
      <c r="L252" s="9">
        <v>5.6000000000000001E-2</v>
      </c>
      <c r="M252" s="9">
        <v>8.2569999999999997</v>
      </c>
      <c r="N252" s="9">
        <v>0</v>
      </c>
      <c r="O252" s="9">
        <v>0.63300000000000001</v>
      </c>
      <c r="P252" s="9">
        <v>0.85199999999999998</v>
      </c>
      <c r="Q252" s="9">
        <v>2.7909999999999999</v>
      </c>
      <c r="R252" s="9">
        <v>5.1999999999999998E-2</v>
      </c>
      <c r="S252" s="9">
        <v>0</v>
      </c>
      <c r="T252" s="9">
        <v>14.651999999999999</v>
      </c>
      <c r="U252" s="9">
        <v>4.0000000000000001E-3</v>
      </c>
      <c r="V252" s="9">
        <v>276.73811599999999</v>
      </c>
      <c r="W252" s="9">
        <v>24.597000000000001</v>
      </c>
      <c r="X252" s="9">
        <v>0</v>
      </c>
      <c r="Y252" s="9">
        <v>4.9000000000000002E-2</v>
      </c>
      <c r="Z252" s="59">
        <f t="shared" si="73"/>
        <v>339.68711599999995</v>
      </c>
      <c r="AA252" s="85"/>
    </row>
    <row r="253" spans="1:27" ht="24.75">
      <c r="A253" s="83" t="s">
        <v>4</v>
      </c>
      <c r="B253" s="86">
        <v>2017</v>
      </c>
      <c r="C253" s="40" t="s">
        <v>99</v>
      </c>
      <c r="D253" s="9">
        <v>16.852</v>
      </c>
      <c r="E253" s="9">
        <v>240.863</v>
      </c>
      <c r="F253" s="9">
        <v>31.306999999999999</v>
      </c>
      <c r="G253" s="9">
        <v>32.932198999999997</v>
      </c>
      <c r="H253" s="9">
        <v>141.69415499999999</v>
      </c>
      <c r="I253" s="9">
        <v>0.27300000000000002</v>
      </c>
      <c r="J253" s="9">
        <v>16.952999999999999</v>
      </c>
      <c r="K253" s="9">
        <v>41.365000000000002</v>
      </c>
      <c r="L253" s="9">
        <v>13.893000000000001</v>
      </c>
      <c r="M253" s="9">
        <v>94.649000000000001</v>
      </c>
      <c r="N253" s="9">
        <v>22.46</v>
      </c>
      <c r="O253" s="9">
        <v>386.637</v>
      </c>
      <c r="P253" s="9">
        <v>103.643248</v>
      </c>
      <c r="Q253" s="9">
        <v>0.20399999999999999</v>
      </c>
      <c r="R253" s="9">
        <v>52.677999999999997</v>
      </c>
      <c r="S253" s="9">
        <v>103.589</v>
      </c>
      <c r="T253" s="9">
        <v>94.844999999999999</v>
      </c>
      <c r="U253" s="9">
        <v>12.11</v>
      </c>
      <c r="V253" s="9">
        <v>131.04599999999999</v>
      </c>
      <c r="W253" s="9">
        <v>47.15</v>
      </c>
      <c r="X253" s="9">
        <v>40.420999999999999</v>
      </c>
      <c r="Y253" s="9">
        <v>3.0369999999999999</v>
      </c>
      <c r="Z253" s="59">
        <f t="shared" si="73"/>
        <v>1628.6016020000004</v>
      </c>
      <c r="AA253" s="83" t="s">
        <v>97</v>
      </c>
    </row>
    <row r="254" spans="1:27" ht="24.75">
      <c r="A254" s="84"/>
      <c r="B254" s="87"/>
      <c r="C254" s="40" t="s">
        <v>100</v>
      </c>
      <c r="D254" s="9">
        <v>8.8510000000000009</v>
      </c>
      <c r="E254" s="9">
        <v>73.994</v>
      </c>
      <c r="F254" s="9">
        <v>11.558999999999999</v>
      </c>
      <c r="G254" s="9">
        <v>17.767906630875352</v>
      </c>
      <c r="H254" s="9">
        <v>94.231214274850032</v>
      </c>
      <c r="I254" s="9">
        <v>6.7000000000000004E-2</v>
      </c>
      <c r="J254" s="9">
        <v>2.722</v>
      </c>
      <c r="K254" s="9">
        <v>21.617999999999999</v>
      </c>
      <c r="L254" s="9">
        <v>6.8570000000000002</v>
      </c>
      <c r="M254" s="9">
        <v>23.798999999999999</v>
      </c>
      <c r="N254" s="9">
        <v>0.96199999999999997</v>
      </c>
      <c r="O254" s="9">
        <v>102.67</v>
      </c>
      <c r="P254" s="9">
        <v>36.337288000000001</v>
      </c>
      <c r="Q254" s="9">
        <v>9.6000000000000002E-2</v>
      </c>
      <c r="R254" s="9">
        <v>15.04</v>
      </c>
      <c r="S254" s="9">
        <v>39.32</v>
      </c>
      <c r="T254" s="9">
        <v>39.268999999999998</v>
      </c>
      <c r="U254" s="9">
        <v>5.2610000000000001</v>
      </c>
      <c r="V254" s="9">
        <v>85.722030085758462</v>
      </c>
      <c r="W254" s="9">
        <v>25.346</v>
      </c>
      <c r="X254" s="9">
        <v>7.9539999999999997</v>
      </c>
      <c r="Y254" s="9">
        <v>2.1269999999999998</v>
      </c>
      <c r="Z254" s="59">
        <f t="shared" si="73"/>
        <v>621.5704389914838</v>
      </c>
      <c r="AA254" s="84"/>
    </row>
    <row r="255" spans="1:27" ht="24.75">
      <c r="A255" s="84"/>
      <c r="B255" s="86">
        <v>2018</v>
      </c>
      <c r="C255" s="40" t="s">
        <v>99</v>
      </c>
      <c r="D255" s="9">
        <v>16.298999999999999</v>
      </c>
      <c r="E255" s="9">
        <v>255.33099999999999</v>
      </c>
      <c r="F255" s="9">
        <v>32.216000000000001</v>
      </c>
      <c r="G255" s="9">
        <v>29.163</v>
      </c>
      <c r="H255" s="9">
        <v>110.438</v>
      </c>
      <c r="I255" s="9">
        <v>214.68899999999999</v>
      </c>
      <c r="J255" s="9">
        <v>16.672999999999998</v>
      </c>
      <c r="K255" s="9">
        <v>60.859000000000002</v>
      </c>
      <c r="L255" s="9">
        <v>4.3099999999999996</v>
      </c>
      <c r="M255" s="9">
        <v>90.912000000000006</v>
      </c>
      <c r="N255" s="9">
        <v>12.984999999999999</v>
      </c>
      <c r="O255" s="9">
        <v>497.59500000000003</v>
      </c>
      <c r="P255" s="9">
        <v>100.148</v>
      </c>
      <c r="Q255" s="9">
        <v>10.306249999999999</v>
      </c>
      <c r="R255" s="9">
        <v>66.460999999999999</v>
      </c>
      <c r="S255" s="9">
        <v>101.557</v>
      </c>
      <c r="T255" s="9">
        <v>73.534000000000006</v>
      </c>
      <c r="U255" s="9">
        <v>22.291</v>
      </c>
      <c r="V255" s="9">
        <v>100.706</v>
      </c>
      <c r="W255" s="9">
        <v>45.104999999999997</v>
      </c>
      <c r="X255" s="9">
        <v>40.878999999999998</v>
      </c>
      <c r="Y255" s="9">
        <v>1.63</v>
      </c>
      <c r="Z255" s="59">
        <f t="shared" si="73"/>
        <v>1904.08725</v>
      </c>
      <c r="AA255" s="84"/>
    </row>
    <row r="256" spans="1:27" ht="24.75">
      <c r="A256" s="84"/>
      <c r="B256" s="87"/>
      <c r="C256" s="40" t="s">
        <v>100</v>
      </c>
      <c r="D256" s="9">
        <v>10.048</v>
      </c>
      <c r="E256" s="9">
        <v>64.632999999999996</v>
      </c>
      <c r="F256" s="9">
        <v>12.065</v>
      </c>
      <c r="G256" s="9">
        <v>16.715</v>
      </c>
      <c r="H256" s="9">
        <v>80.721000000000004</v>
      </c>
      <c r="I256" s="9">
        <v>0.114</v>
      </c>
      <c r="J256" s="9">
        <v>2.5409999999999999</v>
      </c>
      <c r="K256" s="9">
        <v>31.379000000000001</v>
      </c>
      <c r="L256" s="9">
        <v>3.363</v>
      </c>
      <c r="M256" s="9">
        <v>16.280999999999999</v>
      </c>
      <c r="N256" s="9">
        <v>3.5920000000000001</v>
      </c>
      <c r="O256" s="9">
        <v>157.07599999999999</v>
      </c>
      <c r="P256" s="9">
        <v>29.178000000000001</v>
      </c>
      <c r="Q256" s="9">
        <v>4.8499999999999996</v>
      </c>
      <c r="R256" s="9">
        <v>16.539000000000001</v>
      </c>
      <c r="S256" s="9">
        <v>39.281999999999996</v>
      </c>
      <c r="T256" s="9">
        <v>31.4</v>
      </c>
      <c r="U256" s="9">
        <v>14.518000000000001</v>
      </c>
      <c r="V256" s="9">
        <v>94.558000000000007</v>
      </c>
      <c r="W256" s="9">
        <v>28.466999999999999</v>
      </c>
      <c r="X256" s="9">
        <v>8.1419999999999995</v>
      </c>
      <c r="Y256" s="9">
        <v>1.2190000000000001</v>
      </c>
      <c r="Z256" s="59">
        <f t="shared" si="73"/>
        <v>666.68100000000015</v>
      </c>
      <c r="AA256" s="84"/>
    </row>
    <row r="257" spans="1:27" ht="24.75">
      <c r="A257" s="84"/>
      <c r="B257" s="86">
        <v>2019</v>
      </c>
      <c r="C257" s="57" t="s">
        <v>99</v>
      </c>
      <c r="D257" s="9">
        <v>12.282999999999999</v>
      </c>
      <c r="E257" s="9">
        <v>244.88399999999999</v>
      </c>
      <c r="F257" s="9">
        <v>30.196999999999999</v>
      </c>
      <c r="G257" s="9">
        <v>40.841000000000001</v>
      </c>
      <c r="H257" s="9">
        <v>90.46</v>
      </c>
      <c r="I257" s="9">
        <v>0.39400000000000002</v>
      </c>
      <c r="J257" s="9">
        <v>15.865</v>
      </c>
      <c r="K257" s="9">
        <v>70.302999999999997</v>
      </c>
      <c r="L257" s="9">
        <v>6.8310000000000004</v>
      </c>
      <c r="M257" s="9">
        <v>108.84</v>
      </c>
      <c r="N257" s="9">
        <v>34.530999999999999</v>
      </c>
      <c r="O257" s="9">
        <v>172.678</v>
      </c>
      <c r="P257" s="9">
        <v>98.322000000000003</v>
      </c>
      <c r="Q257" s="9">
        <v>14.2</v>
      </c>
      <c r="R257" s="9">
        <v>69.465999999999994</v>
      </c>
      <c r="S257" s="9">
        <v>96.587000000000003</v>
      </c>
      <c r="T257" s="9">
        <v>92.373000000000005</v>
      </c>
      <c r="U257" s="9">
        <v>16.538</v>
      </c>
      <c r="V257" s="9">
        <v>109.96633408067007</v>
      </c>
      <c r="W257" s="9">
        <v>37.918999999999997</v>
      </c>
      <c r="X257" s="9">
        <v>20.373999999999999</v>
      </c>
      <c r="Y257" s="9">
        <v>6.2050000000000001</v>
      </c>
      <c r="Z257" s="59">
        <f t="shared" si="73"/>
        <v>1390.0573340806702</v>
      </c>
      <c r="AA257" s="84"/>
    </row>
    <row r="258" spans="1:27" ht="24.75">
      <c r="A258" s="85"/>
      <c r="B258" s="87"/>
      <c r="C258" s="57" t="s">
        <v>100</v>
      </c>
      <c r="D258" s="9">
        <v>8.43</v>
      </c>
      <c r="E258" s="9">
        <v>58.206000000000003</v>
      </c>
      <c r="F258" s="9">
        <v>10.548</v>
      </c>
      <c r="G258" s="9">
        <v>22.137</v>
      </c>
      <c r="H258" s="9">
        <v>57.92</v>
      </c>
      <c r="I258" s="9">
        <v>0.19600000000000001</v>
      </c>
      <c r="J258" s="9">
        <v>2.5139999999999998</v>
      </c>
      <c r="K258" s="9">
        <v>35.51</v>
      </c>
      <c r="L258" s="9">
        <v>4.2190000000000003</v>
      </c>
      <c r="M258" s="9">
        <v>40.561999999999998</v>
      </c>
      <c r="N258" s="9">
        <v>10.097</v>
      </c>
      <c r="O258" s="9">
        <v>60.859000000000002</v>
      </c>
      <c r="P258" s="9">
        <v>25.042000000000002</v>
      </c>
      <c r="Q258" s="9">
        <v>6.758</v>
      </c>
      <c r="R258" s="9">
        <v>18.053999999999998</v>
      </c>
      <c r="S258" s="9">
        <v>34.923000000000002</v>
      </c>
      <c r="T258" s="9">
        <v>44.804000000000002</v>
      </c>
      <c r="U258" s="9">
        <v>8.5229999999999997</v>
      </c>
      <c r="V258" s="9">
        <v>103.253</v>
      </c>
      <c r="W258" s="9">
        <v>25.388999999999999</v>
      </c>
      <c r="X258" s="9">
        <v>4.0780000000000003</v>
      </c>
      <c r="Y258" s="9">
        <v>4.5010000000000003</v>
      </c>
      <c r="Z258" s="59">
        <f t="shared" si="73"/>
        <v>586.52300000000002</v>
      </c>
      <c r="AA258" s="85"/>
    </row>
    <row r="259" spans="1:27" ht="24.75">
      <c r="A259" s="83" t="s">
        <v>5</v>
      </c>
      <c r="B259" s="86">
        <v>2017</v>
      </c>
      <c r="C259" s="40" t="s">
        <v>99</v>
      </c>
      <c r="D259" s="9">
        <v>11.548</v>
      </c>
      <c r="E259" s="9">
        <v>238.02699999999999</v>
      </c>
      <c r="F259" s="9">
        <v>31.264999999999997</v>
      </c>
      <c r="G259" s="9">
        <v>31.544234999999997</v>
      </c>
      <c r="H259" s="9">
        <v>140.872603</v>
      </c>
      <c r="I259" s="9">
        <v>0.27300000000000002</v>
      </c>
      <c r="J259" s="9">
        <v>16.952999999999999</v>
      </c>
      <c r="K259" s="9">
        <v>41.02</v>
      </c>
      <c r="L259" s="9">
        <v>13.893000000000001</v>
      </c>
      <c r="M259" s="9">
        <v>93.85</v>
      </c>
      <c r="N259" s="9">
        <v>22.46</v>
      </c>
      <c r="O259" s="9">
        <v>386.637</v>
      </c>
      <c r="P259" s="9">
        <v>101.525353</v>
      </c>
      <c r="Q259" s="9">
        <v>-6.7770000000000001</v>
      </c>
      <c r="R259" s="9">
        <v>52.677999999999997</v>
      </c>
      <c r="S259" s="9">
        <v>98.420999999999992</v>
      </c>
      <c r="T259" s="9">
        <v>-112.113</v>
      </c>
      <c r="U259" s="9">
        <v>8.8539999999999992</v>
      </c>
      <c r="V259" s="9">
        <v>-678.34400000000005</v>
      </c>
      <c r="W259" s="9">
        <v>3.9609999999999985</v>
      </c>
      <c r="X259" s="9">
        <v>40.420999999999999</v>
      </c>
      <c r="Y259" s="9">
        <v>0.92999999999999972</v>
      </c>
      <c r="Z259" s="60">
        <f t="shared" ref="Z259" si="74">Z253-Z247</f>
        <v>537.89919100000043</v>
      </c>
      <c r="AA259" s="83" t="s">
        <v>103</v>
      </c>
    </row>
    <row r="260" spans="1:27" ht="24.75">
      <c r="A260" s="84"/>
      <c r="B260" s="87"/>
      <c r="C260" s="40" t="s">
        <v>100</v>
      </c>
      <c r="D260" s="9">
        <v>6.5990000000000011</v>
      </c>
      <c r="E260" s="9">
        <v>72.572000000000003</v>
      </c>
      <c r="F260" s="9">
        <v>11.460999999999999</v>
      </c>
      <c r="G260" s="9">
        <v>17.246030804496613</v>
      </c>
      <c r="H260" s="9">
        <v>93.883068716270031</v>
      </c>
      <c r="I260" s="9">
        <v>6.7000000000000004E-2</v>
      </c>
      <c r="J260" s="9">
        <v>2.722</v>
      </c>
      <c r="K260" s="9">
        <v>21.407999999999998</v>
      </c>
      <c r="L260" s="9">
        <v>6.8570000000000002</v>
      </c>
      <c r="M260" s="9">
        <v>23.5</v>
      </c>
      <c r="N260" s="9">
        <v>0.96199999999999997</v>
      </c>
      <c r="O260" s="9">
        <v>102.67</v>
      </c>
      <c r="P260" s="9">
        <v>35.094581599999998</v>
      </c>
      <c r="Q260" s="9">
        <v>-2.6909999999999998</v>
      </c>
      <c r="R260" s="9">
        <v>15.04</v>
      </c>
      <c r="S260" s="9">
        <v>37.457000000000001</v>
      </c>
      <c r="T260" s="9">
        <v>-10.317</v>
      </c>
      <c r="U260" s="9">
        <v>4.71</v>
      </c>
      <c r="V260" s="9">
        <v>-186.38425418248281</v>
      </c>
      <c r="W260" s="9">
        <v>13.698</v>
      </c>
      <c r="X260" s="9">
        <v>7.9539999999999997</v>
      </c>
      <c r="Y260" s="9">
        <v>1.6679999999999997</v>
      </c>
      <c r="Z260" s="60">
        <f t="shared" ref="Z260" si="75">Z254-Z248</f>
        <v>276.17642693828378</v>
      </c>
      <c r="AA260" s="84"/>
    </row>
    <row r="261" spans="1:27" ht="24.75">
      <c r="A261" s="84"/>
      <c r="B261" s="86">
        <v>2018</v>
      </c>
      <c r="C261" s="40" t="s">
        <v>99</v>
      </c>
      <c r="D261" s="9">
        <f>D255-D249</f>
        <v>14.462999999999999</v>
      </c>
      <c r="E261" s="9">
        <f t="shared" ref="E261:Z261" si="76">E255-E249</f>
        <v>226.40199999999999</v>
      </c>
      <c r="F261" s="9">
        <f t="shared" si="76"/>
        <v>31.859000000000002</v>
      </c>
      <c r="G261" s="9">
        <f t="shared" si="76"/>
        <v>27.353000000000002</v>
      </c>
      <c r="H261" s="9">
        <f t="shared" si="76"/>
        <v>109.623</v>
      </c>
      <c r="I261" s="9">
        <f t="shared" si="76"/>
        <v>214.68899999999999</v>
      </c>
      <c r="J261" s="9">
        <f t="shared" si="76"/>
        <v>16.672999999999998</v>
      </c>
      <c r="K261" s="9">
        <f t="shared" si="76"/>
        <v>60.521000000000001</v>
      </c>
      <c r="L261" s="9">
        <f t="shared" si="76"/>
        <v>4.3099999999999996</v>
      </c>
      <c r="M261" s="9">
        <f t="shared" si="76"/>
        <v>84.26700000000001</v>
      </c>
      <c r="N261" s="9">
        <f t="shared" si="76"/>
        <v>12.956999999999999</v>
      </c>
      <c r="O261" s="9">
        <f t="shared" si="76"/>
        <v>497.59500000000003</v>
      </c>
      <c r="P261" s="9">
        <f t="shared" si="76"/>
        <v>96.034275999999991</v>
      </c>
      <c r="Q261" s="9">
        <f t="shared" si="76"/>
        <v>10.306249999999999</v>
      </c>
      <c r="R261" s="9">
        <f t="shared" si="76"/>
        <v>66.460999999999999</v>
      </c>
      <c r="S261" s="9">
        <f t="shared" si="76"/>
        <v>98.715000000000003</v>
      </c>
      <c r="T261" s="9">
        <f t="shared" si="76"/>
        <v>1.4470000000000027</v>
      </c>
      <c r="U261" s="9">
        <f t="shared" si="76"/>
        <v>22.206</v>
      </c>
      <c r="V261" s="9">
        <f t="shared" si="76"/>
        <v>-624.26499999999999</v>
      </c>
      <c r="W261" s="9">
        <f t="shared" si="76"/>
        <v>-4.8600000000000065</v>
      </c>
      <c r="X261" s="9">
        <f t="shared" si="76"/>
        <v>40.878999999999998</v>
      </c>
      <c r="Y261" s="9">
        <f t="shared" si="76"/>
        <v>1.0709999999999997</v>
      </c>
      <c r="Z261" s="60">
        <f t="shared" si="76"/>
        <v>1008.7065260000001</v>
      </c>
      <c r="AA261" s="84"/>
    </row>
    <row r="262" spans="1:27" ht="24.75">
      <c r="A262" s="84"/>
      <c r="B262" s="87"/>
      <c r="C262" s="40" t="s">
        <v>100</v>
      </c>
      <c r="D262" s="9">
        <f>D256-D250</f>
        <v>8.9749999999999996</v>
      </c>
      <c r="E262" s="9">
        <f t="shared" ref="E262:Z262" si="77">E256-E250</f>
        <v>53.747999999999998</v>
      </c>
      <c r="F262" s="9">
        <f t="shared" si="77"/>
        <v>11.391999999999999</v>
      </c>
      <c r="G262" s="9">
        <f t="shared" si="77"/>
        <v>15.984999999999999</v>
      </c>
      <c r="H262" s="9">
        <f t="shared" si="77"/>
        <v>80.39200000000001</v>
      </c>
      <c r="I262" s="9">
        <f t="shared" si="77"/>
        <v>0.114</v>
      </c>
      <c r="J262" s="9">
        <f t="shared" si="77"/>
        <v>2.5409999999999999</v>
      </c>
      <c r="K262" s="9">
        <f t="shared" si="77"/>
        <v>31.17</v>
      </c>
      <c r="L262" s="9">
        <f t="shared" si="77"/>
        <v>3.363</v>
      </c>
      <c r="M262" s="9">
        <f t="shared" si="77"/>
        <v>14.270999999999999</v>
      </c>
      <c r="N262" s="9">
        <f t="shared" si="77"/>
        <v>3.5790000000000002</v>
      </c>
      <c r="O262" s="9">
        <f t="shared" si="77"/>
        <v>157.07599999999999</v>
      </c>
      <c r="P262" s="9">
        <f t="shared" si="77"/>
        <v>27.402809628571429</v>
      </c>
      <c r="Q262" s="9">
        <f t="shared" si="77"/>
        <v>2.2849999999999997</v>
      </c>
      <c r="R262" s="9">
        <f t="shared" si="77"/>
        <v>16.359000000000002</v>
      </c>
      <c r="S262" s="9">
        <f t="shared" si="77"/>
        <v>38.291999999999994</v>
      </c>
      <c r="T262" s="9">
        <f t="shared" si="77"/>
        <v>16.056999999999999</v>
      </c>
      <c r="U262" s="9">
        <f t="shared" si="77"/>
        <v>14.475000000000001</v>
      </c>
      <c r="V262" s="9">
        <f t="shared" si="77"/>
        <v>-139.85199999999998</v>
      </c>
      <c r="W262" s="9">
        <f t="shared" si="77"/>
        <v>17.073999999999998</v>
      </c>
      <c r="X262" s="9">
        <f t="shared" si="77"/>
        <v>8.1419999999999995</v>
      </c>
      <c r="Y262" s="9">
        <f t="shared" si="77"/>
        <v>1.085</v>
      </c>
      <c r="Z262" s="60">
        <f t="shared" si="77"/>
        <v>383.92580962857153</v>
      </c>
      <c r="AA262" s="84"/>
    </row>
    <row r="263" spans="1:27" ht="24.75">
      <c r="A263" s="84"/>
      <c r="B263" s="86">
        <v>2019</v>
      </c>
      <c r="C263" s="40" t="s">
        <v>99</v>
      </c>
      <c r="D263" s="9">
        <f>D257-D251</f>
        <v>11.888999999999999</v>
      </c>
      <c r="E263" s="9">
        <f t="shared" ref="E263:Z263" si="78">E257-E251</f>
        <v>225.87599999999998</v>
      </c>
      <c r="F263" s="9">
        <f t="shared" si="78"/>
        <v>30.111000000000001</v>
      </c>
      <c r="G263" s="9">
        <f t="shared" si="78"/>
        <v>38.208671000000002</v>
      </c>
      <c r="H263" s="9">
        <f t="shared" si="78"/>
        <v>85.91</v>
      </c>
      <c r="I263" s="9">
        <f t="shared" si="78"/>
        <v>0.39400000000000002</v>
      </c>
      <c r="J263" s="9">
        <f t="shared" si="78"/>
        <v>15.865</v>
      </c>
      <c r="K263" s="9">
        <f t="shared" si="78"/>
        <v>70.302999999999997</v>
      </c>
      <c r="L263" s="9">
        <f t="shared" si="78"/>
        <v>6.6950000000000003</v>
      </c>
      <c r="M263" s="9">
        <f t="shared" si="78"/>
        <v>85.491</v>
      </c>
      <c r="N263" s="9">
        <f t="shared" si="78"/>
        <v>34.530999999999999</v>
      </c>
      <c r="O263" s="9">
        <f t="shared" si="78"/>
        <v>171.459</v>
      </c>
      <c r="P263" s="9">
        <f t="shared" si="78"/>
        <v>96.524000000000001</v>
      </c>
      <c r="Q263" s="9">
        <f t="shared" si="78"/>
        <v>14.2</v>
      </c>
      <c r="R263" s="9">
        <f t="shared" si="78"/>
        <v>69.465999999999994</v>
      </c>
      <c r="S263" s="9">
        <f t="shared" si="78"/>
        <v>96.587000000000003</v>
      </c>
      <c r="T263" s="9">
        <f t="shared" si="78"/>
        <v>27.613</v>
      </c>
      <c r="U263" s="9">
        <f t="shared" si="78"/>
        <v>16.488</v>
      </c>
      <c r="V263" s="9">
        <f t="shared" si="78"/>
        <v>-574.76866591932992</v>
      </c>
      <c r="W263" s="9">
        <f t="shared" si="78"/>
        <v>-52.677000000000007</v>
      </c>
      <c r="X263" s="9">
        <f t="shared" si="78"/>
        <v>20.373999999999999</v>
      </c>
      <c r="Y263" s="9">
        <f t="shared" si="78"/>
        <v>6.0449999999999999</v>
      </c>
      <c r="Z263" s="60">
        <f t="shared" si="78"/>
        <v>496.58400508067018</v>
      </c>
      <c r="AA263" s="84"/>
    </row>
    <row r="264" spans="1:27" ht="24.75">
      <c r="A264" s="85"/>
      <c r="B264" s="87"/>
      <c r="C264" s="40" t="s">
        <v>100</v>
      </c>
      <c r="D264" s="9">
        <f>D258-D252</f>
        <v>7.9719999999999995</v>
      </c>
      <c r="E264" s="9">
        <f t="shared" ref="E264:Z264" si="79">E258-E252</f>
        <v>49.981000000000002</v>
      </c>
      <c r="F264" s="9">
        <f t="shared" si="79"/>
        <v>10.481999999999999</v>
      </c>
      <c r="G264" s="9">
        <f t="shared" si="79"/>
        <v>20.943999999999999</v>
      </c>
      <c r="H264" s="9">
        <f t="shared" si="79"/>
        <v>56.856000000000002</v>
      </c>
      <c r="I264" s="9">
        <f t="shared" si="79"/>
        <v>0.19600000000000001</v>
      </c>
      <c r="J264" s="9">
        <f t="shared" si="79"/>
        <v>2.5139999999999998</v>
      </c>
      <c r="K264" s="9">
        <f t="shared" si="79"/>
        <v>35.51</v>
      </c>
      <c r="L264" s="9">
        <f t="shared" si="79"/>
        <v>4.1630000000000003</v>
      </c>
      <c r="M264" s="9">
        <f t="shared" si="79"/>
        <v>32.305</v>
      </c>
      <c r="N264" s="9">
        <f t="shared" si="79"/>
        <v>10.097</v>
      </c>
      <c r="O264" s="9">
        <f t="shared" si="79"/>
        <v>60.225999999999999</v>
      </c>
      <c r="P264" s="9">
        <f t="shared" si="79"/>
        <v>24.19</v>
      </c>
      <c r="Q264" s="9">
        <f t="shared" si="79"/>
        <v>3.9670000000000001</v>
      </c>
      <c r="R264" s="9">
        <f t="shared" si="79"/>
        <v>18.001999999999999</v>
      </c>
      <c r="S264" s="9">
        <f t="shared" si="79"/>
        <v>34.923000000000002</v>
      </c>
      <c r="T264" s="9">
        <f t="shared" si="79"/>
        <v>30.152000000000001</v>
      </c>
      <c r="U264" s="9">
        <f t="shared" si="79"/>
        <v>8.5190000000000001</v>
      </c>
      <c r="V264" s="9">
        <f t="shared" si="79"/>
        <v>-173.485116</v>
      </c>
      <c r="W264" s="9">
        <f t="shared" si="79"/>
        <v>0.79199999999999804</v>
      </c>
      <c r="X264" s="9">
        <f t="shared" si="79"/>
        <v>4.0780000000000003</v>
      </c>
      <c r="Y264" s="9">
        <f t="shared" si="79"/>
        <v>4.452</v>
      </c>
      <c r="Z264" s="60">
        <f t="shared" si="79"/>
        <v>246.83588400000008</v>
      </c>
      <c r="AA264" s="85"/>
    </row>
    <row r="265" spans="1:27" ht="24.75">
      <c r="A265" s="83" t="s">
        <v>6</v>
      </c>
      <c r="B265" s="50">
        <v>2017</v>
      </c>
      <c r="C265" s="70" t="s">
        <v>98</v>
      </c>
      <c r="D265" s="9">
        <v>166.548</v>
      </c>
      <c r="E265" s="9">
        <v>242.94799999999998</v>
      </c>
      <c r="F265" s="9">
        <v>31.293999999999997</v>
      </c>
      <c r="G265" s="9">
        <v>451.54423499999996</v>
      </c>
      <c r="H265" s="9">
        <v>4747.2750029999997</v>
      </c>
      <c r="I265" s="9">
        <v>0.871</v>
      </c>
      <c r="J265" s="9">
        <v>16.952999999999999</v>
      </c>
      <c r="K265" s="9">
        <v>517.43799999999999</v>
      </c>
      <c r="L265" s="9">
        <v>432.5154</v>
      </c>
      <c r="M265" s="9">
        <v>707.28399999999999</v>
      </c>
      <c r="N265" s="9">
        <v>22.46</v>
      </c>
      <c r="O265" s="9">
        <v>653.43100000000004</v>
      </c>
      <c r="P265" s="9">
        <v>117.26235299999999</v>
      </c>
      <c r="Q265" s="9">
        <v>107.3291</v>
      </c>
      <c r="R265" s="9">
        <v>52.709999999999994</v>
      </c>
      <c r="S265" s="9">
        <v>149.709</v>
      </c>
      <c r="T265" s="9">
        <v>272.84900000000005</v>
      </c>
      <c r="U265" s="9">
        <v>358.33200000000005</v>
      </c>
      <c r="V265" s="9">
        <v>3647.1340000000005</v>
      </c>
      <c r="W265" s="9">
        <v>1928.8320000000001</v>
      </c>
      <c r="X265" s="9">
        <v>42.747999999999998</v>
      </c>
      <c r="Y265" s="9">
        <v>241.376</v>
      </c>
      <c r="Z265" s="16">
        <v>14908.843091000002</v>
      </c>
      <c r="AA265" s="83" t="s">
        <v>101</v>
      </c>
    </row>
    <row r="266" spans="1:27" ht="24.75">
      <c r="A266" s="84"/>
      <c r="B266" s="50">
        <v>2018</v>
      </c>
      <c r="C266" s="71"/>
      <c r="D266" s="9">
        <f>D245+D256-D250</f>
        <v>162.17499999999998</v>
      </c>
      <c r="E266" s="9">
        <f t="shared" ref="E266:Z266" si="80">E245+E256-E250</f>
        <v>54.198999999999991</v>
      </c>
      <c r="F266" s="9">
        <f t="shared" si="80"/>
        <v>11.477</v>
      </c>
      <c r="G266" s="9">
        <f t="shared" si="80"/>
        <v>480.98499999999996</v>
      </c>
      <c r="H266" s="9">
        <f t="shared" si="80"/>
        <v>4733.7119999999995</v>
      </c>
      <c r="I266" s="9">
        <f t="shared" si="80"/>
        <v>0.77700000000000002</v>
      </c>
      <c r="J266" s="9">
        <f t="shared" si="80"/>
        <v>2.5409999999999999</v>
      </c>
      <c r="K266" s="9">
        <f t="shared" si="80"/>
        <v>456.42</v>
      </c>
      <c r="L266" s="9">
        <f t="shared" si="80"/>
        <v>438.7303</v>
      </c>
      <c r="M266" s="9">
        <f t="shared" si="80"/>
        <v>576.61299999999994</v>
      </c>
      <c r="N266" s="9">
        <f t="shared" si="80"/>
        <v>3.5790000000000002</v>
      </c>
      <c r="O266" s="9">
        <f t="shared" si="80"/>
        <v>322.66499999999996</v>
      </c>
      <c r="P266" s="9">
        <f t="shared" si="80"/>
        <v>43.015809628571425</v>
      </c>
      <c r="Q266" s="9">
        <f t="shared" si="80"/>
        <v>113.455</v>
      </c>
      <c r="R266" s="9">
        <f t="shared" si="80"/>
        <v>16.376000000000001</v>
      </c>
      <c r="S266" s="9">
        <f t="shared" si="80"/>
        <v>74.504000000000005</v>
      </c>
      <c r="T266" s="9">
        <f t="shared" si="80"/>
        <v>661.95799999999997</v>
      </c>
      <c r="U266" s="9">
        <f t="shared" si="80"/>
        <v>372.06399999999996</v>
      </c>
      <c r="V266" s="9">
        <f t="shared" si="80"/>
        <v>4820.21</v>
      </c>
      <c r="W266" s="9">
        <f t="shared" si="80"/>
        <v>1886.223</v>
      </c>
      <c r="X266" s="9">
        <f t="shared" si="80"/>
        <v>10.407999999999999</v>
      </c>
      <c r="Y266" s="9">
        <f t="shared" si="80"/>
        <v>230.86199999999999</v>
      </c>
      <c r="Z266" s="60">
        <f t="shared" si="80"/>
        <v>15472.949109628569</v>
      </c>
      <c r="AA266" s="84"/>
    </row>
    <row r="267" spans="1:27" ht="24.75">
      <c r="A267" s="84"/>
      <c r="B267" s="50">
        <v>2019</v>
      </c>
      <c r="C267" s="72"/>
      <c r="D267" s="9">
        <f>D246+D257-D251</f>
        <v>185.54199999999997</v>
      </c>
      <c r="E267" s="9">
        <f t="shared" ref="E267:Z267" si="81">E246+E257-E251</f>
        <v>227.05899999999997</v>
      </c>
      <c r="F267" s="9">
        <f t="shared" si="81"/>
        <v>30.141000000000002</v>
      </c>
      <c r="G267" s="9">
        <f t="shared" si="81"/>
        <v>483.20867099999998</v>
      </c>
      <c r="H267" s="9">
        <f t="shared" si="81"/>
        <v>5106.1589999999997</v>
      </c>
      <c r="I267" s="9">
        <f t="shared" si="81"/>
        <v>1.06</v>
      </c>
      <c r="J267" s="9">
        <f t="shared" si="81"/>
        <v>15.865</v>
      </c>
      <c r="K267" s="9">
        <f t="shared" si="81"/>
        <v>542.43000000000006</v>
      </c>
      <c r="L267" s="9">
        <f t="shared" si="81"/>
        <v>450.76959999999997</v>
      </c>
      <c r="M267" s="9">
        <f t="shared" si="81"/>
        <v>721.01</v>
      </c>
      <c r="N267" s="9">
        <f t="shared" si="81"/>
        <v>34.530999999999999</v>
      </c>
      <c r="O267" s="9">
        <f t="shared" si="81"/>
        <v>563.80700000000002</v>
      </c>
      <c r="P267" s="9">
        <f t="shared" si="81"/>
        <v>115.28999999999999</v>
      </c>
      <c r="Q267" s="9">
        <f t="shared" si="81"/>
        <v>73.838999999999999</v>
      </c>
      <c r="R267" s="9">
        <f t="shared" si="81"/>
        <v>69.552599999999998</v>
      </c>
      <c r="S267" s="9">
        <f t="shared" si="81"/>
        <v>142.41200000000001</v>
      </c>
      <c r="T267" s="9">
        <f t="shared" si="81"/>
        <v>599.72200000000009</v>
      </c>
      <c r="U267" s="9">
        <f t="shared" si="81"/>
        <v>375.94499999999999</v>
      </c>
      <c r="V267" s="9">
        <f t="shared" si="81"/>
        <v>4503.6053340806702</v>
      </c>
      <c r="W267" s="9">
        <f t="shared" si="81"/>
        <v>1904.0340000000001</v>
      </c>
      <c r="X267" s="9">
        <f t="shared" si="81"/>
        <v>22.638999999999999</v>
      </c>
      <c r="Y267" s="9">
        <f t="shared" si="81"/>
        <v>239.096</v>
      </c>
      <c r="Z267" s="60">
        <f t="shared" si="81"/>
        <v>16407.717205080669</v>
      </c>
      <c r="AA267" s="85"/>
    </row>
    <row r="268" spans="1:27" ht="24.75">
      <c r="A268" s="73" t="s">
        <v>7</v>
      </c>
      <c r="B268" s="50">
        <v>2017</v>
      </c>
      <c r="C268" s="70" t="s">
        <v>9</v>
      </c>
      <c r="D268" s="9">
        <v>93.066263179383725</v>
      </c>
      <c r="E268" s="9">
        <v>2.0255363287617105</v>
      </c>
      <c r="F268" s="9">
        <v>9.2669521313989908E-2</v>
      </c>
      <c r="G268" s="9">
        <v>93.014142900085972</v>
      </c>
      <c r="H268" s="9">
        <v>97.032558617080824</v>
      </c>
      <c r="I268" s="9">
        <v>68.656716417910445</v>
      </c>
      <c r="J268" s="9">
        <v>0</v>
      </c>
      <c r="K268" s="9">
        <v>92.072480181200461</v>
      </c>
      <c r="L268" s="9">
        <v>96.787860039203238</v>
      </c>
      <c r="M268" s="9">
        <v>86.730931280786777</v>
      </c>
      <c r="N268" s="9">
        <v>0</v>
      </c>
      <c r="O268" s="9">
        <v>40.829712701111518</v>
      </c>
      <c r="P268" s="9">
        <v>13.420334487062529</v>
      </c>
      <c r="Q268" s="9">
        <v>106.31422419455674</v>
      </c>
      <c r="R268" s="9">
        <v>6.0709542781255933E-2</v>
      </c>
      <c r="S268" s="9">
        <v>34.258461415145383</v>
      </c>
      <c r="T268" s="9">
        <v>141.08976027033265</v>
      </c>
      <c r="U268" s="9">
        <v>97.529107085049603</v>
      </c>
      <c r="V268" s="9">
        <v>118.59937145166587</v>
      </c>
      <c r="W268" s="9">
        <v>99.794642560886587</v>
      </c>
      <c r="X268" s="9">
        <v>5.4435295218489754</v>
      </c>
      <c r="Y268" s="9">
        <v>99.61470900172344</v>
      </c>
      <c r="Z268" s="16">
        <v>96.392079601906104</v>
      </c>
      <c r="AA268" s="92" t="s">
        <v>102</v>
      </c>
    </row>
    <row r="269" spans="1:27" ht="24.75">
      <c r="A269" s="73"/>
      <c r="B269" s="50">
        <v>2018</v>
      </c>
      <c r="C269" s="71"/>
      <c r="D269" s="9">
        <f>(D245/D266)*100</f>
        <v>94.465854786496067</v>
      </c>
      <c r="E269" s="9">
        <f t="shared" ref="E269:Y269" si="82">(E245/E266)*100</f>
        <v>0.83211867377626902</v>
      </c>
      <c r="F269" s="9">
        <f t="shared" si="82"/>
        <v>0.74061165809880636</v>
      </c>
      <c r="G269" s="9">
        <f t="shared" si="82"/>
        <v>96.676611536742314</v>
      </c>
      <c r="H269" s="9">
        <f t="shared" si="82"/>
        <v>98.301713327722524</v>
      </c>
      <c r="I269" s="9">
        <f t="shared" si="82"/>
        <v>85.328185328185342</v>
      </c>
      <c r="J269" s="9">
        <f t="shared" si="82"/>
        <v>0</v>
      </c>
      <c r="K269" s="9">
        <f t="shared" si="82"/>
        <v>93.170763770211636</v>
      </c>
      <c r="L269" s="9">
        <f t="shared" si="82"/>
        <v>99.233469856082422</v>
      </c>
      <c r="M269" s="9">
        <f t="shared" si="82"/>
        <v>97.525029786009</v>
      </c>
      <c r="N269" s="9">
        <f t="shared" si="82"/>
        <v>0</v>
      </c>
      <c r="O269" s="9">
        <f t="shared" si="82"/>
        <v>51.31917003703532</v>
      </c>
      <c r="P269" s="9">
        <f t="shared" si="82"/>
        <v>36.295957544013604</v>
      </c>
      <c r="Q269" s="9">
        <f t="shared" si="82"/>
        <v>97.985985633070385</v>
      </c>
      <c r="R269" s="9">
        <f t="shared" si="82"/>
        <v>0.10381045432340009</v>
      </c>
      <c r="S269" s="9">
        <f t="shared" si="82"/>
        <v>48.604101793192314</v>
      </c>
      <c r="T269" s="9">
        <f t="shared" si="82"/>
        <v>97.574317403823201</v>
      </c>
      <c r="U269" s="9">
        <f t="shared" si="82"/>
        <v>96.109540294142946</v>
      </c>
      <c r="V269" s="9">
        <f t="shared" si="82"/>
        <v>102.90136736781177</v>
      </c>
      <c r="W269" s="9">
        <f t="shared" si="82"/>
        <v>99.094804803037604</v>
      </c>
      <c r="X269" s="9">
        <f t="shared" si="82"/>
        <v>21.771714066102998</v>
      </c>
      <c r="Y269" s="9">
        <f t="shared" si="82"/>
        <v>99.530022264383049</v>
      </c>
      <c r="Z269" s="60">
        <f>(Z245/Z266)*100</f>
        <v>97.518728931967729</v>
      </c>
      <c r="AA269" s="92"/>
    </row>
    <row r="270" spans="1:27" ht="24.75">
      <c r="A270" s="73"/>
      <c r="B270" s="50">
        <v>2019</v>
      </c>
      <c r="C270" s="72"/>
      <c r="D270" s="9">
        <f>(D246/D267)*100</f>
        <v>93.592286382598019</v>
      </c>
      <c r="E270" s="9">
        <f t="shared" ref="E270:Z270" si="83">(E246/E267)*100</f>
        <v>0.52100995776428161</v>
      </c>
      <c r="F270" s="9">
        <f t="shared" si="83"/>
        <v>9.9532198666268529E-2</v>
      </c>
      <c r="G270" s="9">
        <f t="shared" si="83"/>
        <v>92.09271826167209</v>
      </c>
      <c r="H270" s="9">
        <f t="shared" si="83"/>
        <v>98.31752203564362</v>
      </c>
      <c r="I270" s="9">
        <f t="shared" si="83"/>
        <v>62.830188679245282</v>
      </c>
      <c r="J270" s="9">
        <f t="shared" si="83"/>
        <v>0</v>
      </c>
      <c r="K270" s="9">
        <f t="shared" si="83"/>
        <v>87.039249304057648</v>
      </c>
      <c r="L270" s="9">
        <f t="shared" si="83"/>
        <v>98.514762308727128</v>
      </c>
      <c r="M270" s="9">
        <f t="shared" si="83"/>
        <v>88.142882900375866</v>
      </c>
      <c r="N270" s="9">
        <f t="shared" si="83"/>
        <v>0</v>
      </c>
      <c r="O270" s="9">
        <f t="shared" si="83"/>
        <v>69.589061505089518</v>
      </c>
      <c r="P270" s="9">
        <f t="shared" si="83"/>
        <v>16.277213982132015</v>
      </c>
      <c r="Q270" s="9">
        <f t="shared" si="83"/>
        <v>80.768970327333804</v>
      </c>
      <c r="R270" s="9">
        <f t="shared" si="83"/>
        <v>0.12451008301630707</v>
      </c>
      <c r="S270" s="9">
        <f t="shared" si="83"/>
        <v>32.177765918602361</v>
      </c>
      <c r="T270" s="9">
        <f t="shared" si="83"/>
        <v>95.395700007670214</v>
      </c>
      <c r="U270" s="9">
        <f t="shared" si="83"/>
        <v>95.61425208474644</v>
      </c>
      <c r="V270" s="9">
        <f t="shared" si="83"/>
        <v>112.76241196291812</v>
      </c>
      <c r="W270" s="9">
        <f t="shared" si="83"/>
        <v>102.76659975609678</v>
      </c>
      <c r="X270" s="9">
        <f t="shared" si="83"/>
        <v>10.004858871858298</v>
      </c>
      <c r="Y270" s="9">
        <f t="shared" si="83"/>
        <v>97.47172683775554</v>
      </c>
      <c r="Z270" s="60">
        <f t="shared" si="83"/>
        <v>96.973472915983066</v>
      </c>
      <c r="AA270" s="92"/>
    </row>
    <row r="272" spans="1:27" ht="24.75">
      <c r="A272" s="1" t="s">
        <v>197</v>
      </c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AA272" s="2" t="s">
        <v>182</v>
      </c>
    </row>
    <row r="273" spans="1:27">
      <c r="A273" s="46" t="s">
        <v>105</v>
      </c>
      <c r="AA273" s="46" t="s">
        <v>158</v>
      </c>
    </row>
    <row r="274" spans="1:27">
      <c r="A274" s="46" t="s">
        <v>209</v>
      </c>
      <c r="AA274" s="46" t="s">
        <v>1</v>
      </c>
    </row>
    <row r="275" spans="1:27">
      <c r="A275" s="74" t="s">
        <v>83</v>
      </c>
      <c r="B275" s="76" t="s">
        <v>2</v>
      </c>
      <c r="C275" s="77"/>
      <c r="D275" s="25" t="s">
        <v>10</v>
      </c>
      <c r="E275" s="25" t="s">
        <v>12</v>
      </c>
      <c r="F275" s="25" t="s">
        <v>14</v>
      </c>
      <c r="G275" s="25" t="s">
        <v>16</v>
      </c>
      <c r="H275" s="25" t="s">
        <v>18</v>
      </c>
      <c r="I275" s="25" t="s">
        <v>20</v>
      </c>
      <c r="J275" s="25" t="s">
        <v>22</v>
      </c>
      <c r="K275" s="25" t="s">
        <v>24</v>
      </c>
      <c r="L275" s="25" t="s">
        <v>26</v>
      </c>
      <c r="M275" s="25" t="s">
        <v>28</v>
      </c>
      <c r="N275" s="25" t="s">
        <v>30</v>
      </c>
      <c r="O275" s="25" t="s">
        <v>32</v>
      </c>
      <c r="P275" s="25" t="s">
        <v>34</v>
      </c>
      <c r="Q275" s="25" t="s">
        <v>36</v>
      </c>
      <c r="R275" s="25" t="s">
        <v>38</v>
      </c>
      <c r="S275" s="25" t="s">
        <v>40</v>
      </c>
      <c r="T275" s="25" t="s">
        <v>42</v>
      </c>
      <c r="U275" s="25" t="s">
        <v>44</v>
      </c>
      <c r="V275" s="25" t="s">
        <v>46</v>
      </c>
      <c r="W275" s="25" t="s">
        <v>48</v>
      </c>
      <c r="X275" s="25" t="s">
        <v>50</v>
      </c>
      <c r="Y275" s="25" t="s">
        <v>52</v>
      </c>
      <c r="Z275" s="25" t="s">
        <v>54</v>
      </c>
      <c r="AA275" s="83" t="s">
        <v>104</v>
      </c>
    </row>
    <row r="276" spans="1:27">
      <c r="A276" s="75"/>
      <c r="B276" s="78" t="s">
        <v>8</v>
      </c>
      <c r="C276" s="79"/>
      <c r="D276" s="28" t="s">
        <v>11</v>
      </c>
      <c r="E276" s="28" t="s">
        <v>13</v>
      </c>
      <c r="F276" s="28" t="s">
        <v>15</v>
      </c>
      <c r="G276" s="28" t="s">
        <v>17</v>
      </c>
      <c r="H276" s="28" t="s">
        <v>19</v>
      </c>
      <c r="I276" s="28" t="s">
        <v>21</v>
      </c>
      <c r="J276" s="28" t="s">
        <v>23</v>
      </c>
      <c r="K276" s="28" t="s">
        <v>25</v>
      </c>
      <c r="L276" s="28" t="s">
        <v>27</v>
      </c>
      <c r="M276" s="28" t="s">
        <v>29</v>
      </c>
      <c r="N276" s="28" t="s">
        <v>31</v>
      </c>
      <c r="O276" s="28" t="s">
        <v>33</v>
      </c>
      <c r="P276" s="28" t="s">
        <v>35</v>
      </c>
      <c r="Q276" s="28" t="s">
        <v>37</v>
      </c>
      <c r="R276" s="28" t="s">
        <v>39</v>
      </c>
      <c r="S276" s="28" t="s">
        <v>41</v>
      </c>
      <c r="T276" s="28" t="s">
        <v>43</v>
      </c>
      <c r="U276" s="28" t="s">
        <v>45</v>
      </c>
      <c r="V276" s="28" t="s">
        <v>47</v>
      </c>
      <c r="W276" s="28" t="s">
        <v>49</v>
      </c>
      <c r="X276" s="17" t="s">
        <v>51</v>
      </c>
      <c r="Y276" s="17" t="s">
        <v>53</v>
      </c>
      <c r="Z276" s="17" t="s">
        <v>55</v>
      </c>
      <c r="AA276" s="85"/>
    </row>
    <row r="277" spans="1:27" ht="24.75">
      <c r="A277" s="80" t="s">
        <v>208</v>
      </c>
      <c r="B277" s="50">
        <v>2017</v>
      </c>
      <c r="C277" s="70" t="s">
        <v>98</v>
      </c>
      <c r="D277" s="9">
        <v>5.3680000000000003</v>
      </c>
      <c r="E277" s="9">
        <v>9.4079999999999995</v>
      </c>
      <c r="F277" s="9">
        <v>5.0000000000000001E-3</v>
      </c>
      <c r="G277" s="9">
        <v>83.131</v>
      </c>
      <c r="H277" s="9">
        <v>107.214</v>
      </c>
      <c r="I277" s="9">
        <v>15.48</v>
      </c>
      <c r="J277" s="9">
        <v>2.1419999999999999</v>
      </c>
      <c r="K277" s="9">
        <v>15.313000000000001</v>
      </c>
      <c r="L277" s="9">
        <v>361.01900000000001</v>
      </c>
      <c r="M277" s="9">
        <v>226.02799999999999</v>
      </c>
      <c r="N277" s="9">
        <v>26.86</v>
      </c>
      <c r="O277" s="9">
        <v>10.098000000000001</v>
      </c>
      <c r="P277" s="9">
        <v>0</v>
      </c>
      <c r="Q277" s="9">
        <v>2.9182699999999997</v>
      </c>
      <c r="R277" s="9">
        <v>0</v>
      </c>
      <c r="S277" s="9">
        <v>4.1989999999999998</v>
      </c>
      <c r="T277" s="9">
        <v>9.4079999999999995</v>
      </c>
      <c r="U277" s="9">
        <v>7.2469999999999999</v>
      </c>
      <c r="V277" s="9">
        <v>231.708</v>
      </c>
      <c r="W277" s="9">
        <v>253.191</v>
      </c>
      <c r="X277" s="9">
        <v>51.395000000000003</v>
      </c>
      <c r="Y277" s="9">
        <v>70.251999999999995</v>
      </c>
      <c r="Z277" s="59">
        <f>SUM(D277:Y277)</f>
        <v>1492.3842699999998</v>
      </c>
      <c r="AA277" s="83" t="s">
        <v>95</v>
      </c>
    </row>
    <row r="278" spans="1:27" ht="24.75">
      <c r="A278" s="81"/>
      <c r="B278" s="50">
        <v>2018</v>
      </c>
      <c r="C278" s="71"/>
      <c r="D278" s="9">
        <v>6.952</v>
      </c>
      <c r="E278" s="9">
        <v>0</v>
      </c>
      <c r="F278" s="9">
        <v>6.0000000000000001E-3</v>
      </c>
      <c r="G278" s="9">
        <v>114.67800000000001</v>
      </c>
      <c r="H278" s="9">
        <v>146.29299999999998</v>
      </c>
      <c r="I278" s="9">
        <v>16.29</v>
      </c>
      <c r="J278" s="9">
        <v>2.2000000000000002</v>
      </c>
      <c r="K278" s="9">
        <v>16.106999999999999</v>
      </c>
      <c r="L278" s="9">
        <v>509.47699999999998</v>
      </c>
      <c r="M278" s="9">
        <v>151.47300000000001</v>
      </c>
      <c r="N278" s="9">
        <v>28.555</v>
      </c>
      <c r="O278" s="9">
        <v>5.1890000000000001</v>
      </c>
      <c r="P278" s="9">
        <v>0</v>
      </c>
      <c r="Q278" s="9">
        <v>3.0910000000000002</v>
      </c>
      <c r="R278" s="9">
        <v>0</v>
      </c>
      <c r="S278" s="9">
        <v>0</v>
      </c>
      <c r="T278" s="9">
        <v>13.943999999999999</v>
      </c>
      <c r="U278" s="9">
        <v>7.1939999999999991</v>
      </c>
      <c r="V278" s="9">
        <v>258.89999999999998</v>
      </c>
      <c r="W278" s="9">
        <v>278.89400000000001</v>
      </c>
      <c r="X278" s="9">
        <v>52.073999999999998</v>
      </c>
      <c r="Y278" s="9">
        <v>108.71899999999999</v>
      </c>
      <c r="Z278" s="59">
        <f t="shared" ref="Z278:Z291" si="84">SUM(D278:Y278)</f>
        <v>1720.0359999999998</v>
      </c>
      <c r="AA278" s="84"/>
    </row>
    <row r="279" spans="1:27" ht="24.75">
      <c r="A279" s="82"/>
      <c r="B279" s="50">
        <v>2019</v>
      </c>
      <c r="C279" s="72"/>
      <c r="D279" s="9">
        <v>7.0910399999999996</v>
      </c>
      <c r="E279" s="9">
        <v>0</v>
      </c>
      <c r="F279" s="9">
        <v>5.0000000000000001E-3</v>
      </c>
      <c r="G279" s="9">
        <v>132.60899999999998</v>
      </c>
      <c r="H279" s="9">
        <v>146.56299999999999</v>
      </c>
      <c r="I279" s="9">
        <v>16.675000000000001</v>
      </c>
      <c r="J279" s="9">
        <v>2.2109999999999999</v>
      </c>
      <c r="K279" s="9">
        <v>16.635999999999999</v>
      </c>
      <c r="L279" s="9">
        <v>509.32600000000002</v>
      </c>
      <c r="M279" s="9">
        <v>193.66899999999998</v>
      </c>
      <c r="N279" s="9">
        <v>29.218</v>
      </c>
      <c r="O279" s="9">
        <v>5.7730000000000006</v>
      </c>
      <c r="P279" s="9">
        <v>0</v>
      </c>
      <c r="Q279" s="9">
        <v>3.47</v>
      </c>
      <c r="R279" s="9">
        <v>0</v>
      </c>
      <c r="S279" s="9">
        <v>0</v>
      </c>
      <c r="T279" s="9">
        <v>12.562999999999999</v>
      </c>
      <c r="U279" s="9">
        <v>7.205000000000001</v>
      </c>
      <c r="V279" s="9">
        <v>247.79399999999995</v>
      </c>
      <c r="W279" s="9">
        <v>221.65600000000001</v>
      </c>
      <c r="X279" s="9">
        <v>52.268000000000001</v>
      </c>
      <c r="Y279" s="9">
        <v>137.089</v>
      </c>
      <c r="Z279" s="59">
        <f>SUM(D279:Y279)</f>
        <v>1741.8210399999998</v>
      </c>
      <c r="AA279" s="85"/>
    </row>
    <row r="280" spans="1:27" ht="24.75">
      <c r="A280" s="83" t="s">
        <v>3</v>
      </c>
      <c r="B280" s="86">
        <v>2017</v>
      </c>
      <c r="C280" s="40" t="s">
        <v>99</v>
      </c>
      <c r="D280" s="9">
        <v>5.34</v>
      </c>
      <c r="E280" s="9">
        <v>200.72800000000001</v>
      </c>
      <c r="F280" s="9">
        <v>0.17100000000000001</v>
      </c>
      <c r="G280" s="9">
        <v>1.744</v>
      </c>
      <c r="H280" s="9">
        <v>0</v>
      </c>
      <c r="I280" s="9">
        <v>1E-3</v>
      </c>
      <c r="J280" s="9">
        <v>0.85</v>
      </c>
      <c r="K280" s="9">
        <v>0.97111721224920822</v>
      </c>
      <c r="L280" s="9">
        <v>48.247999999999998</v>
      </c>
      <c r="M280" s="9">
        <v>28.89</v>
      </c>
      <c r="N280" s="9">
        <v>0</v>
      </c>
      <c r="O280" s="9">
        <v>1.911</v>
      </c>
      <c r="P280" s="9">
        <v>4.6239999999999997</v>
      </c>
      <c r="Q280" s="9">
        <v>0</v>
      </c>
      <c r="R280" s="9">
        <v>0</v>
      </c>
      <c r="S280" s="9">
        <v>0.36799999999999999</v>
      </c>
      <c r="T280" s="9">
        <v>5.5549999999999997</v>
      </c>
      <c r="U280" s="9">
        <v>0</v>
      </c>
      <c r="V280" s="9">
        <v>95.62</v>
      </c>
      <c r="W280" s="9">
        <v>4.0789999999999997</v>
      </c>
      <c r="X280" s="9">
        <v>0</v>
      </c>
      <c r="Y280" s="9">
        <v>0.219</v>
      </c>
      <c r="Z280" s="59">
        <f t="shared" si="84"/>
        <v>399.31911721224924</v>
      </c>
      <c r="AA280" s="83" t="s">
        <v>96</v>
      </c>
    </row>
    <row r="281" spans="1:27" ht="24.75">
      <c r="A281" s="84"/>
      <c r="B281" s="87"/>
      <c r="C281" s="40" t="s">
        <v>100</v>
      </c>
      <c r="D281" s="9">
        <v>5.9790000000000001</v>
      </c>
      <c r="E281" s="9">
        <v>183.49199999999999</v>
      </c>
      <c r="F281" s="9">
        <v>0.30499999999999999</v>
      </c>
      <c r="G281" s="9">
        <v>1.0429999999999999</v>
      </c>
      <c r="H281" s="9">
        <v>0</v>
      </c>
      <c r="I281" s="9">
        <v>3.0000000000000001E-3</v>
      </c>
      <c r="J281" s="9">
        <v>0.72599999999999998</v>
      </c>
      <c r="K281" s="9">
        <v>0.92800000000000005</v>
      </c>
      <c r="L281" s="9">
        <v>32.875999999999998</v>
      </c>
      <c r="M281" s="9">
        <v>19.327000000000002</v>
      </c>
      <c r="N281" s="9">
        <v>0</v>
      </c>
      <c r="O281" s="9">
        <v>1.246</v>
      </c>
      <c r="P281" s="9">
        <v>2.355</v>
      </c>
      <c r="Q281" s="9">
        <v>0</v>
      </c>
      <c r="R281" s="9">
        <v>1E-3</v>
      </c>
      <c r="S281" s="9">
        <v>0.36499999999999999</v>
      </c>
      <c r="T281" s="9">
        <v>5.2290000000000001</v>
      </c>
      <c r="U281" s="9">
        <v>0</v>
      </c>
      <c r="V281" s="9">
        <v>53.124000000000002</v>
      </c>
      <c r="W281" s="9">
        <v>6.3650000000000002</v>
      </c>
      <c r="X281" s="9">
        <v>0</v>
      </c>
      <c r="Y281" s="9">
        <v>8.2000000000000003E-2</v>
      </c>
      <c r="Z281" s="59">
        <f t="shared" si="84"/>
        <v>313.44600000000003</v>
      </c>
      <c r="AA281" s="84"/>
    </row>
    <row r="282" spans="1:27" ht="24.75">
      <c r="A282" s="84"/>
      <c r="B282" s="86">
        <v>2018</v>
      </c>
      <c r="C282" s="40" t="s">
        <v>99</v>
      </c>
      <c r="D282" s="9">
        <v>1.1479999999999999</v>
      </c>
      <c r="E282" s="9">
        <v>307.72800000000001</v>
      </c>
      <c r="F282" s="9">
        <v>0.30399999999999999</v>
      </c>
      <c r="G282" s="9">
        <v>2.9340000000000002</v>
      </c>
      <c r="H282" s="9">
        <v>5.8999999999999997E-2</v>
      </c>
      <c r="I282" s="9">
        <v>0</v>
      </c>
      <c r="J282" s="9">
        <v>6.7910000000000004</v>
      </c>
      <c r="K282" s="9">
        <v>2.7109999999999999</v>
      </c>
      <c r="L282" s="9">
        <v>70.982206351137606</v>
      </c>
      <c r="M282" s="9">
        <v>19.190000000000001</v>
      </c>
      <c r="N282" s="9">
        <v>3.3000000000000002E-2</v>
      </c>
      <c r="O282" s="9">
        <v>0.72099999999999997</v>
      </c>
      <c r="P282" s="9">
        <v>6.3529999999999998</v>
      </c>
      <c r="Q282" s="9">
        <v>0.13263157894736843</v>
      </c>
      <c r="R282" s="9">
        <v>4.8000000000000004E-3</v>
      </c>
      <c r="S282" s="9">
        <v>0.22500000000000001</v>
      </c>
      <c r="T282" s="9">
        <v>7.5919999999999996</v>
      </c>
      <c r="U282" s="9">
        <v>7.1999999999999995E-2</v>
      </c>
      <c r="V282" s="9">
        <v>158.76</v>
      </c>
      <c r="W282" s="9">
        <v>5.3819999999999997</v>
      </c>
      <c r="X282" s="9">
        <v>0</v>
      </c>
      <c r="Y282" s="9">
        <v>0.66</v>
      </c>
      <c r="Z282" s="59">
        <f t="shared" si="84"/>
        <v>591.782637930085</v>
      </c>
      <c r="AA282" s="84"/>
    </row>
    <row r="283" spans="1:27" ht="24.75">
      <c r="A283" s="84"/>
      <c r="B283" s="87"/>
      <c r="C283" s="40" t="s">
        <v>100</v>
      </c>
      <c r="D283" s="9">
        <v>1.706</v>
      </c>
      <c r="E283" s="9">
        <v>228.535</v>
      </c>
      <c r="F283" s="9">
        <v>1.0629999999999999</v>
      </c>
      <c r="G283" s="9">
        <v>2.117</v>
      </c>
      <c r="H283" s="9">
        <v>0.10199999999999999</v>
      </c>
      <c r="I283" s="9">
        <v>0</v>
      </c>
      <c r="J283" s="9">
        <v>5.0060000000000002</v>
      </c>
      <c r="K283" s="9">
        <v>1.901</v>
      </c>
      <c r="L283" s="9">
        <v>48.366999999999997</v>
      </c>
      <c r="M283" s="9">
        <v>10.855</v>
      </c>
      <c r="N283" s="9">
        <v>2.8000000000000001E-2</v>
      </c>
      <c r="O283" s="9">
        <v>0.66600000000000004</v>
      </c>
      <c r="P283" s="9">
        <v>4.2601636363636359</v>
      </c>
      <c r="Q283" s="9">
        <v>1.68</v>
      </c>
      <c r="R283" s="9">
        <v>2.4E-2</v>
      </c>
      <c r="S283" s="9">
        <v>0.23599999999999999</v>
      </c>
      <c r="T283" s="9">
        <v>7.3150000000000004</v>
      </c>
      <c r="U283" s="9">
        <v>0.10199999999999999</v>
      </c>
      <c r="V283" s="9">
        <v>179.83</v>
      </c>
      <c r="W283" s="9">
        <v>6.7130000000000001</v>
      </c>
      <c r="X283" s="9">
        <v>0</v>
      </c>
      <c r="Y283" s="9">
        <v>0.308</v>
      </c>
      <c r="Z283" s="59">
        <f t="shared" si="84"/>
        <v>500.81416363636362</v>
      </c>
      <c r="AA283" s="84"/>
    </row>
    <row r="284" spans="1:27" ht="24.75">
      <c r="A284" s="84"/>
      <c r="B284" s="86">
        <v>2019</v>
      </c>
      <c r="C284" s="54" t="s">
        <v>99</v>
      </c>
      <c r="D284" s="9">
        <v>16.68</v>
      </c>
      <c r="E284" s="9">
        <v>440.649</v>
      </c>
      <c r="F284" s="9">
        <v>14.045</v>
      </c>
      <c r="G284" s="9">
        <v>148.37788400000002</v>
      </c>
      <c r="H284" s="9">
        <v>548.07902899999999</v>
      </c>
      <c r="I284" s="9">
        <v>2E-3</v>
      </c>
      <c r="J284" s="9">
        <v>0</v>
      </c>
      <c r="K284" s="9">
        <v>453.12700000000001</v>
      </c>
      <c r="L284" s="9">
        <v>4.2319999999999993</v>
      </c>
      <c r="M284" s="9">
        <v>4.6840000000000002</v>
      </c>
      <c r="N284" s="9">
        <v>0</v>
      </c>
      <c r="O284" s="9">
        <v>13.351999999999999</v>
      </c>
      <c r="P284" s="9">
        <v>4.2770000000000001</v>
      </c>
      <c r="Q284" s="9">
        <v>0</v>
      </c>
      <c r="R284" s="9">
        <v>0</v>
      </c>
      <c r="S284" s="9">
        <v>6.5490000000000004</v>
      </c>
      <c r="T284" s="9">
        <v>20.701000000000004</v>
      </c>
      <c r="U284" s="9">
        <v>8.199999999999999E-2</v>
      </c>
      <c r="V284" s="9">
        <v>792.77761396624703</v>
      </c>
      <c r="W284" s="9">
        <v>602.19199999999989</v>
      </c>
      <c r="X284" s="9">
        <v>0</v>
      </c>
      <c r="Y284" s="9">
        <v>0.34499999999999997</v>
      </c>
      <c r="Z284" s="59">
        <v>626.2860473413964</v>
      </c>
      <c r="AA284" s="84"/>
    </row>
    <row r="285" spans="1:27" ht="24.75">
      <c r="A285" s="85"/>
      <c r="B285" s="87"/>
      <c r="C285" s="54" t="s">
        <v>100</v>
      </c>
      <c r="D285" s="9">
        <v>29.455999999999996</v>
      </c>
      <c r="E285" s="9">
        <v>302.20399999999995</v>
      </c>
      <c r="F285" s="9">
        <v>3.2280000000000006</v>
      </c>
      <c r="G285" s="9">
        <v>70.375</v>
      </c>
      <c r="H285" s="9">
        <v>263.71850999999998</v>
      </c>
      <c r="I285" s="9">
        <v>2E-3</v>
      </c>
      <c r="J285" s="9">
        <v>0</v>
      </c>
      <c r="K285" s="9">
        <v>237.69400000000002</v>
      </c>
      <c r="L285" s="9">
        <v>1.2630000000000001</v>
      </c>
      <c r="M285" s="9">
        <v>6.0229999999999997</v>
      </c>
      <c r="N285" s="9">
        <v>0</v>
      </c>
      <c r="O285" s="9">
        <v>3.2040000000000002</v>
      </c>
      <c r="P285" s="9">
        <v>10.518999999999998</v>
      </c>
      <c r="Q285" s="9">
        <v>6.7960000000000003</v>
      </c>
      <c r="R285" s="9">
        <v>8.299999999999999E-2</v>
      </c>
      <c r="S285" s="9">
        <v>10.048999999999999</v>
      </c>
      <c r="T285" s="9">
        <v>22.241</v>
      </c>
      <c r="U285" s="9">
        <v>0.19</v>
      </c>
      <c r="V285" s="9">
        <v>261.50528199999997</v>
      </c>
      <c r="W285" s="9">
        <v>232.44200000000001</v>
      </c>
      <c r="X285" s="9">
        <v>0</v>
      </c>
      <c r="Y285" s="9">
        <v>0.21500000000000002</v>
      </c>
      <c r="Z285" s="59">
        <v>400.36513143857144</v>
      </c>
      <c r="AA285" s="85"/>
    </row>
    <row r="286" spans="1:27" ht="24.75">
      <c r="A286" s="83" t="s">
        <v>4</v>
      </c>
      <c r="B286" s="86">
        <v>2017</v>
      </c>
      <c r="C286" s="40" t="s">
        <v>99</v>
      </c>
      <c r="D286" s="9">
        <v>33.180999999999997</v>
      </c>
      <c r="E286" s="9">
        <v>453.23599999999999</v>
      </c>
      <c r="F286" s="9">
        <v>8.6259999999999994</v>
      </c>
      <c r="G286" s="9">
        <v>9.0980000000000008</v>
      </c>
      <c r="H286" s="9">
        <v>105.06399999999999</v>
      </c>
      <c r="I286" s="9">
        <v>0.80700000000000005</v>
      </c>
      <c r="J286" s="9">
        <v>26.300999999999998</v>
      </c>
      <c r="K286" s="9">
        <v>131.768</v>
      </c>
      <c r="L286" s="9">
        <v>120.739</v>
      </c>
      <c r="M286" s="9">
        <v>33.104999999999997</v>
      </c>
      <c r="N286" s="9">
        <v>35.152000000000001</v>
      </c>
      <c r="O286" s="9">
        <v>105.226</v>
      </c>
      <c r="P286" s="9">
        <v>20.891999999999999</v>
      </c>
      <c r="Q286" s="9">
        <v>4.4269999999999996</v>
      </c>
      <c r="R286" s="9">
        <v>17.234999999999999</v>
      </c>
      <c r="S286" s="9">
        <v>25.074000000000002</v>
      </c>
      <c r="T286" s="9">
        <v>22.433</v>
      </c>
      <c r="U286" s="9">
        <v>7.7439999999999998</v>
      </c>
      <c r="V286" s="9">
        <v>421.94499999999999</v>
      </c>
      <c r="W286" s="9">
        <v>77.331999999999994</v>
      </c>
      <c r="X286" s="9">
        <v>1.351</v>
      </c>
      <c r="Y286" s="9">
        <v>68.236999999999995</v>
      </c>
      <c r="Z286" s="59">
        <f t="shared" si="84"/>
        <v>1728.973</v>
      </c>
      <c r="AA286" s="83" t="s">
        <v>97</v>
      </c>
    </row>
    <row r="287" spans="1:27" ht="24.75">
      <c r="A287" s="84"/>
      <c r="B287" s="87"/>
      <c r="C287" s="40" t="s">
        <v>100</v>
      </c>
      <c r="D287" s="9">
        <v>25.198</v>
      </c>
      <c r="E287" s="9">
        <v>313.04399999999998</v>
      </c>
      <c r="F287" s="9">
        <v>7.0270000000000001</v>
      </c>
      <c r="G287" s="9">
        <v>5.8150000000000004</v>
      </c>
      <c r="H287" s="9">
        <v>111.16500000000001</v>
      </c>
      <c r="I287" s="9">
        <v>0.109</v>
      </c>
      <c r="J287" s="9">
        <v>16.771999999999998</v>
      </c>
      <c r="K287" s="9">
        <v>85.281999999999996</v>
      </c>
      <c r="L287" s="9">
        <v>107.754</v>
      </c>
      <c r="M287" s="9">
        <v>19.911000000000001</v>
      </c>
      <c r="N287" s="9">
        <v>14.295</v>
      </c>
      <c r="O287" s="9">
        <v>86.891000000000005</v>
      </c>
      <c r="P287" s="9">
        <v>14.135</v>
      </c>
      <c r="Q287" s="9">
        <v>1.984</v>
      </c>
      <c r="R287" s="9">
        <v>11.891</v>
      </c>
      <c r="S287" s="9">
        <v>22.704999999999998</v>
      </c>
      <c r="T287" s="9">
        <v>19.254999999999999</v>
      </c>
      <c r="U287" s="9">
        <v>4.6849999999999996</v>
      </c>
      <c r="V287" s="9">
        <v>319.32900000000001</v>
      </c>
      <c r="W287" s="9">
        <v>75.944000000000003</v>
      </c>
      <c r="X287" s="9">
        <v>0.36199999999999999</v>
      </c>
      <c r="Y287" s="9">
        <v>35.296999999999997</v>
      </c>
      <c r="Z287" s="59">
        <f t="shared" si="84"/>
        <v>1298.8499999999999</v>
      </c>
      <c r="AA287" s="84"/>
    </row>
    <row r="288" spans="1:27" ht="24.75">
      <c r="A288" s="84"/>
      <c r="B288" s="86">
        <v>2018</v>
      </c>
      <c r="C288" s="40" t="s">
        <v>99</v>
      </c>
      <c r="D288" s="9">
        <v>64.927000000000007</v>
      </c>
      <c r="E288" s="9">
        <v>500.87599999999998</v>
      </c>
      <c r="F288" s="9">
        <v>13.135</v>
      </c>
      <c r="G288" s="9">
        <v>18</v>
      </c>
      <c r="H288" s="9">
        <v>238.423</v>
      </c>
      <c r="I288" s="9">
        <v>146.14400000000001</v>
      </c>
      <c r="J288" s="9">
        <v>23.004999999999999</v>
      </c>
      <c r="K288" s="9">
        <v>182.68100000000001</v>
      </c>
      <c r="L288" s="9">
        <v>89.349000000000004</v>
      </c>
      <c r="M288" s="9">
        <v>89.269000000000005</v>
      </c>
      <c r="N288" s="9">
        <v>23.422999999999998</v>
      </c>
      <c r="O288" s="9">
        <v>179.203</v>
      </c>
      <c r="P288" s="9">
        <v>38.789000000000001</v>
      </c>
      <c r="Q288" s="9">
        <v>27.253694244604318</v>
      </c>
      <c r="R288" s="9">
        <v>32.905000000000001</v>
      </c>
      <c r="S288" s="9">
        <v>31.09</v>
      </c>
      <c r="T288" s="9">
        <v>41.66</v>
      </c>
      <c r="U288" s="9">
        <v>49.25</v>
      </c>
      <c r="V288" s="9">
        <v>898.57799999999997</v>
      </c>
      <c r="W288" s="9">
        <v>111.483</v>
      </c>
      <c r="X288" s="9">
        <v>1.508</v>
      </c>
      <c r="Y288" s="9">
        <v>137.57900000000001</v>
      </c>
      <c r="Z288" s="59">
        <f t="shared" si="84"/>
        <v>2938.5306942446045</v>
      </c>
      <c r="AA288" s="84"/>
    </row>
    <row r="289" spans="1:27" ht="24.75">
      <c r="A289" s="84"/>
      <c r="B289" s="87"/>
      <c r="C289" s="40" t="s">
        <v>100</v>
      </c>
      <c r="D289" s="9">
        <v>47.71</v>
      </c>
      <c r="E289" s="9">
        <v>292.17399999999998</v>
      </c>
      <c r="F289" s="9">
        <v>11.042</v>
      </c>
      <c r="G289" s="9">
        <v>11.359</v>
      </c>
      <c r="H289" s="9">
        <v>259.33</v>
      </c>
      <c r="I289" s="9">
        <v>4.3999999999999997E-2</v>
      </c>
      <c r="J289" s="9">
        <v>9.9260000000000002</v>
      </c>
      <c r="K289" s="9">
        <v>123.09099999999999</v>
      </c>
      <c r="L289" s="9">
        <v>119.45399999999999</v>
      </c>
      <c r="M289" s="9">
        <v>50.79</v>
      </c>
      <c r="N289" s="9">
        <v>8.359</v>
      </c>
      <c r="O289" s="9">
        <v>135.03100000000001</v>
      </c>
      <c r="P289" s="9">
        <v>28.420999999999999</v>
      </c>
      <c r="Q289" s="9">
        <v>14.726000000000001</v>
      </c>
      <c r="R289" s="9">
        <v>19.126999999999999</v>
      </c>
      <c r="S289" s="9">
        <v>26.797999999999998</v>
      </c>
      <c r="T289" s="9">
        <v>37.774999999999999</v>
      </c>
      <c r="U289" s="9">
        <v>49.817999999999998</v>
      </c>
      <c r="V289" s="9">
        <v>385.07799999999997</v>
      </c>
      <c r="W289" s="9">
        <v>87.456999999999994</v>
      </c>
      <c r="X289" s="9">
        <v>0.435</v>
      </c>
      <c r="Y289" s="9">
        <v>65.233999999999995</v>
      </c>
      <c r="Z289" s="59">
        <f t="shared" si="84"/>
        <v>1783.1790000000001</v>
      </c>
      <c r="AA289" s="84"/>
    </row>
    <row r="290" spans="1:27" ht="24.75">
      <c r="A290" s="84"/>
      <c r="B290" s="86">
        <v>2019</v>
      </c>
      <c r="C290" s="9" t="s">
        <v>99</v>
      </c>
      <c r="D290" s="9">
        <v>56.096000000000004</v>
      </c>
      <c r="E290" s="9">
        <v>548.53200000000004</v>
      </c>
      <c r="F290" s="9">
        <v>12.118</v>
      </c>
      <c r="G290" s="9">
        <v>10.935</v>
      </c>
      <c r="H290" s="9">
        <v>224.26</v>
      </c>
      <c r="I290" s="9">
        <v>0.192</v>
      </c>
      <c r="J290" s="9">
        <v>37.274999999999999</v>
      </c>
      <c r="K290" s="9">
        <v>196.185</v>
      </c>
      <c r="L290" s="9">
        <v>144.02000000000001</v>
      </c>
      <c r="M290" s="9">
        <v>112.06699999999999</v>
      </c>
      <c r="N290" s="9">
        <v>60.986999999999995</v>
      </c>
      <c r="O290" s="9">
        <v>276.32300000000004</v>
      </c>
      <c r="P290" s="9">
        <v>42.513000000000005</v>
      </c>
      <c r="Q290" s="9">
        <v>12.468409905371221</v>
      </c>
      <c r="R290" s="9">
        <v>30.276000000000003</v>
      </c>
      <c r="S290" s="9">
        <v>30.505999999999997</v>
      </c>
      <c r="T290" s="9">
        <v>41.304000000000002</v>
      </c>
      <c r="U290" s="9">
        <v>10.298999999999999</v>
      </c>
      <c r="V290" s="9">
        <v>1292.2746722705228</v>
      </c>
      <c r="W290" s="9">
        <v>56.91</v>
      </c>
      <c r="X290" s="9">
        <v>2.04</v>
      </c>
      <c r="Y290" s="9">
        <v>97.563000000000002</v>
      </c>
      <c r="Z290" s="59">
        <f t="shared" si="84"/>
        <v>3295.1440821758943</v>
      </c>
      <c r="AA290" s="84"/>
    </row>
    <row r="291" spans="1:27" ht="24.75">
      <c r="A291" s="85"/>
      <c r="B291" s="87"/>
      <c r="C291" s="9" t="s">
        <v>100</v>
      </c>
      <c r="D291" s="9">
        <v>36.118000000000002</v>
      </c>
      <c r="E291" s="9">
        <v>284.38399999999996</v>
      </c>
      <c r="F291" s="9">
        <v>9.7149999999999999</v>
      </c>
      <c r="G291" s="9">
        <v>6.76</v>
      </c>
      <c r="H291" s="9">
        <v>321.53200000000004</v>
      </c>
      <c r="I291" s="9">
        <v>8.3000000000000004E-2</v>
      </c>
      <c r="J291" s="9">
        <v>18.222000000000001</v>
      </c>
      <c r="K291" s="9">
        <v>136.77499999999998</v>
      </c>
      <c r="L291" s="9">
        <v>78.638000000000005</v>
      </c>
      <c r="M291" s="9">
        <v>63.598000000000006</v>
      </c>
      <c r="N291" s="9">
        <v>34.596999999999994</v>
      </c>
      <c r="O291" s="9">
        <v>193.07199999999997</v>
      </c>
      <c r="P291" s="9">
        <v>32.272000000000006</v>
      </c>
      <c r="Q291" s="9">
        <v>10.319999999999999</v>
      </c>
      <c r="R291" s="9">
        <v>15.853</v>
      </c>
      <c r="S291" s="9">
        <v>27.846999999999998</v>
      </c>
      <c r="T291" s="9">
        <v>32.186999999999998</v>
      </c>
      <c r="U291" s="9">
        <v>8.02</v>
      </c>
      <c r="V291" s="9">
        <v>430.56400000000002</v>
      </c>
      <c r="W291" s="9">
        <v>40.241000000000007</v>
      </c>
      <c r="X291" s="9">
        <v>0.44500000000000001</v>
      </c>
      <c r="Y291" s="9">
        <v>72.645999999999987</v>
      </c>
      <c r="Z291" s="59">
        <f t="shared" si="84"/>
        <v>1853.8889999999997</v>
      </c>
      <c r="AA291" s="85"/>
    </row>
    <row r="292" spans="1:27" ht="24.75">
      <c r="A292" s="83" t="s">
        <v>5</v>
      </c>
      <c r="B292" s="86">
        <v>2017</v>
      </c>
      <c r="C292" s="40" t="s">
        <v>99</v>
      </c>
      <c r="D292" s="9">
        <v>27.840999999999998</v>
      </c>
      <c r="E292" s="9">
        <v>252.50799999999998</v>
      </c>
      <c r="F292" s="9">
        <v>8.4550000000000001</v>
      </c>
      <c r="G292" s="9">
        <v>7.354000000000001</v>
      </c>
      <c r="H292" s="9">
        <v>105.06399999999999</v>
      </c>
      <c r="I292" s="9">
        <v>0.80600000000000005</v>
      </c>
      <c r="J292" s="9">
        <v>25.450999999999997</v>
      </c>
      <c r="K292" s="9">
        <v>130.7968827877508</v>
      </c>
      <c r="L292" s="9">
        <v>72.491000000000014</v>
      </c>
      <c r="M292" s="9">
        <v>4.2149999999999963</v>
      </c>
      <c r="N292" s="9">
        <v>35.152000000000001</v>
      </c>
      <c r="O292" s="9">
        <v>103.315</v>
      </c>
      <c r="P292" s="9">
        <v>16.268000000000001</v>
      </c>
      <c r="Q292" s="9">
        <v>4.4269999999999996</v>
      </c>
      <c r="R292" s="9">
        <v>17.234999999999999</v>
      </c>
      <c r="S292" s="9">
        <v>24.706000000000003</v>
      </c>
      <c r="T292" s="9">
        <v>16.878</v>
      </c>
      <c r="U292" s="9">
        <v>7.7439999999999998</v>
      </c>
      <c r="V292" s="9">
        <v>326.32499999999999</v>
      </c>
      <c r="W292" s="9">
        <v>73.253</v>
      </c>
      <c r="X292" s="9">
        <v>1.351</v>
      </c>
      <c r="Y292" s="9">
        <v>68.018000000000001</v>
      </c>
      <c r="Z292" s="16">
        <v>1329.6538827877509</v>
      </c>
      <c r="AA292" s="83" t="s">
        <v>103</v>
      </c>
    </row>
    <row r="293" spans="1:27" ht="24.75">
      <c r="A293" s="84"/>
      <c r="B293" s="87"/>
      <c r="C293" s="40" t="s">
        <v>100</v>
      </c>
      <c r="D293" s="9">
        <v>19.219000000000001</v>
      </c>
      <c r="E293" s="9">
        <v>129.55199999999999</v>
      </c>
      <c r="F293" s="9">
        <v>6.7220000000000004</v>
      </c>
      <c r="G293" s="9">
        <v>4.7720000000000002</v>
      </c>
      <c r="H293" s="9">
        <v>111.16500000000001</v>
      </c>
      <c r="I293" s="9">
        <v>0.106</v>
      </c>
      <c r="J293" s="9">
        <v>16.045999999999999</v>
      </c>
      <c r="K293" s="9">
        <v>84.353999999999999</v>
      </c>
      <c r="L293" s="9">
        <v>74.878000000000014</v>
      </c>
      <c r="M293" s="9">
        <v>0.58399999999999963</v>
      </c>
      <c r="N293" s="9">
        <v>14.295</v>
      </c>
      <c r="O293" s="9">
        <v>85.64500000000001</v>
      </c>
      <c r="P293" s="9">
        <v>11.78</v>
      </c>
      <c r="Q293" s="9">
        <v>1.984</v>
      </c>
      <c r="R293" s="9">
        <v>11.89</v>
      </c>
      <c r="S293" s="9">
        <v>22.34</v>
      </c>
      <c r="T293" s="9">
        <v>14.026</v>
      </c>
      <c r="U293" s="9">
        <v>4.6849999999999996</v>
      </c>
      <c r="V293" s="9">
        <v>266.20499999999998</v>
      </c>
      <c r="W293" s="9">
        <v>69.579000000000008</v>
      </c>
      <c r="X293" s="9">
        <v>0.36199999999999999</v>
      </c>
      <c r="Y293" s="9">
        <v>35.214999999999996</v>
      </c>
      <c r="Z293" s="16">
        <v>985.40399999999977</v>
      </c>
      <c r="AA293" s="84"/>
    </row>
    <row r="294" spans="1:27" ht="24.75">
      <c r="A294" s="84"/>
      <c r="B294" s="86">
        <v>2018</v>
      </c>
      <c r="C294" s="40" t="s">
        <v>99</v>
      </c>
      <c r="D294" s="9">
        <f>D288-D282</f>
        <v>63.779000000000003</v>
      </c>
      <c r="E294" s="9">
        <f t="shared" ref="E294:Z294" si="85">E288-E282</f>
        <v>193.14799999999997</v>
      </c>
      <c r="F294" s="9">
        <f t="shared" si="85"/>
        <v>12.831</v>
      </c>
      <c r="G294" s="9">
        <f t="shared" si="85"/>
        <v>15.065999999999999</v>
      </c>
      <c r="H294" s="9">
        <f t="shared" si="85"/>
        <v>238.364</v>
      </c>
      <c r="I294" s="9">
        <f t="shared" si="85"/>
        <v>146.14400000000001</v>
      </c>
      <c r="J294" s="9">
        <f t="shared" si="85"/>
        <v>16.213999999999999</v>
      </c>
      <c r="K294" s="9">
        <f t="shared" si="85"/>
        <v>179.97</v>
      </c>
      <c r="L294" s="9">
        <f t="shared" si="85"/>
        <v>18.366793648862398</v>
      </c>
      <c r="M294" s="9">
        <f t="shared" si="85"/>
        <v>70.079000000000008</v>
      </c>
      <c r="N294" s="9">
        <f t="shared" si="85"/>
        <v>23.389999999999997</v>
      </c>
      <c r="O294" s="9">
        <f t="shared" si="85"/>
        <v>178.482</v>
      </c>
      <c r="P294" s="9">
        <f t="shared" si="85"/>
        <v>32.436</v>
      </c>
      <c r="Q294" s="9">
        <f t="shared" si="85"/>
        <v>27.12106266565695</v>
      </c>
      <c r="R294" s="9">
        <f t="shared" si="85"/>
        <v>32.900199999999998</v>
      </c>
      <c r="S294" s="9">
        <f t="shared" si="85"/>
        <v>30.864999999999998</v>
      </c>
      <c r="T294" s="9">
        <f t="shared" si="85"/>
        <v>34.067999999999998</v>
      </c>
      <c r="U294" s="9">
        <f t="shared" si="85"/>
        <v>49.177999999999997</v>
      </c>
      <c r="V294" s="9">
        <f t="shared" si="85"/>
        <v>739.81799999999998</v>
      </c>
      <c r="W294" s="9">
        <f t="shared" si="85"/>
        <v>106.101</v>
      </c>
      <c r="X294" s="9">
        <f t="shared" si="85"/>
        <v>1.508</v>
      </c>
      <c r="Y294" s="9">
        <f t="shared" si="85"/>
        <v>136.91900000000001</v>
      </c>
      <c r="Z294" s="60">
        <f t="shared" si="85"/>
        <v>2346.7480563145195</v>
      </c>
      <c r="AA294" s="84"/>
    </row>
    <row r="295" spans="1:27" ht="24.75">
      <c r="A295" s="84"/>
      <c r="B295" s="87"/>
      <c r="C295" s="40" t="s">
        <v>100</v>
      </c>
      <c r="D295" s="9">
        <f>D289-D283</f>
        <v>46.003999999999998</v>
      </c>
      <c r="E295" s="9">
        <f t="shared" ref="E295:Z295" si="86">E289-E283</f>
        <v>63.638999999999982</v>
      </c>
      <c r="F295" s="9">
        <f t="shared" si="86"/>
        <v>9.9789999999999992</v>
      </c>
      <c r="G295" s="9">
        <f t="shared" si="86"/>
        <v>9.2420000000000009</v>
      </c>
      <c r="H295" s="9">
        <f t="shared" si="86"/>
        <v>259.22800000000001</v>
      </c>
      <c r="I295" s="9">
        <f t="shared" si="86"/>
        <v>4.3999999999999997E-2</v>
      </c>
      <c r="J295" s="9">
        <f t="shared" si="86"/>
        <v>4.92</v>
      </c>
      <c r="K295" s="9">
        <f t="shared" si="86"/>
        <v>121.19</v>
      </c>
      <c r="L295" s="9">
        <f t="shared" si="86"/>
        <v>71.086999999999989</v>
      </c>
      <c r="M295" s="9">
        <f t="shared" si="86"/>
        <v>39.935000000000002</v>
      </c>
      <c r="N295" s="9">
        <f t="shared" si="86"/>
        <v>8.3309999999999995</v>
      </c>
      <c r="O295" s="9">
        <f t="shared" si="86"/>
        <v>134.36500000000001</v>
      </c>
      <c r="P295" s="9">
        <f t="shared" si="86"/>
        <v>24.160836363636363</v>
      </c>
      <c r="Q295" s="9">
        <f t="shared" si="86"/>
        <v>13.046000000000001</v>
      </c>
      <c r="R295" s="9">
        <f t="shared" si="86"/>
        <v>19.102999999999998</v>
      </c>
      <c r="S295" s="9">
        <f t="shared" si="86"/>
        <v>26.561999999999998</v>
      </c>
      <c r="T295" s="9">
        <f t="shared" si="86"/>
        <v>30.459999999999997</v>
      </c>
      <c r="U295" s="9">
        <f t="shared" si="86"/>
        <v>49.716000000000001</v>
      </c>
      <c r="V295" s="9">
        <f t="shared" si="86"/>
        <v>205.24799999999996</v>
      </c>
      <c r="W295" s="9">
        <f t="shared" si="86"/>
        <v>80.744</v>
      </c>
      <c r="X295" s="9">
        <f t="shared" si="86"/>
        <v>0.435</v>
      </c>
      <c r="Y295" s="9">
        <f t="shared" si="86"/>
        <v>64.925999999999988</v>
      </c>
      <c r="Z295" s="60">
        <f t="shared" si="86"/>
        <v>1282.3648363636364</v>
      </c>
      <c r="AA295" s="84"/>
    </row>
    <row r="296" spans="1:27" ht="24.75">
      <c r="A296" s="84"/>
      <c r="B296" s="86">
        <v>2019</v>
      </c>
      <c r="C296" s="40" t="s">
        <v>99</v>
      </c>
      <c r="D296" s="9">
        <f>D290-D284</f>
        <v>39.416000000000004</v>
      </c>
      <c r="E296" s="9">
        <f t="shared" ref="E296:Z296" si="87">E290-E284</f>
        <v>107.88300000000004</v>
      </c>
      <c r="F296" s="9">
        <f t="shared" si="87"/>
        <v>-1.9269999999999996</v>
      </c>
      <c r="G296" s="9">
        <f t="shared" si="87"/>
        <v>-137.44288400000002</v>
      </c>
      <c r="H296" s="9">
        <f t="shared" si="87"/>
        <v>-323.819029</v>
      </c>
      <c r="I296" s="9">
        <f t="shared" si="87"/>
        <v>0.19</v>
      </c>
      <c r="J296" s="9">
        <f t="shared" si="87"/>
        <v>37.274999999999999</v>
      </c>
      <c r="K296" s="9">
        <f t="shared" si="87"/>
        <v>-256.94200000000001</v>
      </c>
      <c r="L296" s="9">
        <f t="shared" si="87"/>
        <v>139.78800000000001</v>
      </c>
      <c r="M296" s="9">
        <f t="shared" si="87"/>
        <v>107.383</v>
      </c>
      <c r="N296" s="9">
        <f t="shared" si="87"/>
        <v>60.986999999999995</v>
      </c>
      <c r="O296" s="9">
        <f t="shared" si="87"/>
        <v>262.97100000000006</v>
      </c>
      <c r="P296" s="9">
        <f t="shared" si="87"/>
        <v>38.236000000000004</v>
      </c>
      <c r="Q296" s="9">
        <f t="shared" si="87"/>
        <v>12.468409905371221</v>
      </c>
      <c r="R296" s="9">
        <f t="shared" si="87"/>
        <v>30.276000000000003</v>
      </c>
      <c r="S296" s="9">
        <f t="shared" si="87"/>
        <v>23.956999999999997</v>
      </c>
      <c r="T296" s="9">
        <f t="shared" si="87"/>
        <v>20.602999999999998</v>
      </c>
      <c r="U296" s="9">
        <f t="shared" si="87"/>
        <v>10.216999999999999</v>
      </c>
      <c r="V296" s="9">
        <f t="shared" si="87"/>
        <v>499.49705830427581</v>
      </c>
      <c r="W296" s="9">
        <f t="shared" si="87"/>
        <v>-545.28199999999993</v>
      </c>
      <c r="X296" s="9">
        <f t="shared" si="87"/>
        <v>2.04</v>
      </c>
      <c r="Y296" s="9">
        <f t="shared" si="87"/>
        <v>97.218000000000004</v>
      </c>
      <c r="Z296" s="60">
        <f t="shared" si="87"/>
        <v>2668.8580348344976</v>
      </c>
      <c r="AA296" s="84"/>
    </row>
    <row r="297" spans="1:27" ht="24.75">
      <c r="A297" s="85"/>
      <c r="B297" s="87"/>
      <c r="C297" s="40" t="s">
        <v>100</v>
      </c>
      <c r="D297" s="9">
        <f>D291-D285</f>
        <v>6.6620000000000061</v>
      </c>
      <c r="E297" s="9">
        <f t="shared" ref="E297:Y297" si="88">E291-E285</f>
        <v>-17.819999999999993</v>
      </c>
      <c r="F297" s="9">
        <f t="shared" si="88"/>
        <v>6.4869999999999992</v>
      </c>
      <c r="G297" s="9">
        <f t="shared" si="88"/>
        <v>-63.615000000000002</v>
      </c>
      <c r="H297" s="9">
        <f t="shared" si="88"/>
        <v>57.813490000000058</v>
      </c>
      <c r="I297" s="9">
        <f t="shared" si="88"/>
        <v>8.1000000000000003E-2</v>
      </c>
      <c r="J297" s="9">
        <f t="shared" si="88"/>
        <v>18.222000000000001</v>
      </c>
      <c r="K297" s="9">
        <f t="shared" si="88"/>
        <v>-100.91900000000004</v>
      </c>
      <c r="L297" s="9">
        <f t="shared" si="88"/>
        <v>77.375</v>
      </c>
      <c r="M297" s="9">
        <f t="shared" si="88"/>
        <v>57.575000000000003</v>
      </c>
      <c r="N297" s="9">
        <f t="shared" si="88"/>
        <v>34.596999999999994</v>
      </c>
      <c r="O297" s="9">
        <f t="shared" si="88"/>
        <v>189.86799999999997</v>
      </c>
      <c r="P297" s="9">
        <f t="shared" si="88"/>
        <v>21.753000000000007</v>
      </c>
      <c r="Q297" s="9">
        <f t="shared" si="88"/>
        <v>3.5239999999999982</v>
      </c>
      <c r="R297" s="9">
        <f t="shared" si="88"/>
        <v>15.77</v>
      </c>
      <c r="S297" s="9">
        <f t="shared" si="88"/>
        <v>17.797999999999998</v>
      </c>
      <c r="T297" s="9">
        <f t="shared" si="88"/>
        <v>9.945999999999998</v>
      </c>
      <c r="U297" s="9">
        <f t="shared" si="88"/>
        <v>7.8299999999999992</v>
      </c>
      <c r="V297" s="9">
        <f t="shared" si="88"/>
        <v>169.05871800000006</v>
      </c>
      <c r="W297" s="9">
        <f t="shared" si="88"/>
        <v>-192.20099999999999</v>
      </c>
      <c r="X297" s="9">
        <f t="shared" si="88"/>
        <v>0.44500000000000001</v>
      </c>
      <c r="Y297" s="9">
        <f t="shared" si="88"/>
        <v>72.430999999999983</v>
      </c>
      <c r="Z297" s="60">
        <f>Z291-Z285</f>
        <v>1453.5238685614281</v>
      </c>
      <c r="AA297" s="85"/>
    </row>
    <row r="298" spans="1:27" ht="24.75">
      <c r="A298" s="83" t="s">
        <v>6</v>
      </c>
      <c r="B298" s="50">
        <v>2017</v>
      </c>
      <c r="C298" s="70" t="s">
        <v>98</v>
      </c>
      <c r="D298" s="9">
        <v>33.209000000000003</v>
      </c>
      <c r="E298" s="9">
        <v>261.916</v>
      </c>
      <c r="F298" s="9">
        <v>8.4600000000000009</v>
      </c>
      <c r="G298" s="9">
        <v>90.484999999999999</v>
      </c>
      <c r="H298" s="9">
        <v>212.27799999999999</v>
      </c>
      <c r="I298" s="9">
        <v>16.285999999999998</v>
      </c>
      <c r="J298" s="9">
        <v>27.592999999999996</v>
      </c>
      <c r="K298" s="9">
        <v>146.10988278775079</v>
      </c>
      <c r="L298" s="9">
        <v>433.51000000000005</v>
      </c>
      <c r="M298" s="9">
        <v>230.24299999999999</v>
      </c>
      <c r="N298" s="9">
        <v>62.012</v>
      </c>
      <c r="O298" s="9">
        <v>113.413</v>
      </c>
      <c r="P298" s="9">
        <v>16.268000000000001</v>
      </c>
      <c r="Q298" s="9">
        <v>7.3452699999999993</v>
      </c>
      <c r="R298" s="9">
        <v>17.234999999999999</v>
      </c>
      <c r="S298" s="9">
        <v>28.905000000000005</v>
      </c>
      <c r="T298" s="9">
        <v>26.286000000000001</v>
      </c>
      <c r="U298" s="9">
        <v>14.991</v>
      </c>
      <c r="V298" s="9">
        <v>558.03300000000002</v>
      </c>
      <c r="W298" s="9">
        <v>326.44400000000002</v>
      </c>
      <c r="X298" s="9">
        <v>52.746000000000002</v>
      </c>
      <c r="Y298" s="9">
        <v>138.26999999999998</v>
      </c>
      <c r="Z298" s="60">
        <f t="shared" ref="Z298" si="89">Z277+Z288-Z282</f>
        <v>3839.1323263145196</v>
      </c>
      <c r="AA298" s="83" t="s">
        <v>101</v>
      </c>
    </row>
    <row r="299" spans="1:27" ht="24.75">
      <c r="A299" s="84"/>
      <c r="B299" s="50">
        <v>2018</v>
      </c>
      <c r="C299" s="71"/>
      <c r="D299" s="9">
        <f>D278+D289-D283</f>
        <v>52.955999999999996</v>
      </c>
      <c r="E299" s="9">
        <f t="shared" ref="E299:Y299" si="90">E278+E289-E283</f>
        <v>63.638999999999982</v>
      </c>
      <c r="F299" s="9">
        <f t="shared" si="90"/>
        <v>9.9849999999999994</v>
      </c>
      <c r="G299" s="9">
        <f t="shared" si="90"/>
        <v>123.92</v>
      </c>
      <c r="H299" s="9">
        <f t="shared" si="90"/>
        <v>405.52099999999996</v>
      </c>
      <c r="I299" s="9">
        <f t="shared" si="90"/>
        <v>16.334</v>
      </c>
      <c r="J299" s="9">
        <f t="shared" si="90"/>
        <v>7.120000000000001</v>
      </c>
      <c r="K299" s="9">
        <f t="shared" si="90"/>
        <v>137.29699999999997</v>
      </c>
      <c r="L299" s="9">
        <f t="shared" si="90"/>
        <v>580.56399999999996</v>
      </c>
      <c r="M299" s="9">
        <f t="shared" si="90"/>
        <v>191.40800000000002</v>
      </c>
      <c r="N299" s="9">
        <f t="shared" si="90"/>
        <v>36.886000000000003</v>
      </c>
      <c r="O299" s="9">
        <f t="shared" si="90"/>
        <v>139.554</v>
      </c>
      <c r="P299" s="9">
        <f t="shared" si="90"/>
        <v>24.160836363636363</v>
      </c>
      <c r="Q299" s="9">
        <f t="shared" si="90"/>
        <v>16.137</v>
      </c>
      <c r="R299" s="9">
        <f t="shared" si="90"/>
        <v>19.102999999999998</v>
      </c>
      <c r="S299" s="9">
        <f t="shared" si="90"/>
        <v>26.561999999999998</v>
      </c>
      <c r="T299" s="9">
        <f t="shared" si="90"/>
        <v>44.403999999999996</v>
      </c>
      <c r="U299" s="9">
        <f t="shared" si="90"/>
        <v>56.910000000000004</v>
      </c>
      <c r="V299" s="9">
        <f t="shared" si="90"/>
        <v>464.14799999999991</v>
      </c>
      <c r="W299" s="9">
        <f t="shared" si="90"/>
        <v>359.63799999999998</v>
      </c>
      <c r="X299" s="9">
        <f t="shared" si="90"/>
        <v>52.509</v>
      </c>
      <c r="Y299" s="9">
        <f t="shared" si="90"/>
        <v>173.64499999999998</v>
      </c>
      <c r="Z299" s="60">
        <f>Z278+Z289-Z283</f>
        <v>3002.4008363636367</v>
      </c>
      <c r="AA299" s="84"/>
    </row>
    <row r="300" spans="1:27" ht="24.75">
      <c r="A300" s="84"/>
      <c r="B300" s="50">
        <v>2019</v>
      </c>
      <c r="C300" s="72"/>
      <c r="D300" s="9">
        <f>D279+D290-D284</f>
        <v>46.507040000000003</v>
      </c>
      <c r="E300" s="9">
        <f t="shared" ref="E300:Y300" si="91">E279+E290-E284</f>
        <v>107.88300000000004</v>
      </c>
      <c r="F300" s="9">
        <f t="shared" si="91"/>
        <v>-1.9219999999999988</v>
      </c>
      <c r="G300" s="9">
        <f t="shared" si="91"/>
        <v>-4.8338840000000403</v>
      </c>
      <c r="H300" s="9">
        <f t="shared" si="91"/>
        <v>-177.25602900000001</v>
      </c>
      <c r="I300" s="9">
        <f t="shared" si="91"/>
        <v>16.865000000000002</v>
      </c>
      <c r="J300" s="9">
        <f t="shared" si="91"/>
        <v>39.485999999999997</v>
      </c>
      <c r="K300" s="9">
        <f t="shared" si="91"/>
        <v>-240.30600000000001</v>
      </c>
      <c r="L300" s="9">
        <f t="shared" si="91"/>
        <v>649.11400000000003</v>
      </c>
      <c r="M300" s="9">
        <f t="shared" si="91"/>
        <v>301.05199999999996</v>
      </c>
      <c r="N300" s="9">
        <f t="shared" si="91"/>
        <v>90.204999999999998</v>
      </c>
      <c r="O300" s="9">
        <f t="shared" si="91"/>
        <v>268.74400000000009</v>
      </c>
      <c r="P300" s="9">
        <f t="shared" si="91"/>
        <v>38.236000000000004</v>
      </c>
      <c r="Q300" s="9">
        <f t="shared" si="91"/>
        <v>15.938409905371222</v>
      </c>
      <c r="R300" s="9">
        <f t="shared" si="91"/>
        <v>30.276000000000003</v>
      </c>
      <c r="S300" s="9">
        <f t="shared" si="91"/>
        <v>23.956999999999997</v>
      </c>
      <c r="T300" s="9">
        <f t="shared" si="91"/>
        <v>33.165999999999997</v>
      </c>
      <c r="U300" s="9">
        <f t="shared" si="91"/>
        <v>17.422000000000001</v>
      </c>
      <c r="V300" s="9">
        <f t="shared" si="91"/>
        <v>747.29105830427568</v>
      </c>
      <c r="W300" s="9">
        <f t="shared" si="91"/>
        <v>-323.62599999999986</v>
      </c>
      <c r="X300" s="9">
        <f t="shared" si="91"/>
        <v>54.308</v>
      </c>
      <c r="Y300" s="9">
        <f t="shared" si="91"/>
        <v>234.30699999999999</v>
      </c>
      <c r="Z300" s="60">
        <f>Z279+Z290-Z284</f>
        <v>4410.6790748344974</v>
      </c>
      <c r="AA300" s="85"/>
    </row>
    <row r="301" spans="1:27" ht="24.75">
      <c r="A301" s="73" t="s">
        <v>7</v>
      </c>
      <c r="B301" s="50">
        <v>2017</v>
      </c>
      <c r="C301" s="70" t="s">
        <v>9</v>
      </c>
      <c r="D301" s="9">
        <v>16.164292812189466</v>
      </c>
      <c r="E301" s="9">
        <v>3.5919913254631251</v>
      </c>
      <c r="F301" s="9">
        <v>5.9101654846335699E-2</v>
      </c>
      <c r="G301" s="9">
        <v>91.872686080565842</v>
      </c>
      <c r="H301" s="9">
        <v>50.506411403913745</v>
      </c>
      <c r="I301" s="9">
        <v>95.050964018175137</v>
      </c>
      <c r="J301" s="9">
        <v>7.7628384010437435</v>
      </c>
      <c r="K301" s="9">
        <v>10.48046833508498</v>
      </c>
      <c r="L301" s="9">
        <v>83.278125072085984</v>
      </c>
      <c r="M301" s="9">
        <v>98.169325451805264</v>
      </c>
      <c r="N301" s="9">
        <v>43.314197252144744</v>
      </c>
      <c r="O301" s="9">
        <v>8.903741193690319</v>
      </c>
      <c r="P301" s="9">
        <v>0</v>
      </c>
      <c r="Q301" s="9">
        <v>39.729921432432022</v>
      </c>
      <c r="R301" s="9">
        <v>0</v>
      </c>
      <c r="S301" s="9">
        <v>14.526898460473964</v>
      </c>
      <c r="T301" s="9">
        <v>35.79091531613787</v>
      </c>
      <c r="U301" s="9">
        <v>48.342338736575279</v>
      </c>
      <c r="V301" s="9">
        <v>41.522275564348341</v>
      </c>
      <c r="W301" s="9">
        <v>77.560316623984505</v>
      </c>
      <c r="X301" s="9">
        <v>97.438668335039623</v>
      </c>
      <c r="Y301" s="9">
        <v>50.807839733854053</v>
      </c>
      <c r="Z301" s="60">
        <f t="shared" ref="Z301" si="92">(Z277/Z298)*100</f>
        <v>38.872957302637573</v>
      </c>
      <c r="AA301" s="92" t="s">
        <v>102</v>
      </c>
    </row>
    <row r="302" spans="1:27" ht="24.75">
      <c r="A302" s="73"/>
      <c r="B302" s="50">
        <v>2018</v>
      </c>
      <c r="C302" s="71"/>
      <c r="D302" s="9">
        <f>(D278/D299)*100</f>
        <v>13.127879749225773</v>
      </c>
      <c r="E302" s="9">
        <f t="shared" ref="E302:Y302" si="93">(E278/E299)*100</f>
        <v>0</v>
      </c>
      <c r="F302" s="9">
        <f t="shared" si="93"/>
        <v>6.0090135202804207E-2</v>
      </c>
      <c r="G302" s="9">
        <f t="shared" si="93"/>
        <v>92.541962556488073</v>
      </c>
      <c r="H302" s="9">
        <f t="shared" si="93"/>
        <v>36.075320390312712</v>
      </c>
      <c r="I302" s="9">
        <f t="shared" si="93"/>
        <v>99.730623239867754</v>
      </c>
      <c r="J302" s="9">
        <f t="shared" si="93"/>
        <v>30.898876404494381</v>
      </c>
      <c r="K302" s="9">
        <f t="shared" si="93"/>
        <v>11.731501780810945</v>
      </c>
      <c r="L302" s="9">
        <f t="shared" si="93"/>
        <v>87.755527383716526</v>
      </c>
      <c r="M302" s="9">
        <f t="shared" si="93"/>
        <v>79.136190754827382</v>
      </c>
      <c r="N302" s="9">
        <f t="shared" si="93"/>
        <v>77.414195087567094</v>
      </c>
      <c r="O302" s="9">
        <f t="shared" si="93"/>
        <v>3.7182739298049503</v>
      </c>
      <c r="P302" s="9">
        <f t="shared" si="93"/>
        <v>0</v>
      </c>
      <c r="Q302" s="9">
        <f t="shared" si="93"/>
        <v>19.154737559645536</v>
      </c>
      <c r="R302" s="9">
        <f t="shared" si="93"/>
        <v>0</v>
      </c>
      <c r="S302" s="9">
        <f t="shared" si="93"/>
        <v>0</v>
      </c>
      <c r="T302" s="9">
        <f t="shared" si="93"/>
        <v>31.40257634447347</v>
      </c>
      <c r="U302" s="9">
        <f t="shared" si="93"/>
        <v>12.641012124406956</v>
      </c>
      <c r="V302" s="9">
        <f t="shared" si="93"/>
        <v>55.779622017115237</v>
      </c>
      <c r="W302" s="9">
        <f t="shared" si="93"/>
        <v>77.548534915665201</v>
      </c>
      <c r="X302" s="9">
        <f t="shared" si="93"/>
        <v>99.171570587899211</v>
      </c>
      <c r="Y302" s="9">
        <f t="shared" si="93"/>
        <v>62.609922543119588</v>
      </c>
      <c r="Z302" s="60">
        <f>(Z278/Z299)*100</f>
        <v>57.288686412811707</v>
      </c>
      <c r="AA302" s="92"/>
    </row>
    <row r="303" spans="1:27" ht="24.75">
      <c r="A303" s="73"/>
      <c r="B303" s="50">
        <v>2019</v>
      </c>
      <c r="C303" s="72"/>
      <c r="D303" s="9">
        <f>(D279/D300)*100</f>
        <v>15.247239987752389</v>
      </c>
      <c r="E303" s="9">
        <f t="shared" ref="E303:Y303" si="94">(E279/E300)*100</f>
        <v>0</v>
      </c>
      <c r="F303" s="9">
        <f t="shared" si="94"/>
        <v>-0.26014568158168594</v>
      </c>
      <c r="G303" s="9">
        <f t="shared" si="94"/>
        <v>-2743.3219332528229</v>
      </c>
      <c r="H303" s="9">
        <f t="shared" si="94"/>
        <v>-82.684352586957687</v>
      </c>
      <c r="I303" s="9">
        <f t="shared" si="94"/>
        <v>98.873406463089225</v>
      </c>
      <c r="J303" s="9">
        <f t="shared" si="94"/>
        <v>5.5994529706731502</v>
      </c>
      <c r="K303" s="9">
        <f t="shared" si="94"/>
        <v>-6.9228400456085151</v>
      </c>
      <c r="L303" s="9">
        <f t="shared" si="94"/>
        <v>78.464799711606901</v>
      </c>
      <c r="M303" s="9">
        <f t="shared" si="94"/>
        <v>64.330746847720661</v>
      </c>
      <c r="N303" s="9">
        <f t="shared" si="94"/>
        <v>32.390665705892133</v>
      </c>
      <c r="O303" s="9">
        <f t="shared" si="94"/>
        <v>2.1481409817521504</v>
      </c>
      <c r="P303" s="9">
        <f t="shared" si="94"/>
        <v>0</v>
      </c>
      <c r="Q303" s="9">
        <f t="shared" si="94"/>
        <v>21.771306049988183</v>
      </c>
      <c r="R303" s="9">
        <f t="shared" si="94"/>
        <v>0</v>
      </c>
      <c r="S303" s="9">
        <f t="shared" si="94"/>
        <v>0</v>
      </c>
      <c r="T303" s="9">
        <f t="shared" si="94"/>
        <v>37.879153349816072</v>
      </c>
      <c r="U303" s="9">
        <f t="shared" si="94"/>
        <v>41.355757088738379</v>
      </c>
      <c r="V303" s="9">
        <f t="shared" si="94"/>
        <v>33.158967613273013</v>
      </c>
      <c r="W303" s="9">
        <f t="shared" si="94"/>
        <v>-68.491406747294747</v>
      </c>
      <c r="X303" s="9">
        <f t="shared" si="94"/>
        <v>96.243647344774246</v>
      </c>
      <c r="Y303" s="9">
        <f t="shared" si="94"/>
        <v>58.508281869513077</v>
      </c>
      <c r="Z303" s="60">
        <f>(Z279/Z300)*100</f>
        <v>39.490994707325392</v>
      </c>
      <c r="AA303" s="92"/>
    </row>
    <row r="305" spans="1:27" ht="24.75">
      <c r="A305" s="1" t="s">
        <v>196</v>
      </c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AA305" s="2" t="s">
        <v>183</v>
      </c>
    </row>
    <row r="306" spans="1:27" ht="24.75">
      <c r="A306" s="29" t="s">
        <v>63</v>
      </c>
      <c r="AA306" s="46" t="s">
        <v>159</v>
      </c>
    </row>
    <row r="307" spans="1:27">
      <c r="A307" s="46" t="s">
        <v>209</v>
      </c>
      <c r="AA307" s="46" t="s">
        <v>1</v>
      </c>
    </row>
    <row r="308" spans="1:27">
      <c r="A308" s="74" t="s">
        <v>83</v>
      </c>
      <c r="B308" s="76" t="s">
        <v>2</v>
      </c>
      <c r="C308" s="77"/>
      <c r="D308" s="25" t="s">
        <v>10</v>
      </c>
      <c r="E308" s="25" t="s">
        <v>12</v>
      </c>
      <c r="F308" s="25" t="s">
        <v>14</v>
      </c>
      <c r="G308" s="25" t="s">
        <v>16</v>
      </c>
      <c r="H308" s="25" t="s">
        <v>18</v>
      </c>
      <c r="I308" s="25" t="s">
        <v>20</v>
      </c>
      <c r="J308" s="25" t="s">
        <v>22</v>
      </c>
      <c r="K308" s="25" t="s">
        <v>24</v>
      </c>
      <c r="L308" s="25" t="s">
        <v>26</v>
      </c>
      <c r="M308" s="25" t="s">
        <v>28</v>
      </c>
      <c r="N308" s="25" t="s">
        <v>30</v>
      </c>
      <c r="O308" s="25" t="s">
        <v>32</v>
      </c>
      <c r="P308" s="25" t="s">
        <v>34</v>
      </c>
      <c r="Q308" s="25" t="s">
        <v>36</v>
      </c>
      <c r="R308" s="25" t="s">
        <v>38</v>
      </c>
      <c r="S308" s="25" t="s">
        <v>40</v>
      </c>
      <c r="T308" s="25" t="s">
        <v>42</v>
      </c>
      <c r="U308" s="25" t="s">
        <v>44</v>
      </c>
      <c r="V308" s="25" t="s">
        <v>46</v>
      </c>
      <c r="W308" s="25" t="s">
        <v>48</v>
      </c>
      <c r="X308" s="25" t="s">
        <v>50</v>
      </c>
      <c r="Y308" s="25" t="s">
        <v>52</v>
      </c>
      <c r="Z308" s="25" t="s">
        <v>54</v>
      </c>
      <c r="AA308" s="83" t="s">
        <v>104</v>
      </c>
    </row>
    <row r="309" spans="1:27">
      <c r="A309" s="75"/>
      <c r="B309" s="78" t="s">
        <v>8</v>
      </c>
      <c r="C309" s="79"/>
      <c r="D309" s="28" t="s">
        <v>11</v>
      </c>
      <c r="E309" s="28" t="s">
        <v>13</v>
      </c>
      <c r="F309" s="28" t="s">
        <v>15</v>
      </c>
      <c r="G309" s="28" t="s">
        <v>17</v>
      </c>
      <c r="H309" s="28" t="s">
        <v>19</v>
      </c>
      <c r="I309" s="28" t="s">
        <v>21</v>
      </c>
      <c r="J309" s="28" t="s">
        <v>23</v>
      </c>
      <c r="K309" s="28" t="s">
        <v>25</v>
      </c>
      <c r="L309" s="28" t="s">
        <v>27</v>
      </c>
      <c r="M309" s="28" t="s">
        <v>29</v>
      </c>
      <c r="N309" s="28" t="s">
        <v>31</v>
      </c>
      <c r="O309" s="28" t="s">
        <v>33</v>
      </c>
      <c r="P309" s="28" t="s">
        <v>35</v>
      </c>
      <c r="Q309" s="28" t="s">
        <v>37</v>
      </c>
      <c r="R309" s="28" t="s">
        <v>39</v>
      </c>
      <c r="S309" s="28" t="s">
        <v>41</v>
      </c>
      <c r="T309" s="28" t="s">
        <v>43</v>
      </c>
      <c r="U309" s="28" t="s">
        <v>45</v>
      </c>
      <c r="V309" s="28" t="s">
        <v>47</v>
      </c>
      <c r="W309" s="28" t="s">
        <v>49</v>
      </c>
      <c r="X309" s="17" t="s">
        <v>51</v>
      </c>
      <c r="Y309" s="17" t="s">
        <v>53</v>
      </c>
      <c r="Z309" s="17" t="s">
        <v>55</v>
      </c>
      <c r="AA309" s="85"/>
    </row>
    <row r="310" spans="1:27" ht="24.75">
      <c r="A310" s="80" t="s">
        <v>208</v>
      </c>
      <c r="B310" s="50">
        <v>2017</v>
      </c>
      <c r="C310" s="70" t="s">
        <v>98</v>
      </c>
      <c r="D310" s="9">
        <v>2375.6911130599997</v>
      </c>
      <c r="E310" s="9">
        <v>279.28433370487522</v>
      </c>
      <c r="F310" s="9">
        <v>15.863</v>
      </c>
      <c r="G310" s="9">
        <v>3695.5299999999993</v>
      </c>
      <c r="H310" s="9">
        <v>8882.4620043015548</v>
      </c>
      <c r="I310" s="9">
        <v>13.0932982</v>
      </c>
      <c r="J310" s="9">
        <v>36.508000000000003</v>
      </c>
      <c r="K310" s="9">
        <v>1362.7710000000002</v>
      </c>
      <c r="L310" s="9">
        <v>3927.6092999999992</v>
      </c>
      <c r="M310" s="9">
        <v>2086.636</v>
      </c>
      <c r="N310" s="9">
        <v>115.78100000000001</v>
      </c>
      <c r="O310" s="9">
        <v>839.66300000000001</v>
      </c>
      <c r="P310" s="9">
        <v>797.40800000000002</v>
      </c>
      <c r="Q310" s="9">
        <v>655.58500000000004</v>
      </c>
      <c r="R310" s="9">
        <v>54.473999999999997</v>
      </c>
      <c r="S310" s="9">
        <v>344.81299999999999</v>
      </c>
      <c r="T310" s="9">
        <v>902.70299999999997</v>
      </c>
      <c r="U310" s="9">
        <v>921.71999999999991</v>
      </c>
      <c r="V310" s="9">
        <v>17259.213</v>
      </c>
      <c r="W310" s="9">
        <v>5016.7520000000004</v>
      </c>
      <c r="X310" s="9">
        <v>7.2050000000000001</v>
      </c>
      <c r="Y310" s="9">
        <v>568.0509999999997</v>
      </c>
      <c r="Z310" s="26">
        <f>SUM(D310:Y310)</f>
        <v>50158.816049266425</v>
      </c>
      <c r="AA310" s="83" t="s">
        <v>95</v>
      </c>
    </row>
    <row r="311" spans="1:27" ht="24.75">
      <c r="A311" s="81"/>
      <c r="B311" s="64">
        <v>2018</v>
      </c>
      <c r="C311" s="71"/>
      <c r="D311" s="9">
        <v>1550.9130000000002</v>
      </c>
      <c r="E311" s="9">
        <v>304.74099999999993</v>
      </c>
      <c r="F311" s="9">
        <v>18.663000000000004</v>
      </c>
      <c r="G311" s="9">
        <v>3457.4690000000001</v>
      </c>
      <c r="H311" s="9">
        <v>17351.222999999998</v>
      </c>
      <c r="I311" s="9">
        <v>5.6920000000000002</v>
      </c>
      <c r="J311" s="9">
        <v>39.963000000000001</v>
      </c>
      <c r="K311" s="9">
        <v>1081.9620000000002</v>
      </c>
      <c r="L311" s="9">
        <v>4107.0409999999993</v>
      </c>
      <c r="M311" s="9">
        <v>1870.6989999999996</v>
      </c>
      <c r="N311" s="9">
        <v>115.84</v>
      </c>
      <c r="O311" s="9">
        <v>1230.2140000000002</v>
      </c>
      <c r="P311" s="9">
        <v>747.21699999999987</v>
      </c>
      <c r="Q311" s="9">
        <v>536.154</v>
      </c>
      <c r="R311" s="9">
        <v>61.957799999999992</v>
      </c>
      <c r="S311" s="9">
        <v>310.71899999999999</v>
      </c>
      <c r="T311" s="9">
        <v>792.35299999999995</v>
      </c>
      <c r="U311" s="9">
        <v>927.3309999999999</v>
      </c>
      <c r="V311" s="9">
        <v>16672.718000000001</v>
      </c>
      <c r="W311" s="9">
        <v>5607.2249999999995</v>
      </c>
      <c r="X311" s="9">
        <v>8.8279999999999994</v>
      </c>
      <c r="Y311" s="9">
        <v>648.03500000000008</v>
      </c>
      <c r="Z311" s="26">
        <f t="shared" ref="Z311:Z324" si="95">SUM(D311:Y311)</f>
        <v>57446.957799999996</v>
      </c>
      <c r="AA311" s="84"/>
    </row>
    <row r="312" spans="1:27" ht="24.75">
      <c r="A312" s="82"/>
      <c r="B312" s="64">
        <v>2019</v>
      </c>
      <c r="C312" s="72"/>
      <c r="D312" s="9">
        <v>1341.1669999999999</v>
      </c>
      <c r="E312" s="9">
        <v>319.20299999999997</v>
      </c>
      <c r="F312" s="9">
        <v>19.509999999999998</v>
      </c>
      <c r="G312" s="9">
        <v>7535.1819999999998</v>
      </c>
      <c r="H312" s="9">
        <v>8619.978000000001</v>
      </c>
      <c r="I312" s="9">
        <v>5.7730000000000006</v>
      </c>
      <c r="J312" s="9">
        <v>40.898000000000003</v>
      </c>
      <c r="K312" s="9">
        <v>1371.3550000000005</v>
      </c>
      <c r="L312" s="9">
        <v>4036.9838259000003</v>
      </c>
      <c r="M312" s="9">
        <v>2265.4280000000003</v>
      </c>
      <c r="N312" s="9">
        <v>117.86199999999999</v>
      </c>
      <c r="O312" s="9">
        <v>1723.2130000000002</v>
      </c>
      <c r="P312" s="9">
        <v>756.11099999999999</v>
      </c>
      <c r="Q312" s="9">
        <v>479.642</v>
      </c>
      <c r="R312" s="9">
        <v>64.786200000000008</v>
      </c>
      <c r="S312" s="9">
        <v>331.81</v>
      </c>
      <c r="T312" s="9">
        <v>791.89099999999996</v>
      </c>
      <c r="U312" s="9">
        <v>932.41799999999989</v>
      </c>
      <c r="V312" s="9">
        <v>17720.435999999998</v>
      </c>
      <c r="W312" s="9">
        <v>5087.228000000001</v>
      </c>
      <c r="X312" s="9">
        <v>8.5079999999999991</v>
      </c>
      <c r="Y312" s="9">
        <v>659.13199999999983</v>
      </c>
      <c r="Z312" s="26">
        <f t="shared" si="95"/>
        <v>54228.515025900007</v>
      </c>
      <c r="AA312" s="85"/>
    </row>
    <row r="313" spans="1:27" ht="24.75">
      <c r="A313" s="83" t="s">
        <v>3</v>
      </c>
      <c r="B313" s="86">
        <v>2017</v>
      </c>
      <c r="C313" s="40" t="s">
        <v>99</v>
      </c>
      <c r="D313" s="9">
        <v>292.02350714000005</v>
      </c>
      <c r="E313" s="9">
        <v>36.487180000000002</v>
      </c>
      <c r="F313" s="9">
        <v>2.88822</v>
      </c>
      <c r="G313" s="9">
        <v>27.645595620000005</v>
      </c>
      <c r="H313" s="9">
        <v>2.6898999999999997</v>
      </c>
      <c r="I313" s="9">
        <v>0</v>
      </c>
      <c r="J313" s="9">
        <v>1.6206</v>
      </c>
      <c r="K313" s="9">
        <v>117.17170270102905</v>
      </c>
      <c r="L313" s="9">
        <v>34.957599999999999</v>
      </c>
      <c r="M313" s="9">
        <v>47.229019999999998</v>
      </c>
      <c r="N313" s="9">
        <v>3.7000000000000002E-3</v>
      </c>
      <c r="O313" s="9">
        <v>1.7760000000000001E-2</v>
      </c>
      <c r="P313" s="9">
        <v>75.287856779999998</v>
      </c>
      <c r="Q313" s="9">
        <v>0</v>
      </c>
      <c r="R313" s="9">
        <v>5.5500000000000001E-2</v>
      </c>
      <c r="S313" s="9">
        <v>12.277340000000001</v>
      </c>
      <c r="T313" s="9">
        <v>13.137960000000001</v>
      </c>
      <c r="U313" s="9">
        <v>1.8988399999999999</v>
      </c>
      <c r="V313" s="9">
        <v>1482.5426400000001</v>
      </c>
      <c r="W313" s="9">
        <v>671.72537999999997</v>
      </c>
      <c r="X313" s="9">
        <v>5.3279999999999994E-2</v>
      </c>
      <c r="Y313" s="9">
        <v>79.721679999999992</v>
      </c>
      <c r="Z313" s="26">
        <f t="shared" si="95"/>
        <v>2899.4352622410292</v>
      </c>
      <c r="AA313" s="83" t="s">
        <v>96</v>
      </c>
    </row>
    <row r="314" spans="1:27" ht="24.75">
      <c r="A314" s="84"/>
      <c r="B314" s="87"/>
      <c r="C314" s="40" t="s">
        <v>100</v>
      </c>
      <c r="D314" s="9">
        <v>274.67246</v>
      </c>
      <c r="E314" s="9">
        <v>38.420059999999999</v>
      </c>
      <c r="F314" s="9">
        <v>2.4168400000000001</v>
      </c>
      <c r="G314" s="9">
        <v>33.746225659761848</v>
      </c>
      <c r="H314" s="9">
        <v>4.1883999999999997</v>
      </c>
      <c r="I314" s="9">
        <v>0</v>
      </c>
      <c r="J314" s="9">
        <v>1.1588400000000001</v>
      </c>
      <c r="K314" s="9">
        <v>42.399039999999999</v>
      </c>
      <c r="L314" s="9">
        <v>6.4520599999999995</v>
      </c>
      <c r="M314" s="9">
        <v>36.913420000000002</v>
      </c>
      <c r="N314" s="9">
        <v>6.6599999999999993E-3</v>
      </c>
      <c r="O314" s="9">
        <v>1.1099999999999999E-2</v>
      </c>
      <c r="P314" s="9">
        <v>40.190339799999997</v>
      </c>
      <c r="Q314" s="9">
        <v>38.480739999999997</v>
      </c>
      <c r="R314" s="9">
        <v>0.18426000000000001</v>
      </c>
      <c r="S314" s="9">
        <v>5.5240999999999998</v>
      </c>
      <c r="T314" s="9">
        <v>13.353300000000001</v>
      </c>
      <c r="U314" s="9">
        <v>0.29452</v>
      </c>
      <c r="V314" s="9">
        <v>760.32162969211288</v>
      </c>
      <c r="W314" s="9">
        <v>813.52418</v>
      </c>
      <c r="X314" s="9">
        <v>2.0719999999999999E-2</v>
      </c>
      <c r="Y314" s="9">
        <v>20.497999999999998</v>
      </c>
      <c r="Z314" s="26">
        <f t="shared" si="95"/>
        <v>2132.7768951518747</v>
      </c>
      <c r="AA314" s="84"/>
    </row>
    <row r="315" spans="1:27" ht="24.75">
      <c r="A315" s="84"/>
      <c r="B315" s="86">
        <v>2018</v>
      </c>
      <c r="C315" s="40" t="s">
        <v>99</v>
      </c>
      <c r="D315" s="9">
        <v>396.92199999999997</v>
      </c>
      <c r="E315" s="9">
        <v>566.51199999999994</v>
      </c>
      <c r="F315" s="9">
        <v>73.817000000000007</v>
      </c>
      <c r="G315" s="9">
        <v>55.167000000000002</v>
      </c>
      <c r="H315" s="9">
        <v>8.0229999999999979</v>
      </c>
      <c r="I315" s="9">
        <v>3.2306379999999999</v>
      </c>
      <c r="J315" s="9">
        <v>18.239000000000004</v>
      </c>
      <c r="K315" s="9">
        <v>541.71600000000001</v>
      </c>
      <c r="L315" s="9">
        <v>4.9159999999999995</v>
      </c>
      <c r="M315" s="9">
        <v>30.558000000000007</v>
      </c>
      <c r="N315" s="9">
        <v>5.0420000000000007</v>
      </c>
      <c r="O315" s="9">
        <v>709.01099999999997</v>
      </c>
      <c r="P315" s="9">
        <v>118.393</v>
      </c>
      <c r="Q315" s="9">
        <v>5.0392798407839381</v>
      </c>
      <c r="R315" s="9">
        <v>155.14500000000001</v>
      </c>
      <c r="S315" s="9">
        <v>166.208</v>
      </c>
      <c r="T315" s="9">
        <v>24.087000000000003</v>
      </c>
      <c r="U315" s="9">
        <v>9.7569999999999997</v>
      </c>
      <c r="V315" s="9">
        <v>915.93293791436452</v>
      </c>
      <c r="W315" s="9">
        <v>1259.7100000000003</v>
      </c>
      <c r="X315" s="9">
        <v>55.747999999999998</v>
      </c>
      <c r="Y315" s="9">
        <v>40.899000000000001</v>
      </c>
      <c r="Z315" s="26">
        <f t="shared" si="95"/>
        <v>5164.0728557551483</v>
      </c>
      <c r="AA315" s="84"/>
    </row>
    <row r="316" spans="1:27" ht="24.75">
      <c r="A316" s="84"/>
      <c r="B316" s="87"/>
      <c r="C316" s="40" t="s">
        <v>100</v>
      </c>
      <c r="D316" s="9">
        <v>293.11500000000001</v>
      </c>
      <c r="E316" s="9">
        <v>303.87600000000003</v>
      </c>
      <c r="F316" s="9">
        <v>38.211999999999989</v>
      </c>
      <c r="G316" s="9">
        <v>66.540999999999983</v>
      </c>
      <c r="H316" s="9">
        <v>12.305000000000001</v>
      </c>
      <c r="I316" s="9">
        <v>0.39100000000000001</v>
      </c>
      <c r="J316" s="9">
        <v>3.589</v>
      </c>
      <c r="K316" s="9">
        <v>235.67899999999997</v>
      </c>
      <c r="L316" s="9">
        <v>5.2039999999999997</v>
      </c>
      <c r="M316" s="9">
        <v>18.881</v>
      </c>
      <c r="N316" s="9">
        <v>2.8040000000000003</v>
      </c>
      <c r="O316" s="9">
        <v>263.37900000000002</v>
      </c>
      <c r="P316" s="9">
        <v>57.5</v>
      </c>
      <c r="Q316" s="9">
        <v>28.216999999999999</v>
      </c>
      <c r="R316" s="9">
        <v>63.74499999999999</v>
      </c>
      <c r="S316" s="9">
        <v>98.318999999999988</v>
      </c>
      <c r="T316" s="9">
        <v>18.620999999999995</v>
      </c>
      <c r="U316" s="9">
        <v>5.6599999999999984</v>
      </c>
      <c r="V316" s="9">
        <v>438.40800000000002</v>
      </c>
      <c r="W316" s="9">
        <v>1471.5009999999995</v>
      </c>
      <c r="X316" s="9">
        <v>14.567</v>
      </c>
      <c r="Y316" s="9">
        <v>26.876000000000005</v>
      </c>
      <c r="Z316" s="26">
        <f t="shared" si="95"/>
        <v>3467.3899999999994</v>
      </c>
      <c r="AA316" s="84"/>
    </row>
    <row r="317" spans="1:27" ht="24.75">
      <c r="A317" s="84"/>
      <c r="B317" s="88">
        <v>2019</v>
      </c>
      <c r="C317" s="9" t="s">
        <v>99</v>
      </c>
      <c r="D317" s="9">
        <v>424.80499999999995</v>
      </c>
      <c r="E317" s="9">
        <v>183.24700000000004</v>
      </c>
      <c r="F317" s="9">
        <v>1.3259999999999998</v>
      </c>
      <c r="G317" s="9">
        <v>58.315999999999995</v>
      </c>
      <c r="H317" s="9">
        <v>6.4159999999999986</v>
      </c>
      <c r="I317" s="9">
        <v>0</v>
      </c>
      <c r="J317" s="9">
        <v>1E-3</v>
      </c>
      <c r="K317" s="9">
        <v>75.337000000000003</v>
      </c>
      <c r="L317" s="9">
        <v>84.959000000000003</v>
      </c>
      <c r="M317" s="9">
        <v>108.241</v>
      </c>
      <c r="N317" s="9">
        <v>3.0000000000000001E-3</v>
      </c>
      <c r="O317" s="9">
        <v>51.012999999999998</v>
      </c>
      <c r="P317" s="9">
        <v>101.11499999999999</v>
      </c>
      <c r="Q317" s="9">
        <v>16.866249963317586</v>
      </c>
      <c r="R317" s="9">
        <v>0</v>
      </c>
      <c r="S317" s="9">
        <v>0.95300000000000018</v>
      </c>
      <c r="T317" s="9">
        <v>20.905000000000005</v>
      </c>
      <c r="U317" s="9">
        <v>6.5000000000000002E-2</v>
      </c>
      <c r="V317" s="9">
        <v>1403.8757629873398</v>
      </c>
      <c r="W317" s="9">
        <v>1304.7220000000002</v>
      </c>
      <c r="X317" s="9">
        <v>0</v>
      </c>
      <c r="Y317" s="9">
        <v>78.962999999999994</v>
      </c>
      <c r="Z317" s="26">
        <f t="shared" si="95"/>
        <v>3921.1290129506579</v>
      </c>
      <c r="AA317" s="84"/>
    </row>
    <row r="318" spans="1:27" ht="24.75">
      <c r="A318" s="85"/>
      <c r="B318" s="89"/>
      <c r="C318" s="9" t="s">
        <v>100</v>
      </c>
      <c r="D318" s="9">
        <v>244.10399999999998</v>
      </c>
      <c r="E318" s="9">
        <v>167.14099999999999</v>
      </c>
      <c r="F318" s="9">
        <v>1.667</v>
      </c>
      <c r="G318" s="9">
        <v>75.36699999999999</v>
      </c>
      <c r="H318" s="9">
        <v>5.1929999999999987</v>
      </c>
      <c r="I318" s="9">
        <v>0</v>
      </c>
      <c r="J318" s="9">
        <v>2E-3</v>
      </c>
      <c r="K318" s="9">
        <v>27.978999999999999</v>
      </c>
      <c r="L318" s="9">
        <v>21.231000000000009</v>
      </c>
      <c r="M318" s="9">
        <v>56.558999999999997</v>
      </c>
      <c r="N318" s="9">
        <v>4.1000000000000002E-2</v>
      </c>
      <c r="O318" s="9">
        <v>51.323999999999998</v>
      </c>
      <c r="P318" s="9">
        <v>45.970999999999997</v>
      </c>
      <c r="Q318" s="9">
        <v>28.166</v>
      </c>
      <c r="R318" s="9">
        <v>3.2000000000000001E-2</v>
      </c>
      <c r="S318" s="9">
        <v>0.58300000000000007</v>
      </c>
      <c r="T318" s="9">
        <v>21.753</v>
      </c>
      <c r="U318" s="9">
        <v>0.20900000000000002</v>
      </c>
      <c r="V318" s="9">
        <v>664.05100000000004</v>
      </c>
      <c r="W318" s="9">
        <v>1523.2340000000002</v>
      </c>
      <c r="X318" s="9">
        <v>0</v>
      </c>
      <c r="Y318" s="9">
        <v>24.806999999999999</v>
      </c>
      <c r="Z318" s="26">
        <f t="shared" si="95"/>
        <v>2959.4139999999998</v>
      </c>
      <c r="AA318" s="85"/>
    </row>
    <row r="319" spans="1:27" ht="24.75">
      <c r="A319" s="83" t="s">
        <v>4</v>
      </c>
      <c r="B319" s="88">
        <v>2017</v>
      </c>
      <c r="C319" s="9" t="s">
        <v>99</v>
      </c>
      <c r="D319" s="9">
        <v>16.013242283999997</v>
      </c>
      <c r="E319" s="9">
        <v>434.56774836</v>
      </c>
      <c r="F319" s="9">
        <v>59.002054587999993</v>
      </c>
      <c r="G319" s="9">
        <v>4.49902684</v>
      </c>
      <c r="H319" s="9">
        <v>4.4878722279999996</v>
      </c>
      <c r="I319" s="9">
        <v>0.31551616799999993</v>
      </c>
      <c r="J319" s="9">
        <v>2.9772190600000004</v>
      </c>
      <c r="K319" s="9">
        <v>254.22210623199999</v>
      </c>
      <c r="L319" s="9">
        <v>3.9976004719999998</v>
      </c>
      <c r="M319" s="9">
        <v>8.3255899279999976</v>
      </c>
      <c r="N319" s="9">
        <v>106.00865189999999</v>
      </c>
      <c r="O319" s="9">
        <v>247.739683144</v>
      </c>
      <c r="P319" s="9">
        <v>58.969650652608799</v>
      </c>
      <c r="Q319" s="9">
        <v>1.7778326839999998</v>
      </c>
      <c r="R319" s="9">
        <v>108.77180864399999</v>
      </c>
      <c r="S319" s="9">
        <v>148.70691311999997</v>
      </c>
      <c r="T319" s="9">
        <v>39.489451167999995</v>
      </c>
      <c r="U319" s="9">
        <v>3.6061267080000001</v>
      </c>
      <c r="V319" s="9">
        <v>4.7550517440000002</v>
      </c>
      <c r="W319" s="9">
        <v>18.675476348</v>
      </c>
      <c r="X319" s="9">
        <v>7.6499391440000002</v>
      </c>
      <c r="Y319" s="9">
        <v>1.6870022719999997</v>
      </c>
      <c r="Z319" s="26">
        <f t="shared" si="95"/>
        <v>1536.2455636886089</v>
      </c>
      <c r="AA319" s="83" t="s">
        <v>97</v>
      </c>
    </row>
    <row r="320" spans="1:27" ht="24.75">
      <c r="A320" s="84"/>
      <c r="B320" s="89"/>
      <c r="C320" s="9" t="s">
        <v>100</v>
      </c>
      <c r="D320" s="9">
        <v>23.991793928779998</v>
      </c>
      <c r="E320" s="9">
        <v>519.93355140052006</v>
      </c>
      <c r="F320" s="9">
        <v>73.809697075639988</v>
      </c>
      <c r="G320" s="9">
        <v>10.509730395748985</v>
      </c>
      <c r="H320" s="9">
        <v>20.80684505616</v>
      </c>
      <c r="I320" s="9">
        <v>1.9859170180399994</v>
      </c>
      <c r="J320" s="9">
        <v>6.9566161239999993E-2</v>
      </c>
      <c r="K320" s="9">
        <v>401.38296837946001</v>
      </c>
      <c r="L320" s="9">
        <v>10.581275638420001</v>
      </c>
      <c r="M320" s="9">
        <v>44.737604522720005</v>
      </c>
      <c r="N320" s="9">
        <v>2.0318569358399996</v>
      </c>
      <c r="O320" s="9">
        <v>122.08467526896</v>
      </c>
      <c r="P320" s="9">
        <v>114.90360983227998</v>
      </c>
      <c r="Q320" s="9">
        <v>0.96145685110000012</v>
      </c>
      <c r="R320" s="9">
        <v>131.73074543787999</v>
      </c>
      <c r="S320" s="9">
        <v>171.48058745660001</v>
      </c>
      <c r="T320" s="9">
        <v>24.262183159260001</v>
      </c>
      <c r="U320" s="9">
        <v>6.3882737123600011</v>
      </c>
      <c r="V320" s="9">
        <v>3.3851156573199996</v>
      </c>
      <c r="W320" s="9">
        <v>11.847248516080001</v>
      </c>
      <c r="X320" s="9">
        <v>38.4353040851</v>
      </c>
      <c r="Y320" s="9">
        <v>0.51058937212</v>
      </c>
      <c r="Z320" s="26">
        <f t="shared" si="95"/>
        <v>1735.8305958616288</v>
      </c>
      <c r="AA320" s="84"/>
    </row>
    <row r="321" spans="1:27" ht="24.75">
      <c r="A321" s="84"/>
      <c r="B321" s="86">
        <v>2018</v>
      </c>
      <c r="C321" s="40" t="s">
        <v>99</v>
      </c>
      <c r="D321" s="9">
        <v>38.25</v>
      </c>
      <c r="E321" s="9">
        <v>1356.6680000000001</v>
      </c>
      <c r="F321" s="9">
        <v>192.09499999999997</v>
      </c>
      <c r="G321" s="9">
        <v>14.555999999999999</v>
      </c>
      <c r="H321" s="9">
        <v>37.664999999999999</v>
      </c>
      <c r="I321" s="9">
        <v>54.299137000000002</v>
      </c>
      <c r="J321" s="9">
        <v>37.617536247766125</v>
      </c>
      <c r="K321" s="9">
        <v>869.99099999999987</v>
      </c>
      <c r="L321" s="9">
        <v>2.9947723577235776</v>
      </c>
      <c r="M321" s="9">
        <v>71.377000000000024</v>
      </c>
      <c r="N321" s="9">
        <v>26.098999999999997</v>
      </c>
      <c r="O321" s="9">
        <v>2159.2200000000003</v>
      </c>
      <c r="P321" s="9">
        <v>247.12200000000001</v>
      </c>
      <c r="Q321" s="9">
        <v>18.259665980350789</v>
      </c>
      <c r="R321" s="9">
        <v>356.74899999999991</v>
      </c>
      <c r="S321" s="9">
        <v>399.99300000000005</v>
      </c>
      <c r="T321" s="9">
        <v>38.774000000000001</v>
      </c>
      <c r="U321" s="9">
        <v>38.379999999999995</v>
      </c>
      <c r="V321" s="9">
        <v>25.349687429478138</v>
      </c>
      <c r="W321" s="9">
        <v>26.964000000000002</v>
      </c>
      <c r="X321" s="9">
        <v>153.36199999999999</v>
      </c>
      <c r="Y321" s="9">
        <v>31.959</v>
      </c>
      <c r="Z321" s="26">
        <f t="shared" si="95"/>
        <v>6197.7447990153196</v>
      </c>
      <c r="AA321" s="84"/>
    </row>
    <row r="322" spans="1:27" ht="24.75">
      <c r="A322" s="84"/>
      <c r="B322" s="87"/>
      <c r="C322" s="40" t="s">
        <v>100</v>
      </c>
      <c r="D322" s="9">
        <v>29.540000000000003</v>
      </c>
      <c r="E322" s="9">
        <v>720.74400000000014</v>
      </c>
      <c r="F322" s="9">
        <v>113.30800000000001</v>
      </c>
      <c r="G322" s="9">
        <v>9.9599999999999991</v>
      </c>
      <c r="H322" s="9">
        <v>46.177</v>
      </c>
      <c r="I322" s="9">
        <v>0.76100000000000012</v>
      </c>
      <c r="J322" s="9">
        <v>21.252000000000002</v>
      </c>
      <c r="K322" s="9">
        <v>470.85900000000004</v>
      </c>
      <c r="L322" s="9">
        <v>5.415</v>
      </c>
      <c r="M322" s="9">
        <v>18.805000000000003</v>
      </c>
      <c r="N322" s="9">
        <v>63.536000000000001</v>
      </c>
      <c r="O322" s="9">
        <v>768.10699999999986</v>
      </c>
      <c r="P322" s="9">
        <v>114.49200000000002</v>
      </c>
      <c r="Q322" s="9">
        <v>48.96</v>
      </c>
      <c r="R322" s="9">
        <v>261.43799999999999</v>
      </c>
      <c r="S322" s="9">
        <v>359.47400000000005</v>
      </c>
      <c r="T322" s="9">
        <v>32.551000000000002</v>
      </c>
      <c r="U322" s="9">
        <v>32.810999999999993</v>
      </c>
      <c r="V322" s="9">
        <v>50.976999999999997</v>
      </c>
      <c r="W322" s="9">
        <v>56.550999999999988</v>
      </c>
      <c r="X322" s="9">
        <v>40.932000000000002</v>
      </c>
      <c r="Y322" s="9">
        <v>17.866999999999997</v>
      </c>
      <c r="Z322" s="26">
        <f t="shared" si="95"/>
        <v>3284.5170000000003</v>
      </c>
      <c r="AA322" s="84"/>
    </row>
    <row r="323" spans="1:27" ht="24.75">
      <c r="A323" s="84"/>
      <c r="B323" s="86">
        <v>2019</v>
      </c>
      <c r="C323" s="40" t="s">
        <v>99</v>
      </c>
      <c r="D323" s="9">
        <v>22.143999999999998</v>
      </c>
      <c r="E323" s="9">
        <v>1462.9970000000001</v>
      </c>
      <c r="F323" s="9">
        <v>174.26600000000002</v>
      </c>
      <c r="G323" s="9">
        <v>9.7710000000000008</v>
      </c>
      <c r="H323" s="9">
        <v>2.1000000000000001E-2</v>
      </c>
      <c r="I323" s="9">
        <v>2.2969999999999997</v>
      </c>
      <c r="J323" s="9">
        <v>43.211000000000006</v>
      </c>
      <c r="K323" s="9">
        <v>792.27400000000011</v>
      </c>
      <c r="L323" s="9">
        <v>18.809999999999999</v>
      </c>
      <c r="M323" s="9">
        <v>112.91999999999997</v>
      </c>
      <c r="N323" s="9">
        <v>113.97799999999998</v>
      </c>
      <c r="O323" s="9">
        <v>201.24000000000004</v>
      </c>
      <c r="P323" s="9">
        <v>207.24700000000007</v>
      </c>
      <c r="Q323" s="9">
        <v>16.298866165797005</v>
      </c>
      <c r="R323" s="9">
        <v>349.70299999999997</v>
      </c>
      <c r="S323" s="9">
        <v>414.47500000000008</v>
      </c>
      <c r="T323" s="9">
        <v>66.557999999999993</v>
      </c>
      <c r="U323" s="9">
        <v>118.82400000000004</v>
      </c>
      <c r="V323" s="9">
        <v>33.645409572314499</v>
      </c>
      <c r="W323" s="9">
        <v>26.057000000000006</v>
      </c>
      <c r="X323" s="9">
        <v>151.76900000000001</v>
      </c>
      <c r="Y323" s="9">
        <v>33.611999999999995</v>
      </c>
      <c r="Z323" s="26">
        <f t="shared" si="95"/>
        <v>4372.1182757381121</v>
      </c>
      <c r="AA323" s="84"/>
    </row>
    <row r="324" spans="1:27" ht="24.75">
      <c r="A324" s="85"/>
      <c r="B324" s="87"/>
      <c r="C324" s="40" t="s">
        <v>100</v>
      </c>
      <c r="D324" s="9">
        <v>24.061000000000003</v>
      </c>
      <c r="E324" s="9">
        <v>698.19100000000003</v>
      </c>
      <c r="F324" s="9">
        <v>105.232</v>
      </c>
      <c r="G324" s="9">
        <v>7.8500000000000005</v>
      </c>
      <c r="H324" s="9">
        <v>0.06</v>
      </c>
      <c r="I324" s="9">
        <v>0.78200000000000003</v>
      </c>
      <c r="J324" s="9">
        <v>54.558</v>
      </c>
      <c r="K324" s="9">
        <v>450.89599999999996</v>
      </c>
      <c r="L324" s="9">
        <v>14.214000000000002</v>
      </c>
      <c r="M324" s="9">
        <v>23.827999999999999</v>
      </c>
      <c r="N324" s="9">
        <v>250.071</v>
      </c>
      <c r="O324" s="9">
        <v>59.27</v>
      </c>
      <c r="P324" s="9">
        <v>103.26300000000002</v>
      </c>
      <c r="Q324" s="9">
        <v>30.946000000000002</v>
      </c>
      <c r="R324" s="9">
        <v>219.96800000000002</v>
      </c>
      <c r="S324" s="9">
        <v>324.69</v>
      </c>
      <c r="T324" s="9">
        <v>40.47</v>
      </c>
      <c r="U324" s="9">
        <v>21.779</v>
      </c>
      <c r="V324" s="9">
        <v>59.77</v>
      </c>
      <c r="W324" s="9">
        <v>38.626999999999995</v>
      </c>
      <c r="X324" s="9">
        <v>40.398000000000003</v>
      </c>
      <c r="Y324" s="9">
        <v>22.787000000000003</v>
      </c>
      <c r="Z324" s="26">
        <f t="shared" si="95"/>
        <v>2591.7109999999993</v>
      </c>
      <c r="AA324" s="85"/>
    </row>
    <row r="325" spans="1:27" ht="24.75">
      <c r="A325" s="83" t="s">
        <v>5</v>
      </c>
      <c r="B325" s="86">
        <v>2017</v>
      </c>
      <c r="C325" s="40" t="s">
        <v>99</v>
      </c>
      <c r="D325" s="9">
        <v>-276.01026485600005</v>
      </c>
      <c r="E325" s="9">
        <v>398.08056835999997</v>
      </c>
      <c r="F325" s="9">
        <v>56.113834587999996</v>
      </c>
      <c r="G325" s="9">
        <v>-23.146568780000006</v>
      </c>
      <c r="H325" s="9">
        <v>1.7979722279999999</v>
      </c>
      <c r="I325" s="9">
        <v>0.31551616799999993</v>
      </c>
      <c r="J325" s="9">
        <v>1.3566190600000003</v>
      </c>
      <c r="K325" s="9">
        <v>137.05040353097093</v>
      </c>
      <c r="L325" s="9">
        <v>-30.959999528000001</v>
      </c>
      <c r="M325" s="9">
        <v>-38.903430071999999</v>
      </c>
      <c r="N325" s="9">
        <v>106.00495189999999</v>
      </c>
      <c r="O325" s="9">
        <v>247.72192314399999</v>
      </c>
      <c r="P325" s="9">
        <v>-16.3182061273912</v>
      </c>
      <c r="Q325" s="9">
        <v>1.7778326839999998</v>
      </c>
      <c r="R325" s="9">
        <v>108.71630864399999</v>
      </c>
      <c r="S325" s="9">
        <v>136.42957311999996</v>
      </c>
      <c r="T325" s="9">
        <v>26.351491167999995</v>
      </c>
      <c r="U325" s="9">
        <v>1.7072867080000003</v>
      </c>
      <c r="V325" s="9">
        <v>-1477.7875882560002</v>
      </c>
      <c r="W325" s="9">
        <v>-653.04990365200001</v>
      </c>
      <c r="X325" s="9">
        <v>7.5966591440000002</v>
      </c>
      <c r="Y325" s="9">
        <v>-78.034677727999991</v>
      </c>
      <c r="Z325" s="9">
        <v>-1363.1896985524206</v>
      </c>
      <c r="AA325" s="83" t="s">
        <v>103</v>
      </c>
    </row>
    <row r="326" spans="1:27" ht="24.75">
      <c r="A326" s="84"/>
      <c r="B326" s="87"/>
      <c r="C326" s="40" t="s">
        <v>100</v>
      </c>
      <c r="D326" s="9">
        <v>-250.68066607122</v>
      </c>
      <c r="E326" s="9">
        <v>481.51349140052008</v>
      </c>
      <c r="F326" s="9">
        <v>71.392857075639995</v>
      </c>
      <c r="G326" s="9">
        <v>-23.236495264012863</v>
      </c>
      <c r="H326" s="9">
        <v>16.618445056159999</v>
      </c>
      <c r="I326" s="9">
        <v>1.9859170180399994</v>
      </c>
      <c r="J326" s="9">
        <v>-1.0892738387600001</v>
      </c>
      <c r="K326" s="9">
        <v>358.98392837946</v>
      </c>
      <c r="L326" s="9">
        <v>4.1292156384200016</v>
      </c>
      <c r="M326" s="9">
        <v>7.8241845227200031</v>
      </c>
      <c r="N326" s="9">
        <v>2.0251969358399995</v>
      </c>
      <c r="O326" s="9">
        <v>122.07357526896</v>
      </c>
      <c r="P326" s="9">
        <v>74.713270032279979</v>
      </c>
      <c r="Q326" s="9">
        <v>-37.519283148899994</v>
      </c>
      <c r="R326" s="9">
        <v>131.54648543787999</v>
      </c>
      <c r="S326" s="9">
        <v>165.9564874566</v>
      </c>
      <c r="T326" s="9">
        <v>10.90888315926</v>
      </c>
      <c r="U326" s="9">
        <v>6.0937537123600007</v>
      </c>
      <c r="V326" s="9">
        <v>-756.93651403479294</v>
      </c>
      <c r="W326" s="9">
        <v>-801.67693148392004</v>
      </c>
      <c r="X326" s="9">
        <v>38.414584085100003</v>
      </c>
      <c r="Y326" s="9">
        <v>-19.987410627879999</v>
      </c>
      <c r="Z326" s="9">
        <v>-396.94629929024575</v>
      </c>
      <c r="AA326" s="84"/>
    </row>
    <row r="327" spans="1:27" ht="24.75">
      <c r="A327" s="84"/>
      <c r="B327" s="86">
        <v>2018</v>
      </c>
      <c r="C327" s="40" t="s">
        <v>99</v>
      </c>
      <c r="D327" s="9">
        <f>D321-D315</f>
        <v>-358.67199999999997</v>
      </c>
      <c r="E327" s="9">
        <f t="shared" ref="E327:Z327" si="96">E321-E315</f>
        <v>790.15600000000018</v>
      </c>
      <c r="F327" s="9">
        <f t="shared" si="96"/>
        <v>118.27799999999996</v>
      </c>
      <c r="G327" s="9">
        <f t="shared" si="96"/>
        <v>-40.611000000000004</v>
      </c>
      <c r="H327" s="9">
        <f t="shared" si="96"/>
        <v>29.642000000000003</v>
      </c>
      <c r="I327" s="9">
        <f t="shared" si="96"/>
        <v>51.068499000000003</v>
      </c>
      <c r="J327" s="9">
        <f t="shared" si="96"/>
        <v>19.378536247766121</v>
      </c>
      <c r="K327" s="9">
        <f t="shared" si="96"/>
        <v>328.27499999999986</v>
      </c>
      <c r="L327" s="9">
        <f t="shared" si="96"/>
        <v>-1.9212276422764218</v>
      </c>
      <c r="M327" s="9">
        <f t="shared" si="96"/>
        <v>40.819000000000017</v>
      </c>
      <c r="N327" s="9">
        <f t="shared" si="96"/>
        <v>21.056999999999995</v>
      </c>
      <c r="O327" s="9">
        <f t="shared" si="96"/>
        <v>1450.2090000000003</v>
      </c>
      <c r="P327" s="9">
        <f t="shared" si="96"/>
        <v>128.72900000000001</v>
      </c>
      <c r="Q327" s="9">
        <f t="shared" si="96"/>
        <v>13.220386139566852</v>
      </c>
      <c r="R327" s="9">
        <f t="shared" si="96"/>
        <v>201.6039999999999</v>
      </c>
      <c r="S327" s="9">
        <f t="shared" si="96"/>
        <v>233.78500000000005</v>
      </c>
      <c r="T327" s="9">
        <f t="shared" si="96"/>
        <v>14.686999999999998</v>
      </c>
      <c r="U327" s="9">
        <f t="shared" si="96"/>
        <v>28.622999999999998</v>
      </c>
      <c r="V327" s="9">
        <f t="shared" si="96"/>
        <v>-890.58325048488632</v>
      </c>
      <c r="W327" s="9">
        <f t="shared" si="96"/>
        <v>-1232.7460000000003</v>
      </c>
      <c r="X327" s="9">
        <f t="shared" si="96"/>
        <v>97.614000000000004</v>
      </c>
      <c r="Y327" s="9">
        <f t="shared" si="96"/>
        <v>-8.9400000000000013</v>
      </c>
      <c r="Z327" s="9">
        <f t="shared" si="96"/>
        <v>1033.6719432601712</v>
      </c>
      <c r="AA327" s="84"/>
    </row>
    <row r="328" spans="1:27" ht="24.75">
      <c r="A328" s="84"/>
      <c r="B328" s="87"/>
      <c r="C328" s="40" t="s">
        <v>100</v>
      </c>
      <c r="D328" s="9">
        <f>D322-D316</f>
        <v>-263.57499999999999</v>
      </c>
      <c r="E328" s="9">
        <f t="shared" ref="E328:Z328" si="97">E322-E316</f>
        <v>416.86800000000011</v>
      </c>
      <c r="F328" s="9">
        <f t="shared" si="97"/>
        <v>75.096000000000018</v>
      </c>
      <c r="G328" s="9">
        <f t="shared" si="97"/>
        <v>-56.580999999999982</v>
      </c>
      <c r="H328" s="9">
        <f t="shared" si="97"/>
        <v>33.872</v>
      </c>
      <c r="I328" s="9">
        <f t="shared" si="97"/>
        <v>0.37000000000000011</v>
      </c>
      <c r="J328" s="9">
        <f t="shared" si="97"/>
        <v>17.663000000000004</v>
      </c>
      <c r="K328" s="9">
        <f t="shared" si="97"/>
        <v>235.18000000000006</v>
      </c>
      <c r="L328" s="9">
        <f t="shared" si="97"/>
        <v>0.2110000000000003</v>
      </c>
      <c r="M328" s="9">
        <f t="shared" si="97"/>
        <v>-7.5999999999996959E-2</v>
      </c>
      <c r="N328" s="9">
        <f t="shared" si="97"/>
        <v>60.731999999999999</v>
      </c>
      <c r="O328" s="9">
        <f t="shared" si="97"/>
        <v>504.72799999999984</v>
      </c>
      <c r="P328" s="9">
        <f t="shared" si="97"/>
        <v>56.992000000000019</v>
      </c>
      <c r="Q328" s="9">
        <f t="shared" si="97"/>
        <v>20.743000000000002</v>
      </c>
      <c r="R328" s="9">
        <f t="shared" si="97"/>
        <v>197.69299999999998</v>
      </c>
      <c r="S328" s="9">
        <f t="shared" si="97"/>
        <v>261.15500000000009</v>
      </c>
      <c r="T328" s="9">
        <f t="shared" si="97"/>
        <v>13.930000000000007</v>
      </c>
      <c r="U328" s="9">
        <f t="shared" si="97"/>
        <v>27.150999999999996</v>
      </c>
      <c r="V328" s="9">
        <f t="shared" si="97"/>
        <v>-387.43100000000004</v>
      </c>
      <c r="W328" s="9">
        <f t="shared" si="97"/>
        <v>-1414.9499999999996</v>
      </c>
      <c r="X328" s="9">
        <f t="shared" si="97"/>
        <v>26.365000000000002</v>
      </c>
      <c r="Y328" s="9">
        <f t="shared" si="97"/>
        <v>-9.0090000000000074</v>
      </c>
      <c r="Z328" s="9">
        <f t="shared" si="97"/>
        <v>-182.87299999999914</v>
      </c>
      <c r="AA328" s="84"/>
    </row>
    <row r="329" spans="1:27" ht="24.75">
      <c r="A329" s="84"/>
      <c r="B329" s="86">
        <v>2019</v>
      </c>
      <c r="C329" s="40" t="s">
        <v>99</v>
      </c>
      <c r="D329" s="9">
        <f>D323-D317</f>
        <v>-402.66099999999994</v>
      </c>
      <c r="E329" s="9">
        <f t="shared" ref="E329:Z329" si="98">E323-E317</f>
        <v>1279.75</v>
      </c>
      <c r="F329" s="9">
        <f t="shared" si="98"/>
        <v>172.94000000000003</v>
      </c>
      <c r="G329" s="9">
        <f t="shared" si="98"/>
        <v>-48.544999999999995</v>
      </c>
      <c r="H329" s="9">
        <f t="shared" si="98"/>
        <v>-6.3949999999999987</v>
      </c>
      <c r="I329" s="9">
        <f t="shared" si="98"/>
        <v>2.2969999999999997</v>
      </c>
      <c r="J329" s="9">
        <f t="shared" si="98"/>
        <v>43.210000000000008</v>
      </c>
      <c r="K329" s="9">
        <f t="shared" si="98"/>
        <v>716.93700000000013</v>
      </c>
      <c r="L329" s="9">
        <f t="shared" si="98"/>
        <v>-66.149000000000001</v>
      </c>
      <c r="M329" s="9">
        <f t="shared" si="98"/>
        <v>4.6789999999999736</v>
      </c>
      <c r="N329" s="9">
        <f t="shared" si="98"/>
        <v>113.97499999999998</v>
      </c>
      <c r="O329" s="9">
        <f t="shared" si="98"/>
        <v>150.22700000000003</v>
      </c>
      <c r="P329" s="9">
        <f t="shared" si="98"/>
        <v>106.13200000000008</v>
      </c>
      <c r="Q329" s="9">
        <f t="shared" si="98"/>
        <v>-0.56738379752058066</v>
      </c>
      <c r="R329" s="9">
        <f t="shared" si="98"/>
        <v>349.70299999999997</v>
      </c>
      <c r="S329" s="9">
        <f t="shared" si="98"/>
        <v>413.52200000000011</v>
      </c>
      <c r="T329" s="9">
        <f t="shared" si="98"/>
        <v>45.652999999999992</v>
      </c>
      <c r="U329" s="9">
        <f t="shared" si="98"/>
        <v>118.75900000000004</v>
      </c>
      <c r="V329" s="9">
        <f t="shared" si="98"/>
        <v>-1370.2303534150253</v>
      </c>
      <c r="W329" s="9">
        <f t="shared" si="98"/>
        <v>-1278.6650000000002</v>
      </c>
      <c r="X329" s="9">
        <f t="shared" si="98"/>
        <v>151.76900000000001</v>
      </c>
      <c r="Y329" s="9">
        <f t="shared" si="98"/>
        <v>-45.350999999999999</v>
      </c>
      <c r="Z329" s="9">
        <f t="shared" si="98"/>
        <v>450.98926278745421</v>
      </c>
      <c r="AA329" s="84"/>
    </row>
    <row r="330" spans="1:27" ht="24.75">
      <c r="A330" s="85"/>
      <c r="B330" s="87"/>
      <c r="C330" s="40" t="s">
        <v>100</v>
      </c>
      <c r="D330" s="9">
        <f>D324-D318</f>
        <v>-220.04299999999998</v>
      </c>
      <c r="E330" s="9">
        <f t="shared" ref="E330:Z330" si="99">E324-E318</f>
        <v>531.05000000000007</v>
      </c>
      <c r="F330" s="9">
        <f t="shared" si="99"/>
        <v>103.565</v>
      </c>
      <c r="G330" s="9">
        <f t="shared" si="99"/>
        <v>-67.516999999999996</v>
      </c>
      <c r="H330" s="9">
        <f t="shared" si="99"/>
        <v>-5.1329999999999991</v>
      </c>
      <c r="I330" s="9">
        <f t="shared" si="99"/>
        <v>0.78200000000000003</v>
      </c>
      <c r="J330" s="9">
        <f t="shared" si="99"/>
        <v>54.555999999999997</v>
      </c>
      <c r="K330" s="9">
        <f t="shared" si="99"/>
        <v>422.91699999999997</v>
      </c>
      <c r="L330" s="9">
        <f t="shared" si="99"/>
        <v>-7.0170000000000066</v>
      </c>
      <c r="M330" s="9">
        <f t="shared" si="99"/>
        <v>-32.730999999999995</v>
      </c>
      <c r="N330" s="9">
        <f t="shared" si="99"/>
        <v>250.03</v>
      </c>
      <c r="O330" s="9">
        <f t="shared" si="99"/>
        <v>7.9460000000000051</v>
      </c>
      <c r="P330" s="9">
        <f t="shared" si="99"/>
        <v>57.292000000000023</v>
      </c>
      <c r="Q330" s="9">
        <f t="shared" si="99"/>
        <v>2.7800000000000011</v>
      </c>
      <c r="R330" s="9">
        <f t="shared" si="99"/>
        <v>219.93600000000001</v>
      </c>
      <c r="S330" s="9">
        <f t="shared" si="99"/>
        <v>324.10699999999997</v>
      </c>
      <c r="T330" s="9">
        <f t="shared" si="99"/>
        <v>18.716999999999999</v>
      </c>
      <c r="U330" s="9">
        <f t="shared" si="99"/>
        <v>21.57</v>
      </c>
      <c r="V330" s="9">
        <f t="shared" si="99"/>
        <v>-604.28100000000006</v>
      </c>
      <c r="W330" s="9">
        <f t="shared" si="99"/>
        <v>-1484.6070000000002</v>
      </c>
      <c r="X330" s="9">
        <f t="shared" si="99"/>
        <v>40.398000000000003</v>
      </c>
      <c r="Y330" s="9">
        <f t="shared" si="99"/>
        <v>-2.019999999999996</v>
      </c>
      <c r="Z330" s="9">
        <f t="shared" si="99"/>
        <v>-367.70300000000043</v>
      </c>
      <c r="AA330" s="85"/>
    </row>
    <row r="331" spans="1:27" ht="24.75">
      <c r="A331" s="83" t="s">
        <v>6</v>
      </c>
      <c r="B331" s="50">
        <v>2017</v>
      </c>
      <c r="C331" s="70" t="s">
        <v>98</v>
      </c>
      <c r="D331" s="9">
        <v>2099.6808482039996</v>
      </c>
      <c r="E331" s="9">
        <v>677.36490206487531</v>
      </c>
      <c r="F331" s="9">
        <v>71.976834587999988</v>
      </c>
      <c r="G331" s="9">
        <v>3672.3834312199992</v>
      </c>
      <c r="H331" s="9">
        <v>8884.2599765295545</v>
      </c>
      <c r="I331" s="9">
        <v>13.408814368</v>
      </c>
      <c r="J331" s="9">
        <v>37.864619060000003</v>
      </c>
      <c r="K331" s="9">
        <v>1499.8214035309711</v>
      </c>
      <c r="L331" s="9">
        <v>3896.6493004719991</v>
      </c>
      <c r="M331" s="9">
        <v>2047.7325699279997</v>
      </c>
      <c r="N331" s="9">
        <v>221.78595189999999</v>
      </c>
      <c r="O331" s="9">
        <v>1087.3849231440001</v>
      </c>
      <c r="P331" s="9">
        <v>781.08979387260888</v>
      </c>
      <c r="Q331" s="9">
        <v>657.36283268400007</v>
      </c>
      <c r="R331" s="9">
        <v>163.190308644</v>
      </c>
      <c r="S331" s="9">
        <v>481.24257311999997</v>
      </c>
      <c r="T331" s="9">
        <v>929.05449116799991</v>
      </c>
      <c r="U331" s="9">
        <v>923.427286708</v>
      </c>
      <c r="V331" s="9">
        <v>15781.425411744</v>
      </c>
      <c r="W331" s="9">
        <v>4363.7020963480009</v>
      </c>
      <c r="X331" s="9">
        <v>14.801659143999998</v>
      </c>
      <c r="Y331" s="9">
        <v>490.01632227199968</v>
      </c>
      <c r="Z331" s="16">
        <v>48795.626350714017</v>
      </c>
      <c r="AA331" s="83" t="s">
        <v>101</v>
      </c>
    </row>
    <row r="332" spans="1:27" ht="24.75">
      <c r="A332" s="84"/>
      <c r="B332" s="50">
        <v>2018</v>
      </c>
      <c r="C332" s="71"/>
      <c r="D332" s="9">
        <f>D311+D322-D316</f>
        <v>1287.3380000000002</v>
      </c>
      <c r="E332" s="9">
        <f t="shared" ref="E332:Z332" si="100">E311+E322-E316</f>
        <v>721.60900000000015</v>
      </c>
      <c r="F332" s="9">
        <f t="shared" si="100"/>
        <v>93.759000000000015</v>
      </c>
      <c r="G332" s="9">
        <f t="shared" si="100"/>
        <v>3400.8879999999999</v>
      </c>
      <c r="H332" s="9">
        <f t="shared" si="100"/>
        <v>17385.094999999998</v>
      </c>
      <c r="I332" s="9">
        <f t="shared" si="100"/>
        <v>6.0620000000000003</v>
      </c>
      <c r="J332" s="9">
        <f t="shared" si="100"/>
        <v>57.626000000000005</v>
      </c>
      <c r="K332" s="9">
        <f t="shared" si="100"/>
        <v>1317.1420000000003</v>
      </c>
      <c r="L332" s="9">
        <f t="shared" si="100"/>
        <v>4107.2519999999995</v>
      </c>
      <c r="M332" s="9">
        <f t="shared" si="100"/>
        <v>1870.6229999999996</v>
      </c>
      <c r="N332" s="9">
        <f t="shared" si="100"/>
        <v>176.572</v>
      </c>
      <c r="O332" s="9">
        <f t="shared" si="100"/>
        <v>1734.942</v>
      </c>
      <c r="P332" s="9">
        <f t="shared" si="100"/>
        <v>804.20899999999983</v>
      </c>
      <c r="Q332" s="9">
        <f t="shared" si="100"/>
        <v>556.89700000000005</v>
      </c>
      <c r="R332" s="9">
        <f t="shared" si="100"/>
        <v>259.6508</v>
      </c>
      <c r="S332" s="9">
        <f t="shared" si="100"/>
        <v>571.87400000000002</v>
      </c>
      <c r="T332" s="9">
        <f t="shared" si="100"/>
        <v>806.28300000000002</v>
      </c>
      <c r="U332" s="9">
        <f t="shared" si="100"/>
        <v>954.48199999999997</v>
      </c>
      <c r="V332" s="9">
        <f t="shared" si="100"/>
        <v>16285.287</v>
      </c>
      <c r="W332" s="9">
        <f t="shared" si="100"/>
        <v>4192.2750000000005</v>
      </c>
      <c r="X332" s="9">
        <f t="shared" si="100"/>
        <v>35.193000000000005</v>
      </c>
      <c r="Y332" s="9">
        <f t="shared" si="100"/>
        <v>639.02600000000007</v>
      </c>
      <c r="Z332" s="9">
        <f t="shared" si="100"/>
        <v>57264.084799999997</v>
      </c>
      <c r="AA332" s="84"/>
    </row>
    <row r="333" spans="1:27" ht="24.75">
      <c r="A333" s="84"/>
      <c r="B333" s="50">
        <v>2019</v>
      </c>
      <c r="C333" s="72"/>
      <c r="D333" s="9">
        <f>D312+D323-D317</f>
        <v>938.50599999999997</v>
      </c>
      <c r="E333" s="9">
        <f t="shared" ref="E333:Z333" si="101">E312+E323-E317</f>
        <v>1598.953</v>
      </c>
      <c r="F333" s="9">
        <f t="shared" si="101"/>
        <v>192.45000000000002</v>
      </c>
      <c r="G333" s="9">
        <f t="shared" si="101"/>
        <v>7486.6369999999997</v>
      </c>
      <c r="H333" s="9">
        <f t="shared" si="101"/>
        <v>8613.5830000000024</v>
      </c>
      <c r="I333" s="9">
        <f t="shared" si="101"/>
        <v>8.07</v>
      </c>
      <c r="J333" s="9">
        <f t="shared" si="101"/>
        <v>84.108000000000004</v>
      </c>
      <c r="K333" s="9">
        <f t="shared" si="101"/>
        <v>2088.2920000000008</v>
      </c>
      <c r="L333" s="9">
        <f t="shared" si="101"/>
        <v>3970.8348259000004</v>
      </c>
      <c r="M333" s="9">
        <f t="shared" si="101"/>
        <v>2270.1070000000004</v>
      </c>
      <c r="N333" s="9">
        <f t="shared" si="101"/>
        <v>231.83699999999999</v>
      </c>
      <c r="O333" s="9">
        <f t="shared" si="101"/>
        <v>1873.4400000000003</v>
      </c>
      <c r="P333" s="9">
        <f t="shared" si="101"/>
        <v>862.24300000000005</v>
      </c>
      <c r="Q333" s="9">
        <f t="shared" si="101"/>
        <v>479.07461620247943</v>
      </c>
      <c r="R333" s="9">
        <f t="shared" si="101"/>
        <v>414.48919999999998</v>
      </c>
      <c r="S333" s="9">
        <f t="shared" si="101"/>
        <v>745.33200000000011</v>
      </c>
      <c r="T333" s="9">
        <f t="shared" si="101"/>
        <v>837.54399999999998</v>
      </c>
      <c r="U333" s="9">
        <f t="shared" si="101"/>
        <v>1051.1769999999999</v>
      </c>
      <c r="V333" s="9">
        <f t="shared" si="101"/>
        <v>16350.205646584971</v>
      </c>
      <c r="W333" s="9">
        <f t="shared" si="101"/>
        <v>3808.5630000000006</v>
      </c>
      <c r="X333" s="9">
        <f t="shared" si="101"/>
        <v>160.27700000000002</v>
      </c>
      <c r="Y333" s="9">
        <f t="shared" si="101"/>
        <v>613.78099999999984</v>
      </c>
      <c r="Z333" s="9">
        <f t="shared" si="101"/>
        <v>54679.504288687458</v>
      </c>
      <c r="AA333" s="85"/>
    </row>
    <row r="334" spans="1:27" ht="24.75">
      <c r="A334" s="73" t="s">
        <v>7</v>
      </c>
      <c r="B334" s="50">
        <v>2017</v>
      </c>
      <c r="C334" s="70" t="s">
        <v>9</v>
      </c>
      <c r="D334" s="9">
        <v>113.14534373602972</v>
      </c>
      <c r="E334" s="9">
        <v>41.231001614271193</v>
      </c>
      <c r="F334" s="9">
        <v>22.039035324074511</v>
      </c>
      <c r="G334" s="9">
        <v>100.63028736550829</v>
      </c>
      <c r="H334" s="9">
        <v>99.979762273585536</v>
      </c>
      <c r="I334" s="9">
        <v>97.646949541243728</v>
      </c>
      <c r="J334" s="9">
        <v>96.417185505417834</v>
      </c>
      <c r="K334" s="9">
        <v>90.862218447588589</v>
      </c>
      <c r="L334" s="9">
        <v>100.79452876409098</v>
      </c>
      <c r="M334" s="9">
        <v>101.89982962830777</v>
      </c>
      <c r="N334" s="9">
        <v>52.203937629108246</v>
      </c>
      <c r="O334" s="9">
        <v>77.218561902830913</v>
      </c>
      <c r="P334" s="9">
        <v>102.0891587952374</v>
      </c>
      <c r="Q334" s="9">
        <v>99.729550775369944</v>
      </c>
      <c r="R334" s="9">
        <v>33.38065872455401</v>
      </c>
      <c r="S334" s="9">
        <v>71.650560291144345</v>
      </c>
      <c r="T334" s="9">
        <v>97.163622648778002</v>
      </c>
      <c r="U334" s="9">
        <v>99.815114115364025</v>
      </c>
      <c r="V334" s="9">
        <v>109.36409449526833</v>
      </c>
      <c r="W334" s="9">
        <v>114.96550152217173</v>
      </c>
      <c r="X334" s="9">
        <v>48.676975532980158</v>
      </c>
      <c r="Y334" s="9">
        <v>115.92491396331168</v>
      </c>
      <c r="Z334" s="16">
        <v>102.79367189336726</v>
      </c>
      <c r="AA334" s="92" t="s">
        <v>102</v>
      </c>
    </row>
    <row r="335" spans="1:27" ht="24.75">
      <c r="A335" s="73"/>
      <c r="B335" s="50">
        <v>2018</v>
      </c>
      <c r="C335" s="71"/>
      <c r="D335" s="9">
        <f>(D311/D332)*100</f>
        <v>120.4744208591683</v>
      </c>
      <c r="E335" s="9">
        <f t="shared" ref="E335:Z335" si="102">(E311/E332)*100</f>
        <v>42.230764860194355</v>
      </c>
      <c r="F335" s="9">
        <f t="shared" si="102"/>
        <v>19.905289092247145</v>
      </c>
      <c r="G335" s="9">
        <f t="shared" si="102"/>
        <v>101.66371253625523</v>
      </c>
      <c r="H335" s="9">
        <f t="shared" si="102"/>
        <v>99.805166437111794</v>
      </c>
      <c r="I335" s="9">
        <f t="shared" si="102"/>
        <v>93.896403827119755</v>
      </c>
      <c r="J335" s="9">
        <f t="shared" si="102"/>
        <v>69.348905008156038</v>
      </c>
      <c r="K335" s="9">
        <f t="shared" si="102"/>
        <v>82.144673846859334</v>
      </c>
      <c r="L335" s="9">
        <f t="shared" si="102"/>
        <v>99.994862745212615</v>
      </c>
      <c r="M335" s="9">
        <f t="shared" si="102"/>
        <v>100.00406281757468</v>
      </c>
      <c r="N335" s="9">
        <f t="shared" si="102"/>
        <v>65.60496567972271</v>
      </c>
      <c r="O335" s="9">
        <f t="shared" si="102"/>
        <v>70.908076465956796</v>
      </c>
      <c r="P335" s="9">
        <f t="shared" si="102"/>
        <v>92.913284979402121</v>
      </c>
      <c r="Q335" s="9">
        <f t="shared" si="102"/>
        <v>96.275253772241527</v>
      </c>
      <c r="R335" s="9">
        <f t="shared" si="102"/>
        <v>23.861971540237885</v>
      </c>
      <c r="S335" s="9">
        <f t="shared" si="102"/>
        <v>54.333472058530376</v>
      </c>
      <c r="T335" s="9">
        <f t="shared" si="102"/>
        <v>98.272318776409762</v>
      </c>
      <c r="U335" s="9">
        <f t="shared" si="102"/>
        <v>97.155420426996002</v>
      </c>
      <c r="V335" s="9">
        <f t="shared" si="102"/>
        <v>102.37902469879714</v>
      </c>
      <c r="W335" s="9">
        <f t="shared" si="102"/>
        <v>133.75136411614216</v>
      </c>
      <c r="X335" s="9">
        <f t="shared" si="102"/>
        <v>25.084533856164569</v>
      </c>
      <c r="Y335" s="9">
        <f t="shared" si="102"/>
        <v>101.40980179210234</v>
      </c>
      <c r="Z335" s="9">
        <f t="shared" si="102"/>
        <v>100.3193502535467</v>
      </c>
      <c r="AA335" s="92"/>
    </row>
    <row r="336" spans="1:27" ht="24.75">
      <c r="A336" s="73"/>
      <c r="B336" s="50">
        <v>2019</v>
      </c>
      <c r="C336" s="72"/>
      <c r="D336" s="9">
        <f>(D312/D333)*100</f>
        <v>142.90446731294207</v>
      </c>
      <c r="E336" s="9">
        <f t="shared" ref="E336:Z336" si="103">(E312/E333)*100</f>
        <v>19.963250952341937</v>
      </c>
      <c r="F336" s="9">
        <f t="shared" si="103"/>
        <v>10.13769810340348</v>
      </c>
      <c r="G336" s="9">
        <f t="shared" si="103"/>
        <v>100.64842198172556</v>
      </c>
      <c r="H336" s="9">
        <f t="shared" si="103"/>
        <v>100.07424320401856</v>
      </c>
      <c r="I336" s="9">
        <f t="shared" si="103"/>
        <v>71.536555142503104</v>
      </c>
      <c r="J336" s="9">
        <f t="shared" si="103"/>
        <v>48.625576639558666</v>
      </c>
      <c r="K336" s="9">
        <f t="shared" si="103"/>
        <v>65.668737896807528</v>
      </c>
      <c r="L336" s="9">
        <f t="shared" si="103"/>
        <v>101.66587135703907</v>
      </c>
      <c r="M336" s="9">
        <f t="shared" si="103"/>
        <v>99.79388636747079</v>
      </c>
      <c r="N336" s="9">
        <f t="shared" si="103"/>
        <v>50.838304498419149</v>
      </c>
      <c r="O336" s="9">
        <f t="shared" si="103"/>
        <v>91.981221709795875</v>
      </c>
      <c r="P336" s="9">
        <f t="shared" si="103"/>
        <v>87.691172906013719</v>
      </c>
      <c r="Q336" s="9">
        <f t="shared" si="103"/>
        <v>100.11843328331985</v>
      </c>
      <c r="R336" s="9">
        <f t="shared" si="103"/>
        <v>15.630371068775739</v>
      </c>
      <c r="S336" s="9">
        <f t="shared" si="103"/>
        <v>44.518415954232474</v>
      </c>
      <c r="T336" s="9">
        <f t="shared" si="103"/>
        <v>94.549181893727379</v>
      </c>
      <c r="U336" s="9">
        <f t="shared" si="103"/>
        <v>88.702283250109161</v>
      </c>
      <c r="V336" s="9">
        <f t="shared" si="103"/>
        <v>108.38050837422479</v>
      </c>
      <c r="W336" s="9">
        <f t="shared" si="103"/>
        <v>133.57342388717214</v>
      </c>
      <c r="X336" s="9">
        <f t="shared" si="103"/>
        <v>5.3083099883326978</v>
      </c>
      <c r="Y336" s="9">
        <f t="shared" si="103"/>
        <v>107.38879176774778</v>
      </c>
      <c r="Z336" s="9">
        <f t="shared" si="103"/>
        <v>99.175213329648358</v>
      </c>
      <c r="AA336" s="92"/>
    </row>
    <row r="337" spans="1:27" ht="24.75">
      <c r="A337" s="4" t="s">
        <v>64</v>
      </c>
      <c r="B337" s="31" t="s">
        <v>65</v>
      </c>
    </row>
    <row r="339" spans="1:27" ht="24.75">
      <c r="A339" s="1" t="s">
        <v>195</v>
      </c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AA339" s="2" t="s">
        <v>184</v>
      </c>
    </row>
    <row r="340" spans="1:27" ht="24.75" customHeight="1">
      <c r="A340" s="29" t="s">
        <v>66</v>
      </c>
      <c r="AA340" s="37" t="s">
        <v>160</v>
      </c>
    </row>
    <row r="341" spans="1:27">
      <c r="A341" s="46" t="s">
        <v>209</v>
      </c>
      <c r="AA341" s="46" t="s">
        <v>1</v>
      </c>
    </row>
    <row r="342" spans="1:27">
      <c r="A342" s="74" t="s">
        <v>83</v>
      </c>
      <c r="B342" s="76" t="s">
        <v>2</v>
      </c>
      <c r="C342" s="77"/>
      <c r="D342" s="25" t="s">
        <v>10</v>
      </c>
      <c r="E342" s="25" t="s">
        <v>12</v>
      </c>
      <c r="F342" s="25" t="s">
        <v>14</v>
      </c>
      <c r="G342" s="25" t="s">
        <v>16</v>
      </c>
      <c r="H342" s="25" t="s">
        <v>18</v>
      </c>
      <c r="I342" s="25" t="s">
        <v>20</v>
      </c>
      <c r="J342" s="25" t="s">
        <v>22</v>
      </c>
      <c r="K342" s="25" t="s">
        <v>24</v>
      </c>
      <c r="L342" s="25" t="s">
        <v>26</v>
      </c>
      <c r="M342" s="25" t="s">
        <v>28</v>
      </c>
      <c r="N342" s="25" t="s">
        <v>30</v>
      </c>
      <c r="O342" s="25" t="s">
        <v>32</v>
      </c>
      <c r="P342" s="25" t="s">
        <v>34</v>
      </c>
      <c r="Q342" s="25" t="s">
        <v>36</v>
      </c>
      <c r="R342" s="25" t="s">
        <v>38</v>
      </c>
      <c r="S342" s="25" t="s">
        <v>40</v>
      </c>
      <c r="T342" s="25" t="s">
        <v>42</v>
      </c>
      <c r="U342" s="25" t="s">
        <v>44</v>
      </c>
      <c r="V342" s="25" t="s">
        <v>46</v>
      </c>
      <c r="W342" s="25" t="s">
        <v>48</v>
      </c>
      <c r="X342" s="25" t="s">
        <v>50</v>
      </c>
      <c r="Y342" s="25" t="s">
        <v>52</v>
      </c>
      <c r="Z342" s="25" t="s">
        <v>54</v>
      </c>
      <c r="AA342" s="83" t="s">
        <v>104</v>
      </c>
    </row>
    <row r="343" spans="1:27">
      <c r="A343" s="75"/>
      <c r="B343" s="78" t="s">
        <v>8</v>
      </c>
      <c r="C343" s="79"/>
      <c r="D343" s="28" t="s">
        <v>11</v>
      </c>
      <c r="E343" s="28" t="s">
        <v>13</v>
      </c>
      <c r="F343" s="28" t="s">
        <v>15</v>
      </c>
      <c r="G343" s="28" t="s">
        <v>17</v>
      </c>
      <c r="H343" s="28" t="s">
        <v>19</v>
      </c>
      <c r="I343" s="28" t="s">
        <v>21</v>
      </c>
      <c r="J343" s="28" t="s">
        <v>23</v>
      </c>
      <c r="K343" s="28" t="s">
        <v>25</v>
      </c>
      <c r="L343" s="28" t="s">
        <v>27</v>
      </c>
      <c r="M343" s="28" t="s">
        <v>29</v>
      </c>
      <c r="N343" s="28" t="s">
        <v>31</v>
      </c>
      <c r="O343" s="28" t="s">
        <v>33</v>
      </c>
      <c r="P343" s="28" t="s">
        <v>35</v>
      </c>
      <c r="Q343" s="28" t="s">
        <v>37</v>
      </c>
      <c r="R343" s="28" t="s">
        <v>39</v>
      </c>
      <c r="S343" s="28" t="s">
        <v>41</v>
      </c>
      <c r="T343" s="28" t="s">
        <v>43</v>
      </c>
      <c r="U343" s="28" t="s">
        <v>45</v>
      </c>
      <c r="V343" s="28" t="s">
        <v>47</v>
      </c>
      <c r="W343" s="28" t="s">
        <v>49</v>
      </c>
      <c r="X343" s="17" t="s">
        <v>51</v>
      </c>
      <c r="Y343" s="17" t="s">
        <v>53</v>
      </c>
      <c r="Z343" s="17" t="s">
        <v>55</v>
      </c>
      <c r="AA343" s="85"/>
    </row>
    <row r="344" spans="1:27" ht="24.75">
      <c r="A344" s="80" t="s">
        <v>208</v>
      </c>
      <c r="B344" s="50">
        <v>2017</v>
      </c>
      <c r="C344" s="70" t="s">
        <v>98</v>
      </c>
      <c r="D344" s="9">
        <v>379.96420000000001</v>
      </c>
      <c r="E344" s="9">
        <v>377.71664133556766</v>
      </c>
      <c r="F344" s="9">
        <v>18.64</v>
      </c>
      <c r="G344" s="9">
        <v>1481.6090000000002</v>
      </c>
      <c r="H344" s="9">
        <v>4942.6520100585585</v>
      </c>
      <c r="I344" s="9">
        <v>28.151</v>
      </c>
      <c r="J344" s="9">
        <v>4.3870000000000005</v>
      </c>
      <c r="K344" s="9">
        <v>1050.067</v>
      </c>
      <c r="L344" s="9">
        <v>3192.7781</v>
      </c>
      <c r="M344" s="9">
        <v>2071.5249999999996</v>
      </c>
      <c r="N344" s="9">
        <v>213.15600000000001</v>
      </c>
      <c r="O344" s="9">
        <v>1047.1279999999999</v>
      </c>
      <c r="P344" s="9">
        <v>409.83719337417222</v>
      </c>
      <c r="Q344" s="9">
        <v>87.913999999999987</v>
      </c>
      <c r="R344" s="9">
        <v>29.569999999999997</v>
      </c>
      <c r="S344" s="9">
        <v>91.712649000000013</v>
      </c>
      <c r="T344" s="9">
        <v>889.39741691378526</v>
      </c>
      <c r="U344" s="9">
        <v>395.30099999999993</v>
      </c>
      <c r="V344" s="9">
        <v>12628.79</v>
      </c>
      <c r="W344" s="9">
        <v>4850.9469999999992</v>
      </c>
      <c r="X344" s="9">
        <v>25.487000000000002</v>
      </c>
      <c r="Y344" s="9">
        <v>815.43200000000002</v>
      </c>
      <c r="Z344" s="26">
        <f>SUM(D344:Y344)</f>
        <v>35032.162210682087</v>
      </c>
      <c r="AA344" s="83" t="s">
        <v>95</v>
      </c>
    </row>
    <row r="345" spans="1:27" ht="24.75">
      <c r="A345" s="81"/>
      <c r="B345" s="65">
        <v>2018</v>
      </c>
      <c r="C345" s="71"/>
      <c r="D345" s="9">
        <v>321.33700000000005</v>
      </c>
      <c r="E345" s="9">
        <v>376.36800000000005</v>
      </c>
      <c r="F345" s="9">
        <v>20.768000000000001</v>
      </c>
      <c r="G345" s="9">
        <v>1405.6470000000002</v>
      </c>
      <c r="H345" s="9">
        <v>4779.8440000000001</v>
      </c>
      <c r="I345" s="9">
        <v>29.556999999999999</v>
      </c>
      <c r="J345" s="9">
        <v>4.476</v>
      </c>
      <c r="K345" s="9">
        <v>2234.1370000000002</v>
      </c>
      <c r="L345" s="9">
        <v>3112.6</v>
      </c>
      <c r="M345" s="9">
        <v>2538.2799999999997</v>
      </c>
      <c r="N345" s="9">
        <v>212.78699999999998</v>
      </c>
      <c r="O345" s="9">
        <v>1119.7389999999998</v>
      </c>
      <c r="P345" s="9">
        <v>416.69524183581342</v>
      </c>
      <c r="Q345" s="9">
        <v>177.97800000000001</v>
      </c>
      <c r="R345" s="9">
        <v>29.279000000000003</v>
      </c>
      <c r="S345" s="9">
        <v>101.328</v>
      </c>
      <c r="T345" s="9">
        <v>902.71370221038615</v>
      </c>
      <c r="U345" s="9">
        <v>394.22300000000001</v>
      </c>
      <c r="V345" s="9">
        <v>13001.919499999998</v>
      </c>
      <c r="W345" s="9">
        <v>4667.3040000000001</v>
      </c>
      <c r="X345" s="9">
        <v>25.292999999999999</v>
      </c>
      <c r="Y345" s="9">
        <v>787.45499999999993</v>
      </c>
      <c r="Z345" s="26">
        <f t="shared" ref="Z345:Z358" si="104">SUM(D345:Y345)</f>
        <v>36659.728444046203</v>
      </c>
      <c r="AA345" s="84"/>
    </row>
    <row r="346" spans="1:27" ht="24.75">
      <c r="A346" s="82"/>
      <c r="B346" s="65">
        <v>2019</v>
      </c>
      <c r="C346" s="72"/>
      <c r="D346" s="9">
        <v>359.95800000000003</v>
      </c>
      <c r="E346" s="9">
        <v>355.00599999999997</v>
      </c>
      <c r="F346" s="9">
        <v>21.342999999999996</v>
      </c>
      <c r="G346" s="9">
        <v>1629.8709999999999</v>
      </c>
      <c r="H346" s="9">
        <v>5006.1032000000005</v>
      </c>
      <c r="I346" s="9">
        <v>26.684999999999999</v>
      </c>
      <c r="J346" s="9">
        <v>3.4610000000000003</v>
      </c>
      <c r="K346" s="9">
        <v>2462.3809999999999</v>
      </c>
      <c r="L346" s="9">
        <v>3429.15</v>
      </c>
      <c r="M346" s="9">
        <v>2308.8569999999995</v>
      </c>
      <c r="N346" s="9">
        <v>201.62099999999998</v>
      </c>
      <c r="O346" s="9">
        <v>1638.4840000000002</v>
      </c>
      <c r="P346" s="9">
        <v>424.93900000000002</v>
      </c>
      <c r="Q346" s="9">
        <v>86.347999999999985</v>
      </c>
      <c r="R346" s="9">
        <v>27.3535</v>
      </c>
      <c r="S346" s="9">
        <v>110.97800000000001</v>
      </c>
      <c r="T346" s="9">
        <v>871.16800000000001</v>
      </c>
      <c r="U346" s="9">
        <v>398.22999999999996</v>
      </c>
      <c r="V346" s="9">
        <v>13154.401000000003</v>
      </c>
      <c r="W346" s="9">
        <v>6721.3019999999997</v>
      </c>
      <c r="X346" s="9">
        <v>24.998999999999999</v>
      </c>
      <c r="Y346" s="9">
        <v>1014.043</v>
      </c>
      <c r="Z346" s="26">
        <f t="shared" si="104"/>
        <v>40276.681700000001</v>
      </c>
      <c r="AA346" s="85"/>
    </row>
    <row r="347" spans="1:27" ht="24.75">
      <c r="A347" s="83" t="s">
        <v>3</v>
      </c>
      <c r="B347" s="86">
        <v>2017</v>
      </c>
      <c r="C347" s="40" t="s">
        <v>99</v>
      </c>
      <c r="D347" s="9">
        <v>59.524120000000003</v>
      </c>
      <c r="E347" s="9">
        <v>328.18851999999998</v>
      </c>
      <c r="F347" s="9">
        <v>7.5872200000000003</v>
      </c>
      <c r="G347" s="9">
        <v>107.26522</v>
      </c>
      <c r="H347" s="9">
        <v>34.642359999999996</v>
      </c>
      <c r="I347" s="9">
        <v>0</v>
      </c>
      <c r="J347" s="9">
        <v>4.8292399999999995</v>
      </c>
      <c r="K347" s="9">
        <v>231.64910483547359</v>
      </c>
      <c r="L347" s="9">
        <v>18.239519999999999</v>
      </c>
      <c r="M347" s="9">
        <v>74.635660000000001</v>
      </c>
      <c r="N347" s="9">
        <v>14.794080000000001</v>
      </c>
      <c r="O347" s="9">
        <v>187.57223999999999</v>
      </c>
      <c r="P347" s="9">
        <v>29.616588580000002</v>
      </c>
      <c r="Q347" s="9">
        <v>4.5621</v>
      </c>
      <c r="R347" s="9">
        <v>0.36037999999999998</v>
      </c>
      <c r="S347" s="9">
        <v>129.09448</v>
      </c>
      <c r="T347" s="9">
        <v>180.99437999999998</v>
      </c>
      <c r="U347" s="9">
        <v>0.84655999999999987</v>
      </c>
      <c r="V347" s="9">
        <v>2534.2979799999998</v>
      </c>
      <c r="W347" s="9">
        <v>619.77886000000001</v>
      </c>
      <c r="X347" s="9">
        <v>0</v>
      </c>
      <c r="Y347" s="9">
        <v>112.88256000000001</v>
      </c>
      <c r="Z347" s="26">
        <f t="shared" si="104"/>
        <v>4681.3611734154738</v>
      </c>
      <c r="AA347" s="83" t="s">
        <v>96</v>
      </c>
    </row>
    <row r="348" spans="1:27" ht="24.75">
      <c r="A348" s="84"/>
      <c r="B348" s="87"/>
      <c r="C348" s="40" t="s">
        <v>100</v>
      </c>
      <c r="D348" s="9">
        <v>92.710899999999995</v>
      </c>
      <c r="E348" s="9">
        <v>570.21366</v>
      </c>
      <c r="F348" s="9">
        <v>2.6721400000000002</v>
      </c>
      <c r="G348" s="9">
        <v>195.73887999999999</v>
      </c>
      <c r="H348" s="9">
        <v>38.85</v>
      </c>
      <c r="I348" s="9">
        <v>7.3999999999999999E-4</v>
      </c>
      <c r="J348" s="9">
        <v>2.9222599999999996</v>
      </c>
      <c r="K348" s="9">
        <v>188.97749999999999</v>
      </c>
      <c r="L348" s="9">
        <v>5.75868</v>
      </c>
      <c r="M348" s="9">
        <v>98.707860000000011</v>
      </c>
      <c r="N348" s="9">
        <v>13.356259999999999</v>
      </c>
      <c r="O348" s="9">
        <v>108.66086</v>
      </c>
      <c r="P348" s="9">
        <v>33.917024580000003</v>
      </c>
      <c r="Q348" s="9">
        <v>23.423960000000001</v>
      </c>
      <c r="R348" s="9">
        <v>0.52761999999999998</v>
      </c>
      <c r="S348" s="9">
        <v>50.760300000000001</v>
      </c>
      <c r="T348" s="9">
        <v>58.026360000000004</v>
      </c>
      <c r="U348" s="9">
        <v>1.2343199999999999</v>
      </c>
      <c r="V348" s="9">
        <v>1166.7467746379868</v>
      </c>
      <c r="W348" s="9">
        <v>581.51049999999998</v>
      </c>
      <c r="X348" s="9">
        <v>0</v>
      </c>
      <c r="Y348" s="9">
        <v>81.010019999999997</v>
      </c>
      <c r="Z348" s="26">
        <f t="shared" si="104"/>
        <v>3315.7266192179868</v>
      </c>
      <c r="AA348" s="84"/>
    </row>
    <row r="349" spans="1:27" ht="24.75">
      <c r="A349" s="84"/>
      <c r="B349" s="86">
        <v>2018</v>
      </c>
      <c r="C349" s="40" t="s">
        <v>99</v>
      </c>
      <c r="D349" s="9">
        <v>75.047000000000025</v>
      </c>
      <c r="E349" s="9">
        <v>630.88499999999999</v>
      </c>
      <c r="F349" s="9">
        <v>6.9889999999999999</v>
      </c>
      <c r="G349" s="9">
        <v>180.31899999999993</v>
      </c>
      <c r="H349" s="9">
        <v>92.204999999999984</v>
      </c>
      <c r="I349" s="9">
        <v>0</v>
      </c>
      <c r="J349" s="9">
        <v>0.08</v>
      </c>
      <c r="K349" s="9">
        <v>273.99700000000001</v>
      </c>
      <c r="L349" s="9">
        <v>3.6740707070707073</v>
      </c>
      <c r="M349" s="9">
        <v>133.89499999999998</v>
      </c>
      <c r="N349" s="9">
        <v>13.093</v>
      </c>
      <c r="O349" s="9">
        <v>265.49899999999997</v>
      </c>
      <c r="P349" s="9">
        <v>33.976779999999998</v>
      </c>
      <c r="Q349" s="9">
        <v>9.4644532792355687</v>
      </c>
      <c r="R349" s="9">
        <v>0</v>
      </c>
      <c r="S349" s="9">
        <v>302.072</v>
      </c>
      <c r="T349" s="9">
        <v>217.64500000000001</v>
      </c>
      <c r="U349" s="9">
        <v>3.4580000000000002</v>
      </c>
      <c r="V349" s="9">
        <v>2115.9989999999998</v>
      </c>
      <c r="W349" s="9">
        <v>853.15599999999972</v>
      </c>
      <c r="X349" s="9">
        <v>0</v>
      </c>
      <c r="Y349" s="9">
        <v>95.812999999999988</v>
      </c>
      <c r="Z349" s="26">
        <v>5047.6207173030798</v>
      </c>
      <c r="AA349" s="84"/>
    </row>
    <row r="350" spans="1:27" ht="24.75">
      <c r="A350" s="84"/>
      <c r="B350" s="87"/>
      <c r="C350" s="40" t="s">
        <v>100</v>
      </c>
      <c r="D350" s="9">
        <v>108.467</v>
      </c>
      <c r="E350" s="9">
        <v>860.678</v>
      </c>
      <c r="F350" s="9">
        <v>8.7999999999999989</v>
      </c>
      <c r="G350" s="9">
        <v>327.15900000000005</v>
      </c>
      <c r="H350" s="9">
        <v>111.19100000000002</v>
      </c>
      <c r="I350" s="9">
        <v>9.9999999999999995E-7</v>
      </c>
      <c r="J350" s="9">
        <v>3.2000000000000001E-2</v>
      </c>
      <c r="K350" s="9">
        <v>272.00200000000001</v>
      </c>
      <c r="L350" s="9">
        <v>4.2350000000000003</v>
      </c>
      <c r="M350" s="9">
        <v>76.894000000000005</v>
      </c>
      <c r="N350" s="9">
        <v>16.183999999999997</v>
      </c>
      <c r="O350" s="9">
        <v>107.60599999999999</v>
      </c>
      <c r="P350" s="9">
        <v>45.798714285714283</v>
      </c>
      <c r="Q350" s="9">
        <v>32.955000000000005</v>
      </c>
      <c r="R350" s="9">
        <v>0.36599999999999999</v>
      </c>
      <c r="S350" s="9">
        <v>105.30800000000002</v>
      </c>
      <c r="T350" s="9">
        <v>82.317000000000021</v>
      </c>
      <c r="U350" s="9">
        <v>5.7859999999999996</v>
      </c>
      <c r="V350" s="9">
        <v>2331.9369999999985</v>
      </c>
      <c r="W350" s="9">
        <v>1013.2029999999999</v>
      </c>
      <c r="X350" s="9">
        <v>0</v>
      </c>
      <c r="Y350" s="9">
        <v>67.885999999999996</v>
      </c>
      <c r="Z350" s="26">
        <v>4448.9980009999999</v>
      </c>
      <c r="AA350" s="84"/>
    </row>
    <row r="351" spans="1:27" ht="24.75">
      <c r="A351" s="84"/>
      <c r="B351" s="86">
        <v>2019</v>
      </c>
      <c r="C351" s="40" t="s">
        <v>99</v>
      </c>
      <c r="D351" s="9">
        <v>109.15900000000001</v>
      </c>
      <c r="E351" s="9">
        <v>883.98199999999986</v>
      </c>
      <c r="F351" s="9">
        <v>12.610999999999999</v>
      </c>
      <c r="G351" s="9">
        <v>219.041</v>
      </c>
      <c r="H351" s="9">
        <v>120.79300000000002</v>
      </c>
      <c r="I351" s="9">
        <v>0</v>
      </c>
      <c r="J351" s="9">
        <v>0</v>
      </c>
      <c r="K351" s="9">
        <v>203.99299999999997</v>
      </c>
      <c r="L351" s="9">
        <v>4.366068548387096</v>
      </c>
      <c r="M351" s="9">
        <v>187.14587809752632</v>
      </c>
      <c r="N351" s="9">
        <v>22.209</v>
      </c>
      <c r="O351" s="9">
        <v>687.76699999999994</v>
      </c>
      <c r="P351" s="9">
        <v>33.976779999999998</v>
      </c>
      <c r="Q351" s="9">
        <v>9.8782084393349532</v>
      </c>
      <c r="R351" s="9">
        <v>0</v>
      </c>
      <c r="S351" s="9">
        <v>29.297999999999998</v>
      </c>
      <c r="T351" s="9">
        <v>226.03</v>
      </c>
      <c r="U351" s="9">
        <v>1.8869999999999998</v>
      </c>
      <c r="V351" s="9"/>
      <c r="W351" s="9">
        <v>2229.0460000000003</v>
      </c>
      <c r="X351" s="9">
        <v>0</v>
      </c>
      <c r="Y351" s="9">
        <v>46.287999999999997</v>
      </c>
      <c r="Z351" s="26">
        <v>5391.7744454891554</v>
      </c>
      <c r="AA351" s="84"/>
    </row>
    <row r="352" spans="1:27" ht="24.75">
      <c r="A352" s="85"/>
      <c r="B352" s="87"/>
      <c r="C352" s="40" t="s">
        <v>100</v>
      </c>
      <c r="D352" s="9">
        <v>116.789</v>
      </c>
      <c r="E352" s="9">
        <v>1116.4969999999998</v>
      </c>
      <c r="F352" s="9">
        <v>8.9099999999999984</v>
      </c>
      <c r="G352" s="9">
        <v>337.96499999999997</v>
      </c>
      <c r="H352" s="9">
        <v>112.17800000000003</v>
      </c>
      <c r="I352" s="9">
        <v>0</v>
      </c>
      <c r="J352" s="9">
        <v>0</v>
      </c>
      <c r="K352" s="9">
        <v>245.54900000000001</v>
      </c>
      <c r="L352" s="9">
        <v>7.8450000000000006</v>
      </c>
      <c r="M352" s="9">
        <v>104.459</v>
      </c>
      <c r="N352" s="9">
        <v>38.546999999999997</v>
      </c>
      <c r="O352" s="9">
        <v>369.67399999999992</v>
      </c>
      <c r="P352" s="9">
        <v>45.798714285714283</v>
      </c>
      <c r="Q352" s="9">
        <v>43.224000000000004</v>
      </c>
      <c r="R352" s="9">
        <v>2.4610000000000003</v>
      </c>
      <c r="S352" s="9">
        <v>8.077</v>
      </c>
      <c r="T352" s="9">
        <v>93.893999999999991</v>
      </c>
      <c r="U352" s="9">
        <v>2.7280000000000002</v>
      </c>
      <c r="V352" s="9">
        <v>3560.2270000000003</v>
      </c>
      <c r="W352" s="9">
        <v>2229.7079999999996</v>
      </c>
      <c r="X352" s="9">
        <v>0</v>
      </c>
      <c r="Y352" s="9">
        <v>29.45</v>
      </c>
      <c r="Z352" s="26">
        <v>4763.9220000000014</v>
      </c>
      <c r="AA352" s="85"/>
    </row>
    <row r="353" spans="1:27" ht="24.75">
      <c r="A353" s="83" t="s">
        <v>4</v>
      </c>
      <c r="B353" s="86">
        <v>2017</v>
      </c>
      <c r="C353" s="40" t="s">
        <v>99</v>
      </c>
      <c r="D353" s="9">
        <v>103.60372960000001</v>
      </c>
      <c r="E353" s="9">
        <v>810.02470519999997</v>
      </c>
      <c r="F353" s="9">
        <v>69.543009600000005</v>
      </c>
      <c r="G353" s="9">
        <v>37.162864690799985</v>
      </c>
      <c r="H353" s="9">
        <v>70.270769999999999</v>
      </c>
      <c r="I353" s="9">
        <v>0.112258</v>
      </c>
      <c r="J353" s="9">
        <v>12.111269199999999</v>
      </c>
      <c r="K353" s="9">
        <v>930.57172639999999</v>
      </c>
      <c r="L353" s="9">
        <v>13.509839599999998</v>
      </c>
      <c r="M353" s="9">
        <v>33.065730799999997</v>
      </c>
      <c r="N353" s="9">
        <v>13.9397056</v>
      </c>
      <c r="O353" s="9">
        <v>964.84874840000009</v>
      </c>
      <c r="P353" s="9">
        <v>141.986366172</v>
      </c>
      <c r="Q353" s="9">
        <v>0.3488212</v>
      </c>
      <c r="R353" s="9">
        <v>78.850907646401978</v>
      </c>
      <c r="S353" s="9">
        <v>208.74511999999999</v>
      </c>
      <c r="T353" s="9">
        <v>32.473227600000001</v>
      </c>
      <c r="U353" s="9">
        <v>16.701252400000001</v>
      </c>
      <c r="V353" s="9">
        <v>187.85417999999999</v>
      </c>
      <c r="W353" s="9">
        <v>58.595390400000007</v>
      </c>
      <c r="X353" s="9">
        <v>11.782709199999999</v>
      </c>
      <c r="Y353" s="9">
        <v>24.465125199999999</v>
      </c>
      <c r="Z353" s="26">
        <f t="shared" si="104"/>
        <v>3820.5674569092021</v>
      </c>
      <c r="AA353" s="83" t="s">
        <v>97</v>
      </c>
    </row>
    <row r="354" spans="1:27" ht="24.75">
      <c r="A354" s="84"/>
      <c r="B354" s="87"/>
      <c r="C354" s="40" t="s">
        <v>100</v>
      </c>
      <c r="D354" s="9">
        <v>167.69264319999999</v>
      </c>
      <c r="E354" s="9">
        <v>677.32479719999992</v>
      </c>
      <c r="F354" s="9">
        <v>93.810451200000003</v>
      </c>
      <c r="G354" s="9">
        <v>18.016408367770111</v>
      </c>
      <c r="H354" s="9">
        <v>96.124608800000004</v>
      </c>
      <c r="I354" s="9">
        <v>0.30720360000000002</v>
      </c>
      <c r="J354" s="9">
        <v>7.0804679999999989</v>
      </c>
      <c r="K354" s="9">
        <v>820.06221319999997</v>
      </c>
      <c r="L354" s="9">
        <v>11.572430799999999</v>
      </c>
      <c r="M354" s="9">
        <v>16.132843600000001</v>
      </c>
      <c r="N354" s="9">
        <v>11.8851104</v>
      </c>
      <c r="O354" s="9">
        <v>330.28822559999998</v>
      </c>
      <c r="P354" s="9">
        <v>128.19966724032003</v>
      </c>
      <c r="Q354" s="9">
        <v>0.44629399999999997</v>
      </c>
      <c r="R354" s="9">
        <v>98.220273999999989</v>
      </c>
      <c r="S354" s="9">
        <v>238.89488079999998</v>
      </c>
      <c r="T354" s="9">
        <v>32.967710400000001</v>
      </c>
      <c r="U354" s="9">
        <v>12.005034799999999</v>
      </c>
      <c r="V354" s="9">
        <v>142.30372573035288</v>
      </c>
      <c r="W354" s="9">
        <v>78.585528400000001</v>
      </c>
      <c r="X354" s="9">
        <v>4.9459232000000002</v>
      </c>
      <c r="Y354" s="9">
        <v>15.702977599999997</v>
      </c>
      <c r="Z354" s="26">
        <f t="shared" si="104"/>
        <v>3002.5694201384422</v>
      </c>
      <c r="AA354" s="84"/>
    </row>
    <row r="355" spans="1:27" ht="24.75">
      <c r="A355" s="84"/>
      <c r="B355" s="86">
        <v>2018</v>
      </c>
      <c r="C355" s="40" t="s">
        <v>99</v>
      </c>
      <c r="D355" s="9">
        <v>154.995</v>
      </c>
      <c r="E355" s="9">
        <v>1371.0870000000002</v>
      </c>
      <c r="F355" s="9">
        <v>119.12800000000001</v>
      </c>
      <c r="G355" s="9">
        <v>59.370999999999988</v>
      </c>
      <c r="H355" s="9">
        <v>82.487000000000023</v>
      </c>
      <c r="I355" s="9">
        <v>46.574743000000005</v>
      </c>
      <c r="J355" s="9">
        <v>26.20219708029197</v>
      </c>
      <c r="K355" s="9">
        <v>1534.8600000000001</v>
      </c>
      <c r="L355" s="9">
        <v>2.9359999999999999</v>
      </c>
      <c r="M355" s="9">
        <v>141.64200000000005</v>
      </c>
      <c r="N355" s="9">
        <v>31.176000000000002</v>
      </c>
      <c r="O355" s="9">
        <v>1849.4640000000004</v>
      </c>
      <c r="P355" s="9">
        <v>285.39100000000002</v>
      </c>
      <c r="Q355" s="9">
        <v>75.396340698826663</v>
      </c>
      <c r="R355" s="9">
        <v>189.32608534850641</v>
      </c>
      <c r="S355" s="9">
        <v>355.84100000000001</v>
      </c>
      <c r="T355" s="9">
        <v>53.706999999999994</v>
      </c>
      <c r="U355" s="9">
        <v>54.475000000000001</v>
      </c>
      <c r="V355" s="9">
        <v>558.32300000000009</v>
      </c>
      <c r="W355" s="9">
        <v>220.76100000000002</v>
      </c>
      <c r="X355" s="9">
        <v>19.224</v>
      </c>
      <c r="Y355" s="9">
        <v>104.75500000000001</v>
      </c>
      <c r="Z355" s="26">
        <f t="shared" si="104"/>
        <v>7337.1223661276281</v>
      </c>
      <c r="AA355" s="84"/>
    </row>
    <row r="356" spans="1:27" ht="24.75">
      <c r="A356" s="84"/>
      <c r="B356" s="87"/>
      <c r="C356" s="40" t="s">
        <v>100</v>
      </c>
      <c r="D356" s="9">
        <v>185.34200000000001</v>
      </c>
      <c r="E356" s="9">
        <v>1435.5439999999996</v>
      </c>
      <c r="F356" s="9">
        <v>143.98699999999997</v>
      </c>
      <c r="G356" s="9">
        <v>37.522999999999989</v>
      </c>
      <c r="H356" s="9">
        <v>72.158000000000001</v>
      </c>
      <c r="I356" s="9">
        <v>0.32500000000000001</v>
      </c>
      <c r="J356" s="9">
        <v>14.649000000000001</v>
      </c>
      <c r="K356" s="9">
        <v>1310.721</v>
      </c>
      <c r="L356" s="9">
        <v>2.8460000000000001</v>
      </c>
      <c r="M356" s="9">
        <v>57.073000000000015</v>
      </c>
      <c r="N356" s="9">
        <v>25.020000000000003</v>
      </c>
      <c r="O356" s="9">
        <v>752.94799999999987</v>
      </c>
      <c r="P356" s="9">
        <v>239.04599999999996</v>
      </c>
      <c r="Q356" s="9">
        <v>113.08899999999998</v>
      </c>
      <c r="R356" s="9">
        <v>249.68700000000001</v>
      </c>
      <c r="S356" s="9">
        <v>433.41300000000001</v>
      </c>
      <c r="T356" s="9">
        <v>99.504999999999995</v>
      </c>
      <c r="U356" s="9">
        <v>38.834000000000003</v>
      </c>
      <c r="V356" s="9">
        <v>371.61900000000003</v>
      </c>
      <c r="W356" s="9">
        <v>271.08200000000005</v>
      </c>
      <c r="X356" s="9">
        <v>8.8119999999999994</v>
      </c>
      <c r="Y356" s="9">
        <v>71.579000000000008</v>
      </c>
      <c r="Z356" s="26">
        <f t="shared" si="104"/>
        <v>5934.8019999999988</v>
      </c>
      <c r="AA356" s="84"/>
    </row>
    <row r="357" spans="1:27" ht="24.75">
      <c r="A357" s="84"/>
      <c r="B357" s="86">
        <v>2019</v>
      </c>
      <c r="C357" s="54" t="s">
        <v>99</v>
      </c>
      <c r="D357" s="9">
        <v>178.56400000000002</v>
      </c>
      <c r="E357" s="9">
        <v>1868.2829999999994</v>
      </c>
      <c r="F357" s="9">
        <v>121.57499999999999</v>
      </c>
      <c r="G357" s="9">
        <v>51.674000000000007</v>
      </c>
      <c r="H357" s="9">
        <v>0</v>
      </c>
      <c r="I357" s="9">
        <v>0.36800000000000005</v>
      </c>
      <c r="J357" s="9">
        <v>24.916000000000004</v>
      </c>
      <c r="K357" s="9">
        <v>1641.5649999999998</v>
      </c>
      <c r="L357" s="9">
        <v>28.111000000000004</v>
      </c>
      <c r="M357" s="9">
        <v>205.76300000000003</v>
      </c>
      <c r="N357" s="9">
        <v>33.965000000000011</v>
      </c>
      <c r="O357" s="9">
        <v>1272.8630000000001</v>
      </c>
      <c r="P357" s="9">
        <v>290.84900000000005</v>
      </c>
      <c r="Q357" s="9">
        <v>70.647424324579092</v>
      </c>
      <c r="R357" s="9">
        <v>216.78900000000002</v>
      </c>
      <c r="S357" s="9">
        <v>371.93800000000005</v>
      </c>
      <c r="T357" s="9">
        <v>54.272999999999996</v>
      </c>
      <c r="U357" s="9">
        <v>91.701000000000008</v>
      </c>
      <c r="V357" s="9">
        <v>705.20558134437704</v>
      </c>
      <c r="W357" s="9">
        <v>220.62400000000002</v>
      </c>
      <c r="X357" s="9">
        <v>22.022999999999996</v>
      </c>
      <c r="Y357" s="9">
        <v>133.69099999999995</v>
      </c>
      <c r="Z357" s="26">
        <f t="shared" si="104"/>
        <v>7605.3880056689559</v>
      </c>
      <c r="AA357" s="84"/>
    </row>
    <row r="358" spans="1:27" ht="24.75">
      <c r="A358" s="85"/>
      <c r="B358" s="87"/>
      <c r="C358" s="54" t="s">
        <v>100</v>
      </c>
      <c r="D358" s="9">
        <v>205.751</v>
      </c>
      <c r="E358" s="9">
        <v>1662.442</v>
      </c>
      <c r="F358" s="9">
        <v>126.72600000000003</v>
      </c>
      <c r="G358" s="9">
        <v>35.814</v>
      </c>
      <c r="H358" s="9">
        <v>0.69400000000000006</v>
      </c>
      <c r="I358" s="9">
        <v>0.26300000000000001</v>
      </c>
      <c r="J358" s="9">
        <v>13.495000000000001</v>
      </c>
      <c r="K358" s="9">
        <v>1394.1419999999998</v>
      </c>
      <c r="L358" s="9">
        <v>18.611000000000004</v>
      </c>
      <c r="M358" s="9">
        <v>77.446999999999974</v>
      </c>
      <c r="N358" s="9">
        <v>21.916000000000004</v>
      </c>
      <c r="O358" s="9">
        <v>479.92399999999998</v>
      </c>
      <c r="P358" s="9">
        <v>236.60300000000001</v>
      </c>
      <c r="Q358" s="9">
        <v>113.098</v>
      </c>
      <c r="R358" s="9">
        <v>252.29300000000001</v>
      </c>
      <c r="S358" s="9">
        <v>464.88299999999992</v>
      </c>
      <c r="T358" s="9">
        <v>79.438000000000002</v>
      </c>
      <c r="U358" s="9">
        <v>60.526999999999994</v>
      </c>
      <c r="V358" s="9">
        <v>589.15499999999997</v>
      </c>
      <c r="W358" s="9">
        <v>269.38899999999995</v>
      </c>
      <c r="X358" s="9">
        <v>10.149999999999997</v>
      </c>
      <c r="Y358" s="9">
        <v>106.32199999999999</v>
      </c>
      <c r="Z358" s="26">
        <f t="shared" si="104"/>
        <v>6219.0829999999987</v>
      </c>
      <c r="AA358" s="85"/>
    </row>
    <row r="359" spans="1:27" ht="24.75">
      <c r="A359" s="83" t="s">
        <v>5</v>
      </c>
      <c r="B359" s="86">
        <v>2017</v>
      </c>
      <c r="C359" s="40" t="s">
        <v>99</v>
      </c>
      <c r="D359" s="9">
        <v>44.079609600000005</v>
      </c>
      <c r="E359" s="9">
        <v>481.83618519999999</v>
      </c>
      <c r="F359" s="9">
        <v>61.955789600000003</v>
      </c>
      <c r="G359" s="9">
        <v>-70.102355309200021</v>
      </c>
      <c r="H359" s="9">
        <v>35.628410000000002</v>
      </c>
      <c r="I359" s="9">
        <v>0.112258</v>
      </c>
      <c r="J359" s="9">
        <v>7.2820291999999993</v>
      </c>
      <c r="K359" s="9">
        <v>698.92262156452637</v>
      </c>
      <c r="L359" s="9">
        <v>-4.7296804000000012</v>
      </c>
      <c r="M359" s="9">
        <v>-41.569929200000004</v>
      </c>
      <c r="N359" s="9">
        <v>-0.85437440000000109</v>
      </c>
      <c r="O359" s="9">
        <v>777.27650840000013</v>
      </c>
      <c r="P359" s="9">
        <v>112.36977759200001</v>
      </c>
      <c r="Q359" s="9">
        <v>-4.2132788000000003</v>
      </c>
      <c r="R359" s="9">
        <v>78.490527646401972</v>
      </c>
      <c r="S359" s="9">
        <v>79.650639999999981</v>
      </c>
      <c r="T359" s="9">
        <v>-148.52115239999998</v>
      </c>
      <c r="U359" s="9">
        <v>15.854692400000001</v>
      </c>
      <c r="V359" s="9">
        <v>-2346.4438</v>
      </c>
      <c r="W359" s="9">
        <v>-561.18346959999997</v>
      </c>
      <c r="X359" s="9">
        <v>11.782709199999999</v>
      </c>
      <c r="Y359" s="9">
        <v>-88.417434800000009</v>
      </c>
      <c r="Z359" s="16">
        <v>-860.79371650627172</v>
      </c>
      <c r="AA359" s="83" t="s">
        <v>103</v>
      </c>
    </row>
    <row r="360" spans="1:27" ht="24.75">
      <c r="A360" s="84"/>
      <c r="B360" s="87"/>
      <c r="C360" s="40" t="s">
        <v>100</v>
      </c>
      <c r="D360" s="9">
        <v>74.981743199999997</v>
      </c>
      <c r="E360" s="9">
        <v>107.11113719999992</v>
      </c>
      <c r="F360" s="9">
        <v>91.138311200000004</v>
      </c>
      <c r="G360" s="9">
        <v>-177.72247163222988</v>
      </c>
      <c r="H360" s="9">
        <v>57.274608800000003</v>
      </c>
      <c r="I360" s="9">
        <v>0.3064636</v>
      </c>
      <c r="J360" s="9">
        <v>4.1582079999999992</v>
      </c>
      <c r="K360" s="9">
        <v>631.08471320000001</v>
      </c>
      <c r="L360" s="9">
        <v>5.8137507999999993</v>
      </c>
      <c r="M360" s="9">
        <v>-82.57501640000001</v>
      </c>
      <c r="N360" s="9">
        <v>-1.4711495999999986</v>
      </c>
      <c r="O360" s="9">
        <v>221.62736559999996</v>
      </c>
      <c r="P360" s="9">
        <v>94.282642660320022</v>
      </c>
      <c r="Q360" s="9">
        <v>-22.977665999999999</v>
      </c>
      <c r="R360" s="9">
        <v>97.69265399999999</v>
      </c>
      <c r="S360" s="9">
        <v>188.13458079999998</v>
      </c>
      <c r="T360" s="9">
        <v>-25.058649600000003</v>
      </c>
      <c r="U360" s="9">
        <v>10.770714799999999</v>
      </c>
      <c r="V360" s="9">
        <v>-1024.443048907634</v>
      </c>
      <c r="W360" s="9">
        <v>-502.92497159999999</v>
      </c>
      <c r="X360" s="9">
        <v>4.9459232000000002</v>
      </c>
      <c r="Y360" s="9">
        <v>-65.3070424</v>
      </c>
      <c r="Z360" s="16">
        <v>-313.15719907954394</v>
      </c>
      <c r="AA360" s="84"/>
    </row>
    <row r="361" spans="1:27" ht="24.75">
      <c r="A361" s="84"/>
      <c r="B361" s="86">
        <v>2018</v>
      </c>
      <c r="C361" s="40" t="s">
        <v>99</v>
      </c>
      <c r="D361" s="9">
        <f>D355-D349</f>
        <v>79.947999999999979</v>
      </c>
      <c r="E361" s="9">
        <f t="shared" ref="E361:Z361" si="105">E355-E349</f>
        <v>740.20200000000023</v>
      </c>
      <c r="F361" s="9">
        <f t="shared" si="105"/>
        <v>112.13900000000001</v>
      </c>
      <c r="G361" s="9">
        <f t="shared" si="105"/>
        <v>-120.94799999999995</v>
      </c>
      <c r="H361" s="9">
        <f t="shared" si="105"/>
        <v>-9.7179999999999609</v>
      </c>
      <c r="I361" s="9">
        <f t="shared" si="105"/>
        <v>46.574743000000005</v>
      </c>
      <c r="J361" s="9">
        <f t="shared" si="105"/>
        <v>26.122197080291972</v>
      </c>
      <c r="K361" s="9">
        <f t="shared" si="105"/>
        <v>1260.8630000000001</v>
      </c>
      <c r="L361" s="9">
        <f t="shared" si="105"/>
        <v>-0.73807070707070732</v>
      </c>
      <c r="M361" s="9">
        <f t="shared" si="105"/>
        <v>7.7470000000000709</v>
      </c>
      <c r="N361" s="9">
        <f t="shared" si="105"/>
        <v>18.083000000000002</v>
      </c>
      <c r="O361" s="9">
        <f t="shared" si="105"/>
        <v>1583.9650000000004</v>
      </c>
      <c r="P361" s="9">
        <f t="shared" si="105"/>
        <v>251.41422000000003</v>
      </c>
      <c r="Q361" s="9">
        <f t="shared" si="105"/>
        <v>65.931887419591092</v>
      </c>
      <c r="R361" s="9">
        <f t="shared" si="105"/>
        <v>189.32608534850641</v>
      </c>
      <c r="S361" s="9">
        <f t="shared" si="105"/>
        <v>53.769000000000005</v>
      </c>
      <c r="T361" s="9">
        <f t="shared" si="105"/>
        <v>-163.93800000000002</v>
      </c>
      <c r="U361" s="9">
        <f t="shared" si="105"/>
        <v>51.017000000000003</v>
      </c>
      <c r="V361" s="9">
        <f t="shared" si="105"/>
        <v>-1557.6759999999997</v>
      </c>
      <c r="W361" s="9">
        <f t="shared" si="105"/>
        <v>-632.39499999999975</v>
      </c>
      <c r="X361" s="9">
        <f t="shared" si="105"/>
        <v>19.224</v>
      </c>
      <c r="Y361" s="9">
        <f t="shared" si="105"/>
        <v>8.9420000000000215</v>
      </c>
      <c r="Z361" s="9">
        <f t="shared" si="105"/>
        <v>2289.5016488245483</v>
      </c>
      <c r="AA361" s="84"/>
    </row>
    <row r="362" spans="1:27" ht="24.75">
      <c r="A362" s="84"/>
      <c r="B362" s="87"/>
      <c r="C362" s="40" t="s">
        <v>100</v>
      </c>
      <c r="D362" s="9">
        <f>D356-D350</f>
        <v>76.875000000000014</v>
      </c>
      <c r="E362" s="9">
        <f t="shared" ref="E362:Z362" si="106">E356-E350</f>
        <v>574.86599999999964</v>
      </c>
      <c r="F362" s="9">
        <f t="shared" si="106"/>
        <v>135.18699999999995</v>
      </c>
      <c r="G362" s="9">
        <f t="shared" si="106"/>
        <v>-289.63600000000008</v>
      </c>
      <c r="H362" s="9">
        <f t="shared" si="106"/>
        <v>-39.033000000000015</v>
      </c>
      <c r="I362" s="9">
        <f t="shared" si="106"/>
        <v>0.32499900000000004</v>
      </c>
      <c r="J362" s="9">
        <f t="shared" si="106"/>
        <v>14.617000000000001</v>
      </c>
      <c r="K362" s="9">
        <f t="shared" si="106"/>
        <v>1038.7190000000001</v>
      </c>
      <c r="L362" s="9">
        <f t="shared" si="106"/>
        <v>-1.3890000000000002</v>
      </c>
      <c r="M362" s="9">
        <f t="shared" si="106"/>
        <v>-19.820999999999991</v>
      </c>
      <c r="N362" s="9">
        <f t="shared" si="106"/>
        <v>8.8360000000000056</v>
      </c>
      <c r="O362" s="9">
        <f t="shared" si="106"/>
        <v>645.34199999999987</v>
      </c>
      <c r="P362" s="9">
        <f t="shared" si="106"/>
        <v>193.24728571428568</v>
      </c>
      <c r="Q362" s="9">
        <f t="shared" si="106"/>
        <v>80.133999999999986</v>
      </c>
      <c r="R362" s="9">
        <f t="shared" si="106"/>
        <v>249.321</v>
      </c>
      <c r="S362" s="9">
        <f t="shared" si="106"/>
        <v>328.10500000000002</v>
      </c>
      <c r="T362" s="9">
        <f t="shared" si="106"/>
        <v>17.187999999999974</v>
      </c>
      <c r="U362" s="9">
        <f t="shared" si="106"/>
        <v>33.048000000000002</v>
      </c>
      <c r="V362" s="9">
        <f t="shared" si="106"/>
        <v>-1960.3179999999984</v>
      </c>
      <c r="W362" s="9">
        <f t="shared" si="106"/>
        <v>-742.12099999999987</v>
      </c>
      <c r="X362" s="9">
        <f t="shared" si="106"/>
        <v>8.8119999999999994</v>
      </c>
      <c r="Y362" s="9">
        <f t="shared" si="106"/>
        <v>3.6930000000000121</v>
      </c>
      <c r="Z362" s="9">
        <f t="shared" si="106"/>
        <v>1485.8039989999988</v>
      </c>
      <c r="AA362" s="84"/>
    </row>
    <row r="363" spans="1:27" ht="24.75">
      <c r="A363" s="84"/>
      <c r="B363" s="86">
        <v>2019</v>
      </c>
      <c r="C363" s="40" t="s">
        <v>99</v>
      </c>
      <c r="D363" s="9">
        <f>D357-D351</f>
        <v>69.405000000000015</v>
      </c>
      <c r="E363" s="9">
        <f t="shared" ref="E363:Z363" si="107">E357-E351</f>
        <v>984.30099999999959</v>
      </c>
      <c r="F363" s="9">
        <f t="shared" si="107"/>
        <v>108.96399999999998</v>
      </c>
      <c r="G363" s="9">
        <f t="shared" si="107"/>
        <v>-167.36699999999999</v>
      </c>
      <c r="H363" s="9">
        <f t="shared" si="107"/>
        <v>-120.79300000000002</v>
      </c>
      <c r="I363" s="9">
        <f t="shared" si="107"/>
        <v>0.36800000000000005</v>
      </c>
      <c r="J363" s="9">
        <f t="shared" si="107"/>
        <v>24.916000000000004</v>
      </c>
      <c r="K363" s="9">
        <f t="shared" si="107"/>
        <v>1437.5719999999999</v>
      </c>
      <c r="L363" s="9">
        <f t="shared" si="107"/>
        <v>23.744931451612906</v>
      </c>
      <c r="M363" s="9">
        <f t="shared" si="107"/>
        <v>18.617121902473713</v>
      </c>
      <c r="N363" s="9">
        <f t="shared" si="107"/>
        <v>11.756000000000011</v>
      </c>
      <c r="O363" s="9">
        <f t="shared" si="107"/>
        <v>585.09600000000012</v>
      </c>
      <c r="P363" s="9">
        <f t="shared" si="107"/>
        <v>256.87222000000003</v>
      </c>
      <c r="Q363" s="9">
        <f t="shared" si="107"/>
        <v>60.769215885244137</v>
      </c>
      <c r="R363" s="9">
        <f t="shared" si="107"/>
        <v>216.78900000000002</v>
      </c>
      <c r="S363" s="9">
        <f t="shared" si="107"/>
        <v>342.64000000000004</v>
      </c>
      <c r="T363" s="9">
        <f t="shared" si="107"/>
        <v>-171.75700000000001</v>
      </c>
      <c r="U363" s="9">
        <f t="shared" si="107"/>
        <v>89.814000000000007</v>
      </c>
      <c r="V363" s="9">
        <f t="shared" si="107"/>
        <v>705.20558134437704</v>
      </c>
      <c r="W363" s="9">
        <f t="shared" si="107"/>
        <v>-2008.4220000000003</v>
      </c>
      <c r="X363" s="9">
        <f t="shared" si="107"/>
        <v>22.022999999999996</v>
      </c>
      <c r="Y363" s="9">
        <f t="shared" si="107"/>
        <v>87.402999999999949</v>
      </c>
      <c r="Z363" s="9">
        <f t="shared" si="107"/>
        <v>2213.6135601798005</v>
      </c>
      <c r="AA363" s="84"/>
    </row>
    <row r="364" spans="1:27" ht="24.75">
      <c r="A364" s="85"/>
      <c r="B364" s="87"/>
      <c r="C364" s="40" t="s">
        <v>100</v>
      </c>
      <c r="D364" s="9">
        <f>D358-D352</f>
        <v>88.962000000000003</v>
      </c>
      <c r="E364" s="9">
        <f t="shared" ref="E364:Y364" si="108">E358-E352</f>
        <v>545.94500000000016</v>
      </c>
      <c r="F364" s="9">
        <f t="shared" si="108"/>
        <v>117.81600000000003</v>
      </c>
      <c r="G364" s="9">
        <f t="shared" si="108"/>
        <v>-302.15099999999995</v>
      </c>
      <c r="H364" s="9">
        <f t="shared" si="108"/>
        <v>-111.48400000000002</v>
      </c>
      <c r="I364" s="9">
        <f t="shared" si="108"/>
        <v>0.26300000000000001</v>
      </c>
      <c r="J364" s="9">
        <f t="shared" si="108"/>
        <v>13.495000000000001</v>
      </c>
      <c r="K364" s="9">
        <f t="shared" si="108"/>
        <v>1148.5929999999998</v>
      </c>
      <c r="L364" s="9">
        <f t="shared" si="108"/>
        <v>10.766000000000004</v>
      </c>
      <c r="M364" s="9">
        <f t="shared" si="108"/>
        <v>-27.012000000000029</v>
      </c>
      <c r="N364" s="9">
        <f t="shared" si="108"/>
        <v>-16.630999999999993</v>
      </c>
      <c r="O364" s="9">
        <f t="shared" si="108"/>
        <v>110.25000000000006</v>
      </c>
      <c r="P364" s="9">
        <f t="shared" si="108"/>
        <v>190.80428571428573</v>
      </c>
      <c r="Q364" s="9">
        <f t="shared" si="108"/>
        <v>69.873999999999995</v>
      </c>
      <c r="R364" s="9">
        <f t="shared" si="108"/>
        <v>249.83199999999999</v>
      </c>
      <c r="S364" s="9">
        <f t="shared" si="108"/>
        <v>456.80599999999993</v>
      </c>
      <c r="T364" s="9">
        <f t="shared" si="108"/>
        <v>-14.455999999999989</v>
      </c>
      <c r="U364" s="9">
        <f t="shared" si="108"/>
        <v>57.798999999999992</v>
      </c>
      <c r="V364" s="9">
        <f t="shared" si="108"/>
        <v>-2971.0720000000001</v>
      </c>
      <c r="W364" s="9">
        <f t="shared" si="108"/>
        <v>-1960.3189999999997</v>
      </c>
      <c r="X364" s="9">
        <f t="shared" si="108"/>
        <v>10.149999999999997</v>
      </c>
      <c r="Y364" s="9">
        <f t="shared" si="108"/>
        <v>76.871999999999986</v>
      </c>
      <c r="Z364" s="9">
        <f>Z358-Z352</f>
        <v>1455.1609999999973</v>
      </c>
      <c r="AA364" s="85"/>
    </row>
    <row r="365" spans="1:27" ht="24.75">
      <c r="A365" s="83" t="s">
        <v>6</v>
      </c>
      <c r="B365" s="50">
        <v>2017</v>
      </c>
      <c r="C365" s="70" t="s">
        <v>98</v>
      </c>
      <c r="D365" s="9">
        <v>424.04380960000003</v>
      </c>
      <c r="E365" s="9">
        <v>859.55282653556765</v>
      </c>
      <c r="F365" s="9">
        <v>80.595789600000003</v>
      </c>
      <c r="G365" s="9">
        <v>1411.5066446908002</v>
      </c>
      <c r="H365" s="9">
        <v>4978.2804200585588</v>
      </c>
      <c r="I365" s="9">
        <v>130.743258</v>
      </c>
      <c r="J365" s="9">
        <v>11.669029200000001</v>
      </c>
      <c r="K365" s="9">
        <v>1748.9896215645265</v>
      </c>
      <c r="L365" s="9">
        <v>3188.0484195999998</v>
      </c>
      <c r="M365" s="9">
        <v>2029.9550707999997</v>
      </c>
      <c r="N365" s="9">
        <v>212.30162559999999</v>
      </c>
      <c r="O365" s="9">
        <v>1824.4045083999999</v>
      </c>
      <c r="P365" s="9">
        <v>522.20697096617221</v>
      </c>
      <c r="Q365" s="9">
        <v>83.70072119999999</v>
      </c>
      <c r="R365" s="9">
        <v>108.06052764640197</v>
      </c>
      <c r="S365" s="9">
        <v>171.36328899999998</v>
      </c>
      <c r="T365" s="9">
        <v>740.87626451378526</v>
      </c>
      <c r="U365" s="9">
        <v>411.15569239999991</v>
      </c>
      <c r="V365" s="9">
        <v>10282.346200000002</v>
      </c>
      <c r="W365" s="9">
        <v>4289.7635303999987</v>
      </c>
      <c r="X365" s="9">
        <v>37.269709200000001</v>
      </c>
      <c r="Y365" s="9">
        <v>727.01456519999999</v>
      </c>
      <c r="Z365" s="16">
        <v>34273.848494175814</v>
      </c>
      <c r="AA365" s="83" t="s">
        <v>101</v>
      </c>
    </row>
    <row r="366" spans="1:27" ht="24.75">
      <c r="A366" s="84"/>
      <c r="B366" s="50">
        <v>2018</v>
      </c>
      <c r="C366" s="71"/>
      <c r="D366" s="9">
        <f>D345+D356-D350</f>
        <v>398.2120000000001</v>
      </c>
      <c r="E366" s="9">
        <f t="shared" ref="E366:Z366" si="109">E345+E356-E350</f>
        <v>951.23399999999981</v>
      </c>
      <c r="F366" s="9">
        <f t="shared" si="109"/>
        <v>155.95499999999996</v>
      </c>
      <c r="G366" s="9">
        <f t="shared" si="109"/>
        <v>1116.011</v>
      </c>
      <c r="H366" s="9">
        <f t="shared" si="109"/>
        <v>4740.8110000000006</v>
      </c>
      <c r="I366" s="9">
        <f t="shared" si="109"/>
        <v>29.881998999999997</v>
      </c>
      <c r="J366" s="9">
        <f t="shared" si="109"/>
        <v>19.093</v>
      </c>
      <c r="K366" s="9">
        <f t="shared" si="109"/>
        <v>3272.8560000000002</v>
      </c>
      <c r="L366" s="9">
        <f t="shared" si="109"/>
        <v>3111.2109999999998</v>
      </c>
      <c r="M366" s="9">
        <f t="shared" si="109"/>
        <v>2518.4589999999998</v>
      </c>
      <c r="N366" s="9">
        <f t="shared" si="109"/>
        <v>221.62299999999999</v>
      </c>
      <c r="O366" s="9">
        <f t="shared" si="109"/>
        <v>1765.0809999999997</v>
      </c>
      <c r="P366" s="9">
        <f t="shared" si="109"/>
        <v>609.94252755009916</v>
      </c>
      <c r="Q366" s="9">
        <f t="shared" si="109"/>
        <v>258.11200000000002</v>
      </c>
      <c r="R366" s="9">
        <f t="shared" si="109"/>
        <v>278.60000000000002</v>
      </c>
      <c r="S366" s="9">
        <f t="shared" si="109"/>
        <v>429.43299999999999</v>
      </c>
      <c r="T366" s="9">
        <f t="shared" si="109"/>
        <v>919.90170221038613</v>
      </c>
      <c r="U366" s="9">
        <f t="shared" si="109"/>
        <v>427.27100000000002</v>
      </c>
      <c r="V366" s="9">
        <f t="shared" si="109"/>
        <v>11041.601500000001</v>
      </c>
      <c r="W366" s="9">
        <f t="shared" si="109"/>
        <v>3925.1830000000004</v>
      </c>
      <c r="X366" s="9">
        <f t="shared" si="109"/>
        <v>34.104999999999997</v>
      </c>
      <c r="Y366" s="9">
        <f t="shared" si="109"/>
        <v>791.14799999999991</v>
      </c>
      <c r="Z366" s="9">
        <f t="shared" si="109"/>
        <v>38145.532443046199</v>
      </c>
      <c r="AA366" s="84"/>
    </row>
    <row r="367" spans="1:27" ht="24.75">
      <c r="A367" s="84"/>
      <c r="B367" s="50">
        <v>2019</v>
      </c>
      <c r="C367" s="72"/>
      <c r="D367" s="9">
        <f>D346+D357-D351</f>
        <v>429.36300000000006</v>
      </c>
      <c r="E367" s="9">
        <f t="shared" ref="E367:Y367" si="110">E346+E357-E351</f>
        <v>1339.3069999999993</v>
      </c>
      <c r="F367" s="9">
        <f t="shared" si="110"/>
        <v>130.30699999999999</v>
      </c>
      <c r="G367" s="9">
        <f t="shared" si="110"/>
        <v>1462.5039999999999</v>
      </c>
      <c r="H367" s="9">
        <f t="shared" si="110"/>
        <v>4885.3102000000008</v>
      </c>
      <c r="I367" s="9">
        <f t="shared" si="110"/>
        <v>27.052999999999997</v>
      </c>
      <c r="J367" s="9">
        <f t="shared" si="110"/>
        <v>28.377000000000002</v>
      </c>
      <c r="K367" s="9">
        <f t="shared" si="110"/>
        <v>3899.953</v>
      </c>
      <c r="L367" s="9">
        <f t="shared" si="110"/>
        <v>3452.894931451613</v>
      </c>
      <c r="M367" s="9">
        <f t="shared" si="110"/>
        <v>2327.4741219024731</v>
      </c>
      <c r="N367" s="9">
        <f t="shared" si="110"/>
        <v>213.37699999999998</v>
      </c>
      <c r="O367" s="9">
        <f t="shared" si="110"/>
        <v>2223.5800000000004</v>
      </c>
      <c r="P367" s="9">
        <f t="shared" si="110"/>
        <v>681.81122000000005</v>
      </c>
      <c r="Q367" s="9">
        <f t="shared" si="110"/>
        <v>147.11721588524412</v>
      </c>
      <c r="R367" s="9">
        <f t="shared" si="110"/>
        <v>244.14250000000001</v>
      </c>
      <c r="S367" s="9">
        <f t="shared" si="110"/>
        <v>453.61800000000005</v>
      </c>
      <c r="T367" s="9">
        <f t="shared" si="110"/>
        <v>699.41100000000006</v>
      </c>
      <c r="U367" s="9">
        <f t="shared" si="110"/>
        <v>488.04399999999998</v>
      </c>
      <c r="V367" s="9">
        <f t="shared" si="110"/>
        <v>13859.60658134438</v>
      </c>
      <c r="W367" s="9">
        <f t="shared" si="110"/>
        <v>4712.8799999999992</v>
      </c>
      <c r="X367" s="9">
        <f t="shared" si="110"/>
        <v>47.021999999999991</v>
      </c>
      <c r="Y367" s="9">
        <f t="shared" si="110"/>
        <v>1101.4459999999999</v>
      </c>
      <c r="Z367" s="9">
        <f>Z346+Z357-Z351</f>
        <v>42490.295260179795</v>
      </c>
      <c r="AA367" s="85"/>
    </row>
    <row r="368" spans="1:27" ht="24.75">
      <c r="A368" s="73" t="s">
        <v>7</v>
      </c>
      <c r="B368" s="50">
        <v>2017</v>
      </c>
      <c r="C368" s="70" t="s">
        <v>9</v>
      </c>
      <c r="D368" s="9">
        <v>89.604939725076932</v>
      </c>
      <c r="E368" s="9">
        <v>43.943388896521533</v>
      </c>
      <c r="F368" s="9">
        <v>23.12775902129756</v>
      </c>
      <c r="G368" s="9">
        <v>104.96649134262887</v>
      </c>
      <c r="H368" s="9">
        <v>99.284322959059395</v>
      </c>
      <c r="I368" s="9">
        <v>99.914138593670359</v>
      </c>
      <c r="J368" s="9">
        <v>37.59524399853246</v>
      </c>
      <c r="K368" s="9">
        <v>60.038492341691651</v>
      </c>
      <c r="L368" s="9">
        <v>100.14835660496631</v>
      </c>
      <c r="M368" s="9">
        <v>102.04782508726251</v>
      </c>
      <c r="N368" s="9">
        <v>100.40243422422481</v>
      </c>
      <c r="O368" s="9">
        <v>57.395604712593574</v>
      </c>
      <c r="P368" s="9">
        <v>78.481754583992497</v>
      </c>
      <c r="Q368" s="9">
        <v>105.03374252885172</v>
      </c>
      <c r="R368" s="9">
        <v>27.364293552923968</v>
      </c>
      <c r="S368" s="9">
        <v>53.519426205691012</v>
      </c>
      <c r="T368" s="9">
        <v>120.04668789024709</v>
      </c>
      <c r="U368" s="9">
        <v>96.143871362341386</v>
      </c>
      <c r="V368" s="9">
        <v>122.82012056742457</v>
      </c>
      <c r="W368" s="9">
        <v>113.08192084769001</v>
      </c>
      <c r="X368" s="9">
        <v>68.385293438243409</v>
      </c>
      <c r="Y368" s="9">
        <v>112.16171436340846</v>
      </c>
      <c r="Z368" s="16">
        <v>102.51151753983083</v>
      </c>
      <c r="AA368" s="92" t="s">
        <v>102</v>
      </c>
    </row>
    <row r="369" spans="1:27" ht="24.75">
      <c r="A369" s="73"/>
      <c r="B369" s="50">
        <v>2018</v>
      </c>
      <c r="C369" s="71"/>
      <c r="D369" s="9">
        <f>(D345/D366)*100</f>
        <v>80.694956455355424</v>
      </c>
      <c r="E369" s="9">
        <f t="shared" ref="E369:Z369" si="111">(E345/E366)*100</f>
        <v>39.566289682664845</v>
      </c>
      <c r="F369" s="9">
        <f t="shared" si="111"/>
        <v>13.316661857587128</v>
      </c>
      <c r="G369" s="9">
        <f t="shared" si="111"/>
        <v>125.95279078790445</v>
      </c>
      <c r="H369" s="9">
        <f t="shared" si="111"/>
        <v>100.8233401415918</v>
      </c>
      <c r="I369" s="9">
        <f t="shared" si="111"/>
        <v>98.912392039100212</v>
      </c>
      <c r="J369" s="9">
        <f t="shared" si="111"/>
        <v>23.443146702980151</v>
      </c>
      <c r="K369" s="9">
        <f t="shared" si="111"/>
        <v>68.262612226141329</v>
      </c>
      <c r="L369" s="9">
        <f t="shared" si="111"/>
        <v>100.0446449951482</v>
      </c>
      <c r="M369" s="9">
        <f t="shared" si="111"/>
        <v>100.78702889346222</v>
      </c>
      <c r="N369" s="9">
        <f t="shared" si="111"/>
        <v>96.013049187133106</v>
      </c>
      <c r="O369" s="9">
        <f t="shared" si="111"/>
        <v>63.438391779187477</v>
      </c>
      <c r="P369" s="9">
        <f t="shared" si="111"/>
        <v>68.317132027096946</v>
      </c>
      <c r="Q369" s="9">
        <f t="shared" si="111"/>
        <v>68.953787503099434</v>
      </c>
      <c r="R369" s="9">
        <f t="shared" si="111"/>
        <v>10.509332376166547</v>
      </c>
      <c r="S369" s="9">
        <f t="shared" si="111"/>
        <v>23.595764647803033</v>
      </c>
      <c r="T369" s="9">
        <f t="shared" si="111"/>
        <v>98.131539493980739</v>
      </c>
      <c r="U369" s="9">
        <f t="shared" si="111"/>
        <v>92.265330434314521</v>
      </c>
      <c r="V369" s="9">
        <f t="shared" si="111"/>
        <v>117.75392817790062</v>
      </c>
      <c r="W369" s="9">
        <f t="shared" si="111"/>
        <v>118.90665989330942</v>
      </c>
      <c r="X369" s="9">
        <f t="shared" si="111"/>
        <v>74.162146312857359</v>
      </c>
      <c r="Y369" s="9">
        <f t="shared" si="111"/>
        <v>99.533209968299232</v>
      </c>
      <c r="Z369" s="9">
        <f t="shared" si="111"/>
        <v>96.104906908250925</v>
      </c>
      <c r="AA369" s="92"/>
    </row>
    <row r="370" spans="1:27" ht="24.75">
      <c r="A370" s="73"/>
      <c r="B370" s="50">
        <v>2019</v>
      </c>
      <c r="C370" s="72"/>
      <c r="D370" s="9">
        <f>(D346/D367)*100</f>
        <v>83.835356097288312</v>
      </c>
      <c r="E370" s="9">
        <f t="shared" ref="E370:X370" si="112">(E346/E367)*100</f>
        <v>26.506693386953113</v>
      </c>
      <c r="F370" s="9">
        <f t="shared" si="112"/>
        <v>16.379012639382381</v>
      </c>
      <c r="G370" s="9">
        <f t="shared" si="112"/>
        <v>111.44386613643449</v>
      </c>
      <c r="H370" s="9">
        <f t="shared" si="112"/>
        <v>102.47257584584904</v>
      </c>
      <c r="I370" s="9">
        <f t="shared" si="112"/>
        <v>98.639707241341085</v>
      </c>
      <c r="J370" s="9">
        <f t="shared" si="112"/>
        <v>12.196497163195545</v>
      </c>
      <c r="K370" s="9">
        <f t="shared" si="112"/>
        <v>63.138735261681354</v>
      </c>
      <c r="L370" s="9">
        <f t="shared" si="112"/>
        <v>99.312318158443631</v>
      </c>
      <c r="M370" s="9">
        <f t="shared" si="112"/>
        <v>99.20011476272586</v>
      </c>
      <c r="N370" s="9">
        <f t="shared" si="112"/>
        <v>94.490502725223436</v>
      </c>
      <c r="O370" s="9">
        <f t="shared" si="112"/>
        <v>73.686757391233954</v>
      </c>
      <c r="P370" s="9">
        <f t="shared" si="112"/>
        <v>62.325023046701986</v>
      </c>
      <c r="Q370" s="9">
        <f t="shared" si="112"/>
        <v>58.693334753802048</v>
      </c>
      <c r="R370" s="9">
        <f t="shared" si="112"/>
        <v>11.203907553989986</v>
      </c>
      <c r="S370" s="9">
        <f t="shared" si="112"/>
        <v>24.465078546265801</v>
      </c>
      <c r="T370" s="9">
        <f t="shared" si="112"/>
        <v>124.55737756483668</v>
      </c>
      <c r="U370" s="9">
        <f t="shared" si="112"/>
        <v>81.597151076542275</v>
      </c>
      <c r="V370" s="9">
        <f t="shared" si="112"/>
        <v>94.911792212820728</v>
      </c>
      <c r="W370" s="9">
        <f t="shared" si="112"/>
        <v>142.61559810561698</v>
      </c>
      <c r="X370" s="9">
        <f t="shared" si="112"/>
        <v>53.164476202628563</v>
      </c>
      <c r="Y370" s="9">
        <f>(Y346/Y367)*100</f>
        <v>92.064704034514634</v>
      </c>
      <c r="Z370" s="9">
        <f>(Z346/Z367)*100</f>
        <v>94.790307888836196</v>
      </c>
      <c r="AA370" s="92"/>
    </row>
    <row r="372" spans="1:27" ht="24.75">
      <c r="A372" s="1" t="s">
        <v>194</v>
      </c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AA372" s="2" t="s">
        <v>185</v>
      </c>
    </row>
    <row r="373" spans="1:27" ht="24.75">
      <c r="A373" s="29" t="s">
        <v>67</v>
      </c>
      <c r="AA373" s="38" t="s">
        <v>161</v>
      </c>
    </row>
    <row r="374" spans="1:27">
      <c r="A374" s="46" t="s">
        <v>209</v>
      </c>
      <c r="AA374" s="46" t="s">
        <v>1</v>
      </c>
    </row>
    <row r="375" spans="1:27">
      <c r="A375" s="74" t="s">
        <v>83</v>
      </c>
      <c r="B375" s="76" t="s">
        <v>2</v>
      </c>
      <c r="C375" s="77"/>
      <c r="D375" s="25" t="s">
        <v>10</v>
      </c>
      <c r="E375" s="25" t="s">
        <v>12</v>
      </c>
      <c r="F375" s="25" t="s">
        <v>14</v>
      </c>
      <c r="G375" s="25" t="s">
        <v>16</v>
      </c>
      <c r="H375" s="25" t="s">
        <v>18</v>
      </c>
      <c r="I375" s="25" t="s">
        <v>20</v>
      </c>
      <c r="J375" s="25" t="s">
        <v>22</v>
      </c>
      <c r="K375" s="25" t="s">
        <v>24</v>
      </c>
      <c r="L375" s="25" t="s">
        <v>26</v>
      </c>
      <c r="M375" s="25" t="s">
        <v>28</v>
      </c>
      <c r="N375" s="25" t="s">
        <v>30</v>
      </c>
      <c r="O375" s="25" t="s">
        <v>32</v>
      </c>
      <c r="P375" s="25" t="s">
        <v>34</v>
      </c>
      <c r="Q375" s="25" t="s">
        <v>36</v>
      </c>
      <c r="R375" s="25" t="s">
        <v>38</v>
      </c>
      <c r="S375" s="25" t="s">
        <v>40</v>
      </c>
      <c r="T375" s="25" t="s">
        <v>42</v>
      </c>
      <c r="U375" s="25" t="s">
        <v>44</v>
      </c>
      <c r="V375" s="25" t="s">
        <v>46</v>
      </c>
      <c r="W375" s="25" t="s">
        <v>48</v>
      </c>
      <c r="X375" s="25" t="s">
        <v>50</v>
      </c>
      <c r="Y375" s="25" t="s">
        <v>52</v>
      </c>
      <c r="Z375" s="25" t="s">
        <v>54</v>
      </c>
      <c r="AA375" s="83" t="s">
        <v>104</v>
      </c>
    </row>
    <row r="376" spans="1:27">
      <c r="A376" s="75"/>
      <c r="B376" s="78" t="s">
        <v>8</v>
      </c>
      <c r="C376" s="79"/>
      <c r="D376" s="28" t="s">
        <v>11</v>
      </c>
      <c r="E376" s="28" t="s">
        <v>13</v>
      </c>
      <c r="F376" s="28" t="s">
        <v>15</v>
      </c>
      <c r="G376" s="28" t="s">
        <v>17</v>
      </c>
      <c r="H376" s="28" t="s">
        <v>19</v>
      </c>
      <c r="I376" s="28" t="s">
        <v>21</v>
      </c>
      <c r="J376" s="28" t="s">
        <v>23</v>
      </c>
      <c r="K376" s="28" t="s">
        <v>25</v>
      </c>
      <c r="L376" s="28" t="s">
        <v>27</v>
      </c>
      <c r="M376" s="28" t="s">
        <v>29</v>
      </c>
      <c r="N376" s="28" t="s">
        <v>31</v>
      </c>
      <c r="O376" s="28" t="s">
        <v>33</v>
      </c>
      <c r="P376" s="28" t="s">
        <v>35</v>
      </c>
      <c r="Q376" s="28" t="s">
        <v>37</v>
      </c>
      <c r="R376" s="28" t="s">
        <v>39</v>
      </c>
      <c r="S376" s="28" t="s">
        <v>41</v>
      </c>
      <c r="T376" s="28" t="s">
        <v>43</v>
      </c>
      <c r="U376" s="28" t="s">
        <v>45</v>
      </c>
      <c r="V376" s="28" t="s">
        <v>47</v>
      </c>
      <c r="W376" s="28" t="s">
        <v>49</v>
      </c>
      <c r="X376" s="17" t="s">
        <v>51</v>
      </c>
      <c r="Y376" s="17" t="s">
        <v>53</v>
      </c>
      <c r="Z376" s="17" t="s">
        <v>55</v>
      </c>
      <c r="AA376" s="85"/>
    </row>
    <row r="377" spans="1:27" ht="24.75" customHeight="1">
      <c r="A377" s="80" t="s">
        <v>208</v>
      </c>
      <c r="B377" s="50">
        <v>2017</v>
      </c>
      <c r="C377" s="70" t="s">
        <v>98</v>
      </c>
      <c r="D377" s="9">
        <v>26</v>
      </c>
      <c r="E377" s="9">
        <v>344.71600000000001</v>
      </c>
      <c r="F377" s="9">
        <v>10.500999999999999</v>
      </c>
      <c r="G377" s="9">
        <v>260</v>
      </c>
      <c r="H377" s="9">
        <v>1058.559</v>
      </c>
      <c r="I377" s="9">
        <v>0</v>
      </c>
      <c r="J377" s="9">
        <v>0.11700000000000001</v>
      </c>
      <c r="K377" s="9">
        <v>754.76099999999997</v>
      </c>
      <c r="L377" s="9">
        <v>439.35500000000002</v>
      </c>
      <c r="M377" s="9">
        <v>4.3090000000000002</v>
      </c>
      <c r="N377" s="9">
        <v>13.583</v>
      </c>
      <c r="O377" s="9">
        <v>618.81799999999998</v>
      </c>
      <c r="P377" s="9">
        <v>360.91699999999997</v>
      </c>
      <c r="Q377" s="9">
        <v>3.512</v>
      </c>
      <c r="R377" s="9">
        <v>28.094999999999999</v>
      </c>
      <c r="S377" s="9">
        <v>87.391000000000005</v>
      </c>
      <c r="T377" s="9">
        <v>0.25</v>
      </c>
      <c r="U377" s="9">
        <v>174.583</v>
      </c>
      <c r="V377" s="9">
        <v>1542.1110000000001</v>
      </c>
      <c r="W377" s="9">
        <v>129.56200000000001</v>
      </c>
      <c r="X377" s="9">
        <v>22.029</v>
      </c>
      <c r="Y377" s="9">
        <v>48.167999999999999</v>
      </c>
      <c r="Z377" s="26">
        <f>SUM(D377:Y377)</f>
        <v>5927.3369999999995</v>
      </c>
      <c r="AA377" s="83" t="s">
        <v>95</v>
      </c>
    </row>
    <row r="378" spans="1:27" ht="24.75">
      <c r="A378" s="81"/>
      <c r="B378" s="65">
        <v>2018</v>
      </c>
      <c r="C378" s="71"/>
      <c r="D378" s="9">
        <v>26.19</v>
      </c>
      <c r="E378" s="9">
        <v>345.11900000000003</v>
      </c>
      <c r="F378" s="9">
        <v>12.9</v>
      </c>
      <c r="G378" s="9">
        <v>305</v>
      </c>
      <c r="H378" s="9">
        <v>1092.136</v>
      </c>
      <c r="I378" s="9">
        <v>0</v>
      </c>
      <c r="J378" s="9">
        <v>0.11600000000000001</v>
      </c>
      <c r="K378" s="9">
        <v>1427.5060000000001</v>
      </c>
      <c r="L378" s="9">
        <v>452.3</v>
      </c>
      <c r="M378" s="9">
        <v>4.0279999999999996</v>
      </c>
      <c r="N378" s="9">
        <v>13.98</v>
      </c>
      <c r="O378" s="9">
        <v>646.16300000000001</v>
      </c>
      <c r="P378" s="9">
        <v>368.80799999999999</v>
      </c>
      <c r="Q378" s="9">
        <v>28.36</v>
      </c>
      <c r="R378" s="9">
        <v>29.01</v>
      </c>
      <c r="S378" s="9">
        <v>96.656000000000006</v>
      </c>
      <c r="T378" s="9">
        <v>0</v>
      </c>
      <c r="U378" s="9">
        <v>173.67699999999999</v>
      </c>
      <c r="V378" s="9">
        <v>1542.1110000000001</v>
      </c>
      <c r="W378" s="9">
        <v>111.70099999999999</v>
      </c>
      <c r="X378" s="9">
        <v>22.212</v>
      </c>
      <c r="Y378" s="9">
        <v>0</v>
      </c>
      <c r="Z378" s="26">
        <f t="shared" ref="Z378:Z391" si="113">SUM(D378:Y378)</f>
        <v>6697.973</v>
      </c>
      <c r="AA378" s="84"/>
    </row>
    <row r="379" spans="1:27" ht="24.75">
      <c r="A379" s="82"/>
      <c r="B379" s="65">
        <v>2019</v>
      </c>
      <c r="C379" s="72"/>
      <c r="D379" s="9">
        <v>26.39</v>
      </c>
      <c r="E379" s="9">
        <v>323.47800000000001</v>
      </c>
      <c r="F379" s="9">
        <v>13</v>
      </c>
      <c r="G379" s="9">
        <v>288.7</v>
      </c>
      <c r="H379" s="9">
        <v>1136.0250000000001</v>
      </c>
      <c r="I379" s="9">
        <v>0</v>
      </c>
      <c r="J379" s="9">
        <v>0.11799999999999999</v>
      </c>
      <c r="K379" s="9">
        <v>1539.7560000000001</v>
      </c>
      <c r="L379" s="9">
        <v>474.9</v>
      </c>
      <c r="M379" s="9">
        <v>3.5670000000000002</v>
      </c>
      <c r="N379" s="9">
        <v>14.166</v>
      </c>
      <c r="O379" s="9">
        <v>639</v>
      </c>
      <c r="P379" s="9">
        <v>376.85</v>
      </c>
      <c r="Q379" s="9">
        <v>7.7290000000000001</v>
      </c>
      <c r="R379" s="9">
        <v>25.8</v>
      </c>
      <c r="S379" s="9">
        <v>105.867</v>
      </c>
      <c r="T379" s="9">
        <v>0</v>
      </c>
      <c r="U379" s="9">
        <v>174.85</v>
      </c>
      <c r="V379" s="9">
        <v>1603.7619999999999</v>
      </c>
      <c r="W379" s="9">
        <v>102</v>
      </c>
      <c r="X379" s="9">
        <v>21.925999999999998</v>
      </c>
      <c r="Y379" s="9">
        <v>64.375</v>
      </c>
      <c r="Z379" s="26">
        <f t="shared" si="113"/>
        <v>6942.2590000000018</v>
      </c>
      <c r="AA379" s="85"/>
    </row>
    <row r="380" spans="1:27" ht="24.75">
      <c r="A380" s="83" t="s">
        <v>3</v>
      </c>
      <c r="B380" s="86">
        <v>2017</v>
      </c>
      <c r="C380" s="40" t="s">
        <v>99</v>
      </c>
      <c r="D380" s="9">
        <v>4.4728000000000003</v>
      </c>
      <c r="E380" s="9">
        <v>217.982</v>
      </c>
      <c r="F380" s="9">
        <v>5.6000000000000001E-2</v>
      </c>
      <c r="G380" s="9">
        <v>104.35725500000004</v>
      </c>
      <c r="H380" s="9">
        <v>46.720162999999999</v>
      </c>
      <c r="I380" s="9">
        <v>0</v>
      </c>
      <c r="J380" s="9">
        <v>0</v>
      </c>
      <c r="K380" s="9">
        <v>139.27199999999999</v>
      </c>
      <c r="L380" s="9">
        <v>0.436</v>
      </c>
      <c r="M380" s="9">
        <v>4.0000000000000001E-3</v>
      </c>
      <c r="N380" s="9">
        <v>0</v>
      </c>
      <c r="O380" s="9">
        <v>253.35599999999999</v>
      </c>
      <c r="P380" s="9">
        <v>11.766551</v>
      </c>
      <c r="Q380" s="9">
        <v>3.444</v>
      </c>
      <c r="R380" s="9">
        <v>0.45300000000000001</v>
      </c>
      <c r="S380" s="9">
        <v>1.4730000000000001</v>
      </c>
      <c r="T380" s="9">
        <v>0.35099999999999998</v>
      </c>
      <c r="U380" s="9">
        <v>1.07</v>
      </c>
      <c r="V380" s="9">
        <v>10.750999999999999</v>
      </c>
      <c r="W380" s="9">
        <v>0.17799999999999999</v>
      </c>
      <c r="X380" s="9">
        <v>0</v>
      </c>
      <c r="Y380" s="9">
        <v>2.7E-2</v>
      </c>
      <c r="Z380" s="26">
        <f t="shared" si="113"/>
        <v>796.16976900000009</v>
      </c>
      <c r="AA380" s="83" t="s">
        <v>96</v>
      </c>
    </row>
    <row r="381" spans="1:27" ht="24.75">
      <c r="A381" s="84"/>
      <c r="B381" s="87"/>
      <c r="C381" s="40" t="s">
        <v>100</v>
      </c>
      <c r="D381" s="9">
        <v>12.429</v>
      </c>
      <c r="E381" s="9">
        <v>167.52199999999999</v>
      </c>
      <c r="F381" s="9">
        <v>0.14499999999999999</v>
      </c>
      <c r="G381" s="9">
        <v>226.98309417477441</v>
      </c>
      <c r="H381" s="9">
        <v>52.24355864507001</v>
      </c>
      <c r="I381" s="9">
        <v>0</v>
      </c>
      <c r="J381" s="9">
        <v>0</v>
      </c>
      <c r="K381" s="9">
        <v>182.37899999999999</v>
      </c>
      <c r="L381" s="9">
        <v>0.19800000000000001</v>
      </c>
      <c r="M381" s="9">
        <v>8.0000000000000002E-3</v>
      </c>
      <c r="N381" s="9">
        <v>0</v>
      </c>
      <c r="O381" s="9">
        <v>146.584</v>
      </c>
      <c r="P381" s="9">
        <v>18.154697599999999</v>
      </c>
      <c r="Q381" s="9">
        <v>28.411999999999999</v>
      </c>
      <c r="R381" s="9">
        <v>0.47499999999999998</v>
      </c>
      <c r="S381" s="9">
        <v>2.3620000000000001</v>
      </c>
      <c r="T381" s="9">
        <v>1.2949999999999999</v>
      </c>
      <c r="U381" s="9">
        <v>1.633</v>
      </c>
      <c r="V381" s="9">
        <v>8.8501054407423041</v>
      </c>
      <c r="W381" s="9">
        <v>0.35099999999999998</v>
      </c>
      <c r="X381" s="9">
        <v>0</v>
      </c>
      <c r="Y381" s="9">
        <v>2.1000000000000001E-2</v>
      </c>
      <c r="Z381" s="26">
        <f t="shared" si="113"/>
        <v>850.04545586058657</v>
      </c>
      <c r="AA381" s="84"/>
    </row>
    <row r="382" spans="1:27" ht="24.75">
      <c r="A382" s="84"/>
      <c r="B382" s="86">
        <v>2018</v>
      </c>
      <c r="C382" s="40" t="s">
        <v>99</v>
      </c>
      <c r="D382" s="9">
        <v>6.6029999999999998</v>
      </c>
      <c r="E382" s="9">
        <v>200.887</v>
      </c>
      <c r="F382" s="9">
        <v>0.185</v>
      </c>
      <c r="G382" s="9">
        <v>124.01900000000001</v>
      </c>
      <c r="H382" s="9">
        <v>91.718999999999994</v>
      </c>
      <c r="I382" s="9">
        <v>0</v>
      </c>
      <c r="J382" s="9">
        <v>0</v>
      </c>
      <c r="K382" s="9">
        <v>161.99600000000001</v>
      </c>
      <c r="L382" s="9">
        <v>0.73107070707070709</v>
      </c>
      <c r="M382" s="9">
        <v>5.7000000000000002E-2</v>
      </c>
      <c r="N382" s="9">
        <v>0</v>
      </c>
      <c r="O382" s="9">
        <v>265.34399999999999</v>
      </c>
      <c r="P382" s="9">
        <v>0</v>
      </c>
      <c r="Q382" s="9">
        <v>3.3646032662255387</v>
      </c>
      <c r="R382" s="9">
        <v>0</v>
      </c>
      <c r="S382" s="9">
        <v>3.9169999999999998</v>
      </c>
      <c r="T382" s="9">
        <v>0.55400000000000005</v>
      </c>
      <c r="U382" s="9">
        <v>3.3610000000000002</v>
      </c>
      <c r="V382" s="9">
        <v>50.776000000000003</v>
      </c>
      <c r="W382" s="9">
        <v>0.222</v>
      </c>
      <c r="X382" s="9">
        <v>0</v>
      </c>
      <c r="Y382" s="9">
        <v>0.35799999999999998</v>
      </c>
      <c r="Z382" s="26">
        <f t="shared" si="113"/>
        <v>914.09367397329618</v>
      </c>
      <c r="AA382" s="84"/>
    </row>
    <row r="383" spans="1:27" ht="24.75">
      <c r="A383" s="84"/>
      <c r="B383" s="87"/>
      <c r="C383" s="40" t="s">
        <v>100</v>
      </c>
      <c r="D383" s="9">
        <v>19.780999999999999</v>
      </c>
      <c r="E383" s="9">
        <v>197.553</v>
      </c>
      <c r="F383" s="9">
        <v>0.14199999999999999</v>
      </c>
      <c r="G383" s="9">
        <v>281.79199999999997</v>
      </c>
      <c r="H383" s="9">
        <v>110.343</v>
      </c>
      <c r="I383" s="9">
        <v>0</v>
      </c>
      <c r="J383" s="9">
        <v>0</v>
      </c>
      <c r="K383" s="9">
        <v>201.393</v>
      </c>
      <c r="L383" s="9">
        <v>0.33200000000000002</v>
      </c>
      <c r="M383" s="9">
        <v>7.4999999999999997E-2</v>
      </c>
      <c r="N383" s="9">
        <v>0</v>
      </c>
      <c r="O383" s="9">
        <v>107.467</v>
      </c>
      <c r="P383" s="9">
        <v>0</v>
      </c>
      <c r="Q383" s="9">
        <v>27.757000000000001</v>
      </c>
      <c r="R383" s="9">
        <v>0</v>
      </c>
      <c r="S383" s="9">
        <v>6.8869999999999996</v>
      </c>
      <c r="T383" s="9">
        <v>2.2959999999999998</v>
      </c>
      <c r="U383" s="9">
        <v>5.6109999999999998</v>
      </c>
      <c r="V383" s="9">
        <v>50.006</v>
      </c>
      <c r="W383" s="9">
        <v>0.2</v>
      </c>
      <c r="X383" s="9">
        <v>0</v>
      </c>
      <c r="Y383" s="9">
        <v>9.6000000000000002E-2</v>
      </c>
      <c r="Z383" s="26">
        <f t="shared" si="113"/>
        <v>1011.731</v>
      </c>
      <c r="AA383" s="84"/>
    </row>
    <row r="384" spans="1:27" ht="24.75">
      <c r="A384" s="84"/>
      <c r="B384" s="86">
        <v>2019</v>
      </c>
      <c r="C384" s="9" t="s">
        <v>99</v>
      </c>
      <c r="D384" s="9">
        <v>6.2050000000000001</v>
      </c>
      <c r="E384" s="9">
        <v>212.83099999999999</v>
      </c>
      <c r="F384" s="9">
        <v>0.185</v>
      </c>
      <c r="G384" s="9">
        <v>113.887</v>
      </c>
      <c r="H384" s="9">
        <v>120.417</v>
      </c>
      <c r="I384" s="9">
        <v>0</v>
      </c>
      <c r="J384" s="9">
        <v>0</v>
      </c>
      <c r="K384" s="9">
        <v>182.31700000000001</v>
      </c>
      <c r="L384" s="9">
        <v>0.20599999999999999</v>
      </c>
      <c r="M384" s="9">
        <v>2.3E-2</v>
      </c>
      <c r="N384" s="9">
        <v>5.0000000000000001E-3</v>
      </c>
      <c r="O384" s="9">
        <v>687.51099999999997</v>
      </c>
      <c r="P384" s="9">
        <v>13.170999999999999</v>
      </c>
      <c r="Q384" s="9">
        <v>6.4470763435459579</v>
      </c>
      <c r="R384" s="9">
        <v>0</v>
      </c>
      <c r="S384" s="9">
        <v>0.23400000000000001</v>
      </c>
      <c r="T384" s="9">
        <v>0.42199999999999999</v>
      </c>
      <c r="U384" s="9">
        <v>1.863</v>
      </c>
      <c r="V384" s="9">
        <v>43.666182138143427</v>
      </c>
      <c r="W384" s="9">
        <v>1.054</v>
      </c>
      <c r="X384" s="9">
        <v>0</v>
      </c>
      <c r="Y384" s="9">
        <v>0</v>
      </c>
      <c r="Z384" s="26">
        <f t="shared" si="113"/>
        <v>1390.4442584816893</v>
      </c>
      <c r="AA384" s="84"/>
    </row>
    <row r="385" spans="1:27" ht="24.75">
      <c r="A385" s="85"/>
      <c r="B385" s="87"/>
      <c r="C385" s="9" t="s">
        <v>100</v>
      </c>
      <c r="D385" s="9">
        <v>22.332999999999998</v>
      </c>
      <c r="E385" s="9">
        <v>218.566</v>
      </c>
      <c r="F385" s="9">
        <v>0.29399999999999998</v>
      </c>
      <c r="G385" s="9">
        <v>265.77499999999998</v>
      </c>
      <c r="H385" s="9">
        <v>111.658</v>
      </c>
      <c r="I385" s="9">
        <v>0</v>
      </c>
      <c r="J385" s="9">
        <v>0</v>
      </c>
      <c r="K385" s="9">
        <v>229.833</v>
      </c>
      <c r="L385" s="9">
        <v>0.36199999999999999</v>
      </c>
      <c r="M385" s="9">
        <v>1.4E-2</v>
      </c>
      <c r="N385" s="9">
        <v>3.0000000000000001E-3</v>
      </c>
      <c r="O385" s="9">
        <v>369.29399999999998</v>
      </c>
      <c r="P385" s="9">
        <v>19.395</v>
      </c>
      <c r="Q385" s="9">
        <v>38.146000000000001</v>
      </c>
      <c r="R385" s="9">
        <v>0</v>
      </c>
      <c r="S385" s="9">
        <v>0.218</v>
      </c>
      <c r="T385" s="9">
        <v>1.609</v>
      </c>
      <c r="U385" s="9">
        <v>2.7</v>
      </c>
      <c r="V385" s="9">
        <v>43.003999999999998</v>
      </c>
      <c r="W385" s="9">
        <v>1.831</v>
      </c>
      <c r="X385" s="9">
        <v>0</v>
      </c>
      <c r="Y385" s="9">
        <v>0</v>
      </c>
      <c r="Z385" s="26">
        <f t="shared" si="113"/>
        <v>1325.0349999999999</v>
      </c>
      <c r="AA385" s="85"/>
    </row>
    <row r="386" spans="1:27" ht="24.75">
      <c r="A386" s="83" t="s">
        <v>4</v>
      </c>
      <c r="B386" s="86">
        <v>2017</v>
      </c>
      <c r="C386" s="40" t="s">
        <v>99</v>
      </c>
      <c r="D386" s="9">
        <v>14.87</v>
      </c>
      <c r="E386" s="9">
        <v>163.75200000000001</v>
      </c>
      <c r="F386" s="9">
        <v>3.52</v>
      </c>
      <c r="G386" s="9">
        <v>0.42599999999999999</v>
      </c>
      <c r="H386" s="9">
        <v>0</v>
      </c>
      <c r="I386" s="9">
        <v>0.10299999999999999</v>
      </c>
      <c r="J386" s="9">
        <v>2.3090000000000002</v>
      </c>
      <c r="K386" s="9">
        <v>0.75600000000000001</v>
      </c>
      <c r="L386" s="9">
        <v>0.19700000000000001</v>
      </c>
      <c r="M386" s="9">
        <v>7.2279999999999998</v>
      </c>
      <c r="N386" s="9">
        <v>14.792999999999999</v>
      </c>
      <c r="O386" s="9">
        <v>13.948</v>
      </c>
      <c r="P386" s="9">
        <v>5.702</v>
      </c>
      <c r="Q386" s="9">
        <v>0.34699999999999998</v>
      </c>
      <c r="R386" s="9">
        <v>6.2530000000000001</v>
      </c>
      <c r="S386" s="9">
        <v>13.791</v>
      </c>
      <c r="T386" s="9">
        <v>10.457000000000001</v>
      </c>
      <c r="U386" s="9">
        <v>3.0609999999999999</v>
      </c>
      <c r="V386" s="9">
        <v>1.298</v>
      </c>
      <c r="W386" s="9">
        <v>70.055000000000007</v>
      </c>
      <c r="X386" s="9">
        <v>4.3600000000000003</v>
      </c>
      <c r="Y386" s="9">
        <v>18.382000000000001</v>
      </c>
      <c r="Z386" s="26">
        <f t="shared" si="113"/>
        <v>355.60800000000006</v>
      </c>
      <c r="AA386" s="83" t="s">
        <v>97</v>
      </c>
    </row>
    <row r="387" spans="1:27" ht="24.75">
      <c r="A387" s="84"/>
      <c r="B387" s="87"/>
      <c r="C387" s="40" t="s">
        <v>100</v>
      </c>
      <c r="D387" s="9">
        <v>21.693000000000001</v>
      </c>
      <c r="E387" s="9">
        <v>152.82499999999999</v>
      </c>
      <c r="F387" s="9">
        <v>4.3109999999999999</v>
      </c>
      <c r="G387" s="9">
        <v>1.246</v>
      </c>
      <c r="H387" s="9">
        <v>1E-3</v>
      </c>
      <c r="I387" s="9">
        <v>0.5</v>
      </c>
      <c r="J387" s="9">
        <v>2.0779999999999998</v>
      </c>
      <c r="K387" s="9">
        <v>1.038</v>
      </c>
      <c r="L387" s="9">
        <v>0.51500000000000001</v>
      </c>
      <c r="M387" s="9">
        <v>5.9829999999999997</v>
      </c>
      <c r="N387" s="9">
        <v>16.556000000000001</v>
      </c>
      <c r="O387" s="9">
        <v>18.337</v>
      </c>
      <c r="P387" s="9">
        <v>7.1589999999999998</v>
      </c>
      <c r="Q387" s="9">
        <v>0.39400000000000002</v>
      </c>
      <c r="R387" s="9">
        <v>12.552</v>
      </c>
      <c r="S387" s="9">
        <v>20.76</v>
      </c>
      <c r="T387" s="9">
        <v>16.283000000000001</v>
      </c>
      <c r="U387" s="9">
        <v>1.2370000000000001</v>
      </c>
      <c r="V387" s="9">
        <v>3.39</v>
      </c>
      <c r="W387" s="9">
        <v>115.54300000000001</v>
      </c>
      <c r="X387" s="9">
        <v>3.8359999999999999</v>
      </c>
      <c r="Y387" s="9">
        <v>11.61</v>
      </c>
      <c r="Z387" s="26">
        <f t="shared" si="113"/>
        <v>417.84700000000009</v>
      </c>
      <c r="AA387" s="84"/>
    </row>
    <row r="388" spans="1:27" ht="24.75">
      <c r="A388" s="84"/>
      <c r="B388" s="86">
        <v>2018</v>
      </c>
      <c r="C388" s="40" t="s">
        <v>99</v>
      </c>
      <c r="D388" s="9">
        <v>13.631</v>
      </c>
      <c r="E388" s="9">
        <v>150.09800000000001</v>
      </c>
      <c r="F388" s="9">
        <v>4.3639999999999999</v>
      </c>
      <c r="G388" s="9">
        <v>0.72599999999999998</v>
      </c>
      <c r="H388" s="9">
        <v>2.2250000000000001</v>
      </c>
      <c r="I388" s="9">
        <v>0.201964</v>
      </c>
      <c r="J388" s="9">
        <v>2.371</v>
      </c>
      <c r="K388" s="9">
        <v>0.54900000000000004</v>
      </c>
      <c r="L388" s="9">
        <v>0.17100000000000001</v>
      </c>
      <c r="M388" s="9">
        <v>12.992000000000001</v>
      </c>
      <c r="N388" s="9">
        <v>20.318000000000001</v>
      </c>
      <c r="O388" s="9">
        <v>21.925999999999998</v>
      </c>
      <c r="P388" s="9">
        <v>17.423999999999999</v>
      </c>
      <c r="Q388" s="9">
        <v>20.524961928934008</v>
      </c>
      <c r="R388" s="9">
        <v>9.9619999999999997</v>
      </c>
      <c r="S388" s="9">
        <v>18.73</v>
      </c>
      <c r="T388" s="9">
        <v>10.596</v>
      </c>
      <c r="U388" s="9">
        <v>2.294</v>
      </c>
      <c r="V388" s="9">
        <v>8.5619999999999994</v>
      </c>
      <c r="W388" s="9">
        <v>97.436000000000007</v>
      </c>
      <c r="X388" s="9">
        <v>5.742</v>
      </c>
      <c r="Y388" s="9">
        <v>44.03</v>
      </c>
      <c r="Z388" s="26">
        <f t="shared" si="113"/>
        <v>464.87392592893411</v>
      </c>
      <c r="AA388" s="84"/>
    </row>
    <row r="389" spans="1:27" ht="24.75">
      <c r="A389" s="84"/>
      <c r="B389" s="87"/>
      <c r="C389" s="40" t="s">
        <v>100</v>
      </c>
      <c r="D389" s="9">
        <v>19.481000000000002</v>
      </c>
      <c r="E389" s="9">
        <v>107.19499999999999</v>
      </c>
      <c r="F389" s="9">
        <v>5.2569999999999997</v>
      </c>
      <c r="G389" s="9">
        <v>2.1160000000000001</v>
      </c>
      <c r="H389" s="9">
        <v>1.4750000000000001</v>
      </c>
      <c r="I389" s="9">
        <v>0.17299999999999999</v>
      </c>
      <c r="J389" s="9">
        <v>2.484</v>
      </c>
      <c r="K389" s="9">
        <v>1.2849999999999999</v>
      </c>
      <c r="L389" s="9">
        <v>0.26300000000000001</v>
      </c>
      <c r="M389" s="9">
        <v>10.52</v>
      </c>
      <c r="N389" s="9">
        <v>19.286999999999999</v>
      </c>
      <c r="O389" s="9">
        <v>28.12</v>
      </c>
      <c r="P389" s="9">
        <v>22.045000000000002</v>
      </c>
      <c r="Q389" s="9">
        <v>23.305</v>
      </c>
      <c r="R389" s="9">
        <v>26.361000000000001</v>
      </c>
      <c r="S389" s="9">
        <v>29.231999999999999</v>
      </c>
      <c r="T389" s="9">
        <v>18.100999999999999</v>
      </c>
      <c r="U389" s="9">
        <v>0.997</v>
      </c>
      <c r="V389" s="9">
        <v>6.2</v>
      </c>
      <c r="W389" s="9">
        <v>170.72900000000001</v>
      </c>
      <c r="X389" s="9">
        <v>4.4779999999999998</v>
      </c>
      <c r="Y389" s="9">
        <v>23.023</v>
      </c>
      <c r="Z389" s="26">
        <f t="shared" si="113"/>
        <v>522.12700000000007</v>
      </c>
      <c r="AA389" s="84"/>
    </row>
    <row r="390" spans="1:27" ht="24.75">
      <c r="A390" s="84"/>
      <c r="B390" s="86">
        <v>2019</v>
      </c>
      <c r="C390" s="40" t="s">
        <v>99</v>
      </c>
      <c r="D390" s="9">
        <v>15.446999999999999</v>
      </c>
      <c r="E390" s="9">
        <v>631.625</v>
      </c>
      <c r="F390" s="9">
        <v>3.7570000000000001</v>
      </c>
      <c r="G390" s="9">
        <v>0.54200000000000004</v>
      </c>
      <c r="H390" s="9">
        <v>0</v>
      </c>
      <c r="I390" s="9">
        <v>0.158</v>
      </c>
      <c r="J390" s="9">
        <v>2.4889999999999999</v>
      </c>
      <c r="K390" s="9">
        <v>0.93899999999999995</v>
      </c>
      <c r="L390" s="9">
        <v>1.4059999999999999</v>
      </c>
      <c r="M390" s="9">
        <v>11.183</v>
      </c>
      <c r="N390" s="9">
        <v>15.973000000000001</v>
      </c>
      <c r="O390" s="9">
        <v>1.36</v>
      </c>
      <c r="P390" s="9">
        <v>21.134</v>
      </c>
      <c r="Q390" s="9">
        <v>14.228761421319795</v>
      </c>
      <c r="R390" s="9">
        <v>9.7810000000000006</v>
      </c>
      <c r="S390" s="9">
        <v>20.067</v>
      </c>
      <c r="T390" s="9">
        <v>9.3439999999999994</v>
      </c>
      <c r="U390" s="9">
        <v>2.5859999999999999</v>
      </c>
      <c r="V390" s="9">
        <v>13.062573870967741</v>
      </c>
      <c r="W390" s="9">
        <v>98.870999999999995</v>
      </c>
      <c r="X390" s="9">
        <v>4.1890000000000001</v>
      </c>
      <c r="Y390" s="9">
        <v>47.353000000000002</v>
      </c>
      <c r="Z390" s="26">
        <f t="shared" si="113"/>
        <v>925.49533529228734</v>
      </c>
      <c r="AA390" s="84"/>
    </row>
    <row r="391" spans="1:27" ht="24.75">
      <c r="A391" s="85"/>
      <c r="B391" s="87"/>
      <c r="C391" s="40" t="s">
        <v>100</v>
      </c>
      <c r="D391" s="9">
        <v>21.428000000000001</v>
      </c>
      <c r="E391" s="9">
        <v>407.78500000000003</v>
      </c>
      <c r="F391" s="9">
        <v>4.5620000000000003</v>
      </c>
      <c r="G391" s="9">
        <v>1.635</v>
      </c>
      <c r="H391" s="9">
        <v>0</v>
      </c>
      <c r="I391" s="9">
        <v>0.104</v>
      </c>
      <c r="J391" s="9">
        <v>2.4119999999999999</v>
      </c>
      <c r="K391" s="9">
        <v>1.425</v>
      </c>
      <c r="L391" s="9">
        <v>3.8069999999999999</v>
      </c>
      <c r="M391" s="9">
        <v>8.9390000000000001</v>
      </c>
      <c r="N391" s="9">
        <v>13.358000000000001</v>
      </c>
      <c r="O391" s="9">
        <v>1.5169999999999999</v>
      </c>
      <c r="P391" s="9">
        <v>29.988</v>
      </c>
      <c r="Q391" s="9">
        <v>16.155999999999999</v>
      </c>
      <c r="R391" s="9">
        <v>20.166</v>
      </c>
      <c r="S391" s="9">
        <v>32.421999999999997</v>
      </c>
      <c r="T391" s="9">
        <v>15.492000000000001</v>
      </c>
      <c r="U391" s="9">
        <v>1.544</v>
      </c>
      <c r="V391" s="9">
        <v>9.4589999999999996</v>
      </c>
      <c r="W391" s="9">
        <v>168.78299999999999</v>
      </c>
      <c r="X391" s="9">
        <v>4.6189999999999998</v>
      </c>
      <c r="Y391" s="9">
        <v>24.274999999999999</v>
      </c>
      <c r="Z391" s="26">
        <f t="shared" si="113"/>
        <v>789.87599999999998</v>
      </c>
      <c r="AA391" s="85"/>
    </row>
    <row r="392" spans="1:27" ht="24.75">
      <c r="A392" s="83" t="s">
        <v>5</v>
      </c>
      <c r="B392" s="86">
        <v>2017</v>
      </c>
      <c r="C392" s="40" t="s">
        <v>99</v>
      </c>
      <c r="D392" s="9">
        <v>10.397199999999998</v>
      </c>
      <c r="E392" s="9">
        <v>-54.22999999999999</v>
      </c>
      <c r="F392" s="9">
        <v>3.464</v>
      </c>
      <c r="G392" s="9">
        <v>-103.93125500000004</v>
      </c>
      <c r="H392" s="9">
        <v>-46.720162999999999</v>
      </c>
      <c r="I392" s="9">
        <v>0.10299999999999999</v>
      </c>
      <c r="J392" s="9">
        <v>2.3090000000000002</v>
      </c>
      <c r="K392" s="9">
        <v>-138.51599999999999</v>
      </c>
      <c r="L392" s="9">
        <v>-0.23899999999999999</v>
      </c>
      <c r="M392" s="9">
        <v>7.2240000000000002</v>
      </c>
      <c r="N392" s="9">
        <v>14.792999999999999</v>
      </c>
      <c r="O392" s="9">
        <v>-239.40799999999999</v>
      </c>
      <c r="P392" s="9">
        <v>-6.0645509999999998</v>
      </c>
      <c r="Q392" s="9">
        <v>-3.097</v>
      </c>
      <c r="R392" s="9">
        <v>5.8</v>
      </c>
      <c r="S392" s="9">
        <v>12.318</v>
      </c>
      <c r="T392" s="9">
        <v>10.106000000000002</v>
      </c>
      <c r="U392" s="9">
        <v>1.9909999999999999</v>
      </c>
      <c r="V392" s="9">
        <v>-9.4529999999999994</v>
      </c>
      <c r="W392" s="9">
        <v>69.87700000000001</v>
      </c>
      <c r="X392" s="9">
        <v>4.3600000000000003</v>
      </c>
      <c r="Y392" s="9">
        <v>18.355</v>
      </c>
      <c r="Z392" s="9">
        <v>-440.56176900000008</v>
      </c>
      <c r="AA392" s="83" t="s">
        <v>103</v>
      </c>
    </row>
    <row r="393" spans="1:27" ht="24.75">
      <c r="A393" s="84"/>
      <c r="B393" s="87"/>
      <c r="C393" s="40" t="s">
        <v>100</v>
      </c>
      <c r="D393" s="9">
        <v>9.2640000000000011</v>
      </c>
      <c r="E393" s="9">
        <v>-14.697000000000003</v>
      </c>
      <c r="F393" s="9">
        <v>4.1660000000000004</v>
      </c>
      <c r="G393" s="9">
        <v>-225.7370941747744</v>
      </c>
      <c r="H393" s="9">
        <v>-52.242558645070012</v>
      </c>
      <c r="I393" s="9">
        <v>0.5</v>
      </c>
      <c r="J393" s="9">
        <v>2.0779999999999998</v>
      </c>
      <c r="K393" s="9">
        <v>-181.34099999999998</v>
      </c>
      <c r="L393" s="9">
        <v>0.317</v>
      </c>
      <c r="M393" s="9">
        <v>5.9749999999999996</v>
      </c>
      <c r="N393" s="9">
        <v>16.556000000000001</v>
      </c>
      <c r="O393" s="9">
        <v>-128.24700000000001</v>
      </c>
      <c r="P393" s="9">
        <v>-10.9956976</v>
      </c>
      <c r="Q393" s="9">
        <v>-28.018000000000001</v>
      </c>
      <c r="R393" s="9">
        <v>12.077</v>
      </c>
      <c r="S393" s="9">
        <v>18.398000000000003</v>
      </c>
      <c r="T393" s="9">
        <v>14.988000000000001</v>
      </c>
      <c r="U393" s="9">
        <v>-0.39599999999999991</v>
      </c>
      <c r="V393" s="9">
        <v>-5.4601054407423035</v>
      </c>
      <c r="W393" s="9">
        <v>115.19200000000001</v>
      </c>
      <c r="X393" s="9">
        <v>3.8359999999999999</v>
      </c>
      <c r="Y393" s="9">
        <v>11.588999999999999</v>
      </c>
      <c r="Z393" s="16">
        <v>-432.19845586058653</v>
      </c>
      <c r="AA393" s="84"/>
    </row>
    <row r="394" spans="1:27" ht="24.75">
      <c r="A394" s="84"/>
      <c r="B394" s="86">
        <v>2018</v>
      </c>
      <c r="C394" s="40" t="s">
        <v>99</v>
      </c>
      <c r="D394" s="9">
        <f>D388-D382</f>
        <v>7.0280000000000005</v>
      </c>
      <c r="E394" s="9">
        <f t="shared" ref="E394:Z394" si="114">E388-E382</f>
        <v>-50.788999999999987</v>
      </c>
      <c r="F394" s="9">
        <f t="shared" si="114"/>
        <v>4.1790000000000003</v>
      </c>
      <c r="G394" s="9">
        <f t="shared" si="114"/>
        <v>-123.29300000000001</v>
      </c>
      <c r="H394" s="9">
        <f t="shared" si="114"/>
        <v>-89.494</v>
      </c>
      <c r="I394" s="9">
        <f t="shared" si="114"/>
        <v>0.201964</v>
      </c>
      <c r="J394" s="9">
        <f t="shared" si="114"/>
        <v>2.371</v>
      </c>
      <c r="K394" s="9">
        <f t="shared" si="114"/>
        <v>-161.447</v>
      </c>
      <c r="L394" s="9">
        <f t="shared" si="114"/>
        <v>-0.56007070707070705</v>
      </c>
      <c r="M394" s="9">
        <f t="shared" si="114"/>
        <v>12.935</v>
      </c>
      <c r="N394" s="9">
        <f t="shared" si="114"/>
        <v>20.318000000000001</v>
      </c>
      <c r="O394" s="9">
        <f t="shared" si="114"/>
        <v>-243.41800000000001</v>
      </c>
      <c r="P394" s="9">
        <f t="shared" si="114"/>
        <v>17.423999999999999</v>
      </c>
      <c r="Q394" s="9">
        <f t="shared" si="114"/>
        <v>17.160358662708468</v>
      </c>
      <c r="R394" s="9">
        <f t="shared" si="114"/>
        <v>9.9619999999999997</v>
      </c>
      <c r="S394" s="9">
        <f t="shared" si="114"/>
        <v>14.813000000000001</v>
      </c>
      <c r="T394" s="9">
        <f t="shared" si="114"/>
        <v>10.042</v>
      </c>
      <c r="U394" s="9">
        <f t="shared" si="114"/>
        <v>-1.0670000000000002</v>
      </c>
      <c r="V394" s="9">
        <f t="shared" si="114"/>
        <v>-42.214000000000006</v>
      </c>
      <c r="W394" s="9">
        <f t="shared" si="114"/>
        <v>97.214000000000013</v>
      </c>
      <c r="X394" s="9">
        <f t="shared" si="114"/>
        <v>5.742</v>
      </c>
      <c r="Y394" s="9">
        <f t="shared" si="114"/>
        <v>43.672000000000004</v>
      </c>
      <c r="Z394" s="9">
        <f t="shared" si="114"/>
        <v>-449.21974804436206</v>
      </c>
      <c r="AA394" s="84"/>
    </row>
    <row r="395" spans="1:27" ht="24.75">
      <c r="A395" s="84"/>
      <c r="B395" s="87"/>
      <c r="C395" s="40" t="s">
        <v>100</v>
      </c>
      <c r="D395" s="9">
        <f>D389-D383</f>
        <v>-0.29999999999999716</v>
      </c>
      <c r="E395" s="9">
        <f t="shared" ref="E395:Z395" si="115">E389-E383</f>
        <v>-90.358000000000004</v>
      </c>
      <c r="F395" s="9">
        <f t="shared" si="115"/>
        <v>5.1149999999999993</v>
      </c>
      <c r="G395" s="9">
        <f t="shared" si="115"/>
        <v>-279.67599999999999</v>
      </c>
      <c r="H395" s="9">
        <f t="shared" si="115"/>
        <v>-108.86800000000001</v>
      </c>
      <c r="I395" s="9">
        <f t="shared" si="115"/>
        <v>0.17299999999999999</v>
      </c>
      <c r="J395" s="9">
        <f t="shared" si="115"/>
        <v>2.484</v>
      </c>
      <c r="K395" s="9">
        <f t="shared" si="115"/>
        <v>-200.108</v>
      </c>
      <c r="L395" s="9">
        <f t="shared" si="115"/>
        <v>-6.9000000000000006E-2</v>
      </c>
      <c r="M395" s="9">
        <f t="shared" si="115"/>
        <v>10.445</v>
      </c>
      <c r="N395" s="9">
        <f t="shared" si="115"/>
        <v>19.286999999999999</v>
      </c>
      <c r="O395" s="9">
        <f t="shared" si="115"/>
        <v>-79.346999999999994</v>
      </c>
      <c r="P395" s="9">
        <f t="shared" si="115"/>
        <v>22.045000000000002</v>
      </c>
      <c r="Q395" s="9">
        <f t="shared" si="115"/>
        <v>-4.4520000000000017</v>
      </c>
      <c r="R395" s="9">
        <f t="shared" si="115"/>
        <v>26.361000000000001</v>
      </c>
      <c r="S395" s="9">
        <f t="shared" si="115"/>
        <v>22.344999999999999</v>
      </c>
      <c r="T395" s="9">
        <f t="shared" si="115"/>
        <v>15.805</v>
      </c>
      <c r="U395" s="9">
        <f t="shared" si="115"/>
        <v>-4.6139999999999999</v>
      </c>
      <c r="V395" s="9">
        <f t="shared" si="115"/>
        <v>-43.805999999999997</v>
      </c>
      <c r="W395" s="9">
        <f t="shared" si="115"/>
        <v>170.52900000000002</v>
      </c>
      <c r="X395" s="9">
        <f t="shared" si="115"/>
        <v>4.4779999999999998</v>
      </c>
      <c r="Y395" s="9">
        <f t="shared" si="115"/>
        <v>22.927</v>
      </c>
      <c r="Z395" s="9">
        <f t="shared" si="115"/>
        <v>-489.60399999999993</v>
      </c>
      <c r="AA395" s="84"/>
    </row>
    <row r="396" spans="1:27" ht="24.75">
      <c r="A396" s="84"/>
      <c r="B396" s="86">
        <v>2019</v>
      </c>
      <c r="C396" s="40" t="s">
        <v>99</v>
      </c>
      <c r="D396" s="9">
        <f>D390-D384</f>
        <v>9.2419999999999991</v>
      </c>
      <c r="E396" s="9">
        <f t="shared" ref="E396:Z396" si="116">E390-E384</f>
        <v>418.79399999999998</v>
      </c>
      <c r="F396" s="9">
        <f t="shared" si="116"/>
        <v>3.5720000000000001</v>
      </c>
      <c r="G396" s="9">
        <f t="shared" si="116"/>
        <v>-113.345</v>
      </c>
      <c r="H396" s="9">
        <f t="shared" si="116"/>
        <v>-120.417</v>
      </c>
      <c r="I396" s="9">
        <f t="shared" si="116"/>
        <v>0.158</v>
      </c>
      <c r="J396" s="9">
        <f t="shared" si="116"/>
        <v>2.4889999999999999</v>
      </c>
      <c r="K396" s="9">
        <f t="shared" si="116"/>
        <v>-181.37800000000001</v>
      </c>
      <c r="L396" s="9">
        <f t="shared" si="116"/>
        <v>1.2</v>
      </c>
      <c r="M396" s="9">
        <f t="shared" si="116"/>
        <v>11.16</v>
      </c>
      <c r="N396" s="9">
        <f t="shared" si="116"/>
        <v>15.968</v>
      </c>
      <c r="O396" s="9">
        <f t="shared" si="116"/>
        <v>-686.15099999999995</v>
      </c>
      <c r="P396" s="9">
        <f t="shared" si="116"/>
        <v>7.963000000000001</v>
      </c>
      <c r="Q396" s="9">
        <f t="shared" si="116"/>
        <v>7.7816850777738376</v>
      </c>
      <c r="R396" s="9">
        <f t="shared" si="116"/>
        <v>9.7810000000000006</v>
      </c>
      <c r="S396" s="9">
        <f t="shared" si="116"/>
        <v>19.832999999999998</v>
      </c>
      <c r="T396" s="9">
        <f t="shared" si="116"/>
        <v>8.9219999999999988</v>
      </c>
      <c r="U396" s="9">
        <f t="shared" si="116"/>
        <v>0.72299999999999986</v>
      </c>
      <c r="V396" s="9">
        <f t="shared" si="116"/>
        <v>-30.603608267175687</v>
      </c>
      <c r="W396" s="9">
        <f t="shared" si="116"/>
        <v>97.816999999999993</v>
      </c>
      <c r="X396" s="9">
        <f t="shared" si="116"/>
        <v>4.1890000000000001</v>
      </c>
      <c r="Y396" s="9">
        <f t="shared" si="116"/>
        <v>47.353000000000002</v>
      </c>
      <c r="Z396" s="9">
        <f t="shared" si="116"/>
        <v>-464.94892318940197</v>
      </c>
      <c r="AA396" s="84"/>
    </row>
    <row r="397" spans="1:27" ht="24.75">
      <c r="A397" s="85"/>
      <c r="B397" s="87"/>
      <c r="C397" s="40" t="s">
        <v>100</v>
      </c>
      <c r="D397" s="9">
        <f>D391-D385</f>
        <v>-0.90499999999999758</v>
      </c>
      <c r="E397" s="9">
        <f t="shared" ref="E397:Z397" si="117">E391-E385</f>
        <v>189.21900000000002</v>
      </c>
      <c r="F397" s="9">
        <f t="shared" si="117"/>
        <v>4.2680000000000007</v>
      </c>
      <c r="G397" s="9">
        <f t="shared" si="117"/>
        <v>-264.14</v>
      </c>
      <c r="H397" s="9">
        <f t="shared" si="117"/>
        <v>-111.658</v>
      </c>
      <c r="I397" s="9">
        <f t="shared" si="117"/>
        <v>0.104</v>
      </c>
      <c r="J397" s="9">
        <f t="shared" si="117"/>
        <v>2.4119999999999999</v>
      </c>
      <c r="K397" s="9">
        <f t="shared" si="117"/>
        <v>-228.40799999999999</v>
      </c>
      <c r="L397" s="9">
        <f t="shared" si="117"/>
        <v>3.4449999999999998</v>
      </c>
      <c r="M397" s="9">
        <f t="shared" si="117"/>
        <v>8.9250000000000007</v>
      </c>
      <c r="N397" s="9">
        <f t="shared" si="117"/>
        <v>13.355</v>
      </c>
      <c r="O397" s="9">
        <f t="shared" si="117"/>
        <v>-367.77699999999999</v>
      </c>
      <c r="P397" s="9">
        <f t="shared" si="117"/>
        <v>10.593</v>
      </c>
      <c r="Q397" s="9">
        <f t="shared" si="117"/>
        <v>-21.990000000000002</v>
      </c>
      <c r="R397" s="9">
        <f t="shared" si="117"/>
        <v>20.166</v>
      </c>
      <c r="S397" s="9">
        <f t="shared" si="117"/>
        <v>32.203999999999994</v>
      </c>
      <c r="T397" s="9">
        <f t="shared" si="117"/>
        <v>13.883000000000001</v>
      </c>
      <c r="U397" s="9">
        <f t="shared" si="117"/>
        <v>-1.1560000000000001</v>
      </c>
      <c r="V397" s="9">
        <f t="shared" si="117"/>
        <v>-33.545000000000002</v>
      </c>
      <c r="W397" s="9">
        <f t="shared" si="117"/>
        <v>166.952</v>
      </c>
      <c r="X397" s="9">
        <f t="shared" si="117"/>
        <v>4.6189999999999998</v>
      </c>
      <c r="Y397" s="9">
        <f t="shared" si="117"/>
        <v>24.274999999999999</v>
      </c>
      <c r="Z397" s="9">
        <f t="shared" si="117"/>
        <v>-535.15899999999988</v>
      </c>
      <c r="AA397" s="85"/>
    </row>
    <row r="398" spans="1:27" ht="24.75" customHeight="1">
      <c r="A398" s="83" t="s">
        <v>6</v>
      </c>
      <c r="B398" s="50">
        <v>2017</v>
      </c>
      <c r="C398" s="70" t="s">
        <v>98</v>
      </c>
      <c r="D398" s="9">
        <v>36.397199999999998</v>
      </c>
      <c r="E398" s="9">
        <v>290.48599999999999</v>
      </c>
      <c r="F398" s="9">
        <v>13.965</v>
      </c>
      <c r="G398" s="9">
        <v>156.06874499999995</v>
      </c>
      <c r="H398" s="9">
        <v>1011.838837</v>
      </c>
      <c r="I398" s="9">
        <v>0.10299999999999999</v>
      </c>
      <c r="J398" s="9">
        <v>2.4260000000000002</v>
      </c>
      <c r="K398" s="9">
        <v>616.24499999999989</v>
      </c>
      <c r="L398" s="9">
        <v>439.11600000000004</v>
      </c>
      <c r="M398" s="9">
        <v>11.532999999999999</v>
      </c>
      <c r="N398" s="9">
        <v>28.375999999999998</v>
      </c>
      <c r="O398" s="9">
        <v>379.40999999999997</v>
      </c>
      <c r="P398" s="9">
        <v>354.85244899999998</v>
      </c>
      <c r="Q398" s="9">
        <v>0.41500000000000004</v>
      </c>
      <c r="R398" s="9">
        <v>33.894999999999996</v>
      </c>
      <c r="S398" s="9">
        <v>99.709000000000003</v>
      </c>
      <c r="T398" s="9">
        <v>10.356000000000002</v>
      </c>
      <c r="U398" s="9">
        <v>176.57400000000001</v>
      </c>
      <c r="V398" s="9">
        <v>1532.6580000000001</v>
      </c>
      <c r="W398" s="9">
        <v>199.43900000000002</v>
      </c>
      <c r="X398" s="9">
        <v>26.388999999999999</v>
      </c>
      <c r="Y398" s="9">
        <v>66.522999999999996</v>
      </c>
      <c r="Z398" s="9">
        <v>5486.7752310000005</v>
      </c>
      <c r="AA398" s="83" t="s">
        <v>101</v>
      </c>
    </row>
    <row r="399" spans="1:27" ht="24.75">
      <c r="A399" s="84"/>
      <c r="B399" s="50">
        <v>2018</v>
      </c>
      <c r="C399" s="71"/>
      <c r="D399" s="9">
        <f>D378+D388-D382</f>
        <v>33.217999999999996</v>
      </c>
      <c r="E399" s="9">
        <f t="shared" ref="E399:Z399" si="118">E378+E389-E383</f>
        <v>254.76100000000002</v>
      </c>
      <c r="F399" s="9">
        <f t="shared" si="118"/>
        <v>18.015000000000001</v>
      </c>
      <c r="G399" s="9">
        <f t="shared" si="118"/>
        <v>25.324000000000012</v>
      </c>
      <c r="H399" s="9">
        <f t="shared" si="118"/>
        <v>983.26799999999992</v>
      </c>
      <c r="I399" s="9">
        <f t="shared" si="118"/>
        <v>0.17299999999999999</v>
      </c>
      <c r="J399" s="9">
        <f t="shared" si="118"/>
        <v>2.6</v>
      </c>
      <c r="K399" s="9">
        <f t="shared" si="118"/>
        <v>1227.3980000000001</v>
      </c>
      <c r="L399" s="9">
        <f t="shared" si="118"/>
        <v>452.23099999999999</v>
      </c>
      <c r="M399" s="9">
        <f t="shared" si="118"/>
        <v>14.472999999999999</v>
      </c>
      <c r="N399" s="9">
        <f t="shared" si="118"/>
        <v>33.266999999999996</v>
      </c>
      <c r="O399" s="9">
        <f t="shared" si="118"/>
        <v>566.81600000000003</v>
      </c>
      <c r="P399" s="9">
        <f t="shared" si="118"/>
        <v>390.85300000000001</v>
      </c>
      <c r="Q399" s="9">
        <f t="shared" si="118"/>
        <v>23.907999999999998</v>
      </c>
      <c r="R399" s="9">
        <f t="shared" si="118"/>
        <v>55.371000000000002</v>
      </c>
      <c r="S399" s="9">
        <f t="shared" si="118"/>
        <v>119.001</v>
      </c>
      <c r="T399" s="9">
        <f t="shared" si="118"/>
        <v>15.805</v>
      </c>
      <c r="U399" s="9">
        <f t="shared" si="118"/>
        <v>169.06300000000002</v>
      </c>
      <c r="V399" s="9">
        <f t="shared" si="118"/>
        <v>1498.3050000000001</v>
      </c>
      <c r="W399" s="9">
        <f t="shared" si="118"/>
        <v>282.23</v>
      </c>
      <c r="X399" s="9">
        <f t="shared" si="118"/>
        <v>26.689999999999998</v>
      </c>
      <c r="Y399" s="9">
        <f t="shared" si="118"/>
        <v>22.927</v>
      </c>
      <c r="Z399" s="9">
        <f t="shared" si="118"/>
        <v>6208.3690000000006</v>
      </c>
      <c r="AA399" s="84"/>
    </row>
    <row r="400" spans="1:27" ht="24.75">
      <c r="A400" s="84"/>
      <c r="B400" s="50">
        <v>2019</v>
      </c>
      <c r="C400" s="72"/>
      <c r="D400" s="9">
        <f>D379+D390-D384</f>
        <v>35.632000000000005</v>
      </c>
      <c r="E400" s="9">
        <f t="shared" ref="E400:Z400" si="119">E379+E390-E384</f>
        <v>742.27200000000005</v>
      </c>
      <c r="F400" s="9">
        <f t="shared" si="119"/>
        <v>16.572000000000003</v>
      </c>
      <c r="G400" s="9">
        <f t="shared" si="119"/>
        <v>175.35499999999996</v>
      </c>
      <c r="H400" s="9">
        <f t="shared" si="119"/>
        <v>1015.6080000000001</v>
      </c>
      <c r="I400" s="9">
        <f t="shared" si="119"/>
        <v>0.158</v>
      </c>
      <c r="J400" s="9">
        <f t="shared" si="119"/>
        <v>2.6069999999999998</v>
      </c>
      <c r="K400" s="9">
        <f t="shared" si="119"/>
        <v>1358.3780000000002</v>
      </c>
      <c r="L400" s="9">
        <f t="shared" si="119"/>
        <v>476.09999999999997</v>
      </c>
      <c r="M400" s="9">
        <f t="shared" si="119"/>
        <v>14.727</v>
      </c>
      <c r="N400" s="9">
        <f t="shared" si="119"/>
        <v>30.134000000000004</v>
      </c>
      <c r="O400" s="9">
        <f t="shared" si="119"/>
        <v>-47.150999999999954</v>
      </c>
      <c r="P400" s="9">
        <f t="shared" si="119"/>
        <v>384.81300000000005</v>
      </c>
      <c r="Q400" s="9">
        <f t="shared" si="119"/>
        <v>15.510685077773836</v>
      </c>
      <c r="R400" s="9">
        <f t="shared" si="119"/>
        <v>35.581000000000003</v>
      </c>
      <c r="S400" s="9">
        <f t="shared" si="119"/>
        <v>125.7</v>
      </c>
      <c r="T400" s="9">
        <f t="shared" si="119"/>
        <v>8.9219999999999988</v>
      </c>
      <c r="U400" s="9">
        <f t="shared" si="119"/>
        <v>175.57300000000001</v>
      </c>
      <c r="V400" s="9">
        <f t="shared" si="119"/>
        <v>1573.1583917328244</v>
      </c>
      <c r="W400" s="9">
        <f t="shared" si="119"/>
        <v>199.81699999999998</v>
      </c>
      <c r="X400" s="9">
        <f t="shared" si="119"/>
        <v>26.114999999999998</v>
      </c>
      <c r="Y400" s="9">
        <f t="shared" si="119"/>
        <v>111.72800000000001</v>
      </c>
      <c r="Z400" s="9">
        <f t="shared" si="119"/>
        <v>6477.3100768105996</v>
      </c>
      <c r="AA400" s="85"/>
    </row>
    <row r="401" spans="1:27" ht="24.75">
      <c r="A401" s="73" t="s">
        <v>7</v>
      </c>
      <c r="B401" s="50">
        <v>2017</v>
      </c>
      <c r="C401" s="70" t="s">
        <v>9</v>
      </c>
      <c r="D401" s="9">
        <f>(D377/D398)*100</f>
        <v>71.434066356752723</v>
      </c>
      <c r="E401" s="9">
        <f t="shared" ref="E401:Y401" si="120">(E377/E398)*100</f>
        <v>118.66871381064837</v>
      </c>
      <c r="F401" s="9">
        <f t="shared" si="120"/>
        <v>75.195130683852483</v>
      </c>
      <c r="G401" s="9">
        <f t="shared" si="120"/>
        <v>166.59325350505003</v>
      </c>
      <c r="H401" s="9">
        <f t="shared" si="120"/>
        <v>104.61735221969938</v>
      </c>
      <c r="I401" s="9">
        <f t="shared" si="120"/>
        <v>0</v>
      </c>
      <c r="J401" s="9">
        <f t="shared" si="120"/>
        <v>4.8227535037098104</v>
      </c>
      <c r="K401" s="9">
        <f t="shared" si="120"/>
        <v>122.47742375191686</v>
      </c>
      <c r="L401" s="9">
        <f t="shared" si="120"/>
        <v>100.05442753167728</v>
      </c>
      <c r="M401" s="9">
        <f t="shared" si="120"/>
        <v>37.362351513049511</v>
      </c>
      <c r="N401" s="9">
        <f t="shared" si="120"/>
        <v>47.867916549196508</v>
      </c>
      <c r="O401" s="9">
        <f t="shared" si="120"/>
        <v>163.10007643446406</v>
      </c>
      <c r="P401" s="9">
        <f t="shared" si="120"/>
        <v>101.70903456270072</v>
      </c>
      <c r="Q401" s="9">
        <f t="shared" si="120"/>
        <v>846.26506024096386</v>
      </c>
      <c r="R401" s="9">
        <f t="shared" si="120"/>
        <v>82.888331612332209</v>
      </c>
      <c r="S401" s="9">
        <f t="shared" si="120"/>
        <v>87.646050005516045</v>
      </c>
      <c r="T401" s="9">
        <f t="shared" si="120"/>
        <v>2.4140594824256465</v>
      </c>
      <c r="U401" s="9">
        <f t="shared" si="120"/>
        <v>98.87242742419609</v>
      </c>
      <c r="V401" s="9">
        <f t="shared" si="120"/>
        <v>100.61677164768656</v>
      </c>
      <c r="W401" s="9">
        <f t="shared" si="120"/>
        <v>64.963221837253499</v>
      </c>
      <c r="X401" s="9">
        <f t="shared" si="120"/>
        <v>83.477964303308198</v>
      </c>
      <c r="Y401" s="9">
        <f t="shared" si="120"/>
        <v>72.408039324744834</v>
      </c>
      <c r="Z401" s="9">
        <f>(Z377/Z398)*100</f>
        <v>108.02952099278367</v>
      </c>
      <c r="AA401" s="92" t="s">
        <v>102</v>
      </c>
    </row>
    <row r="402" spans="1:27" ht="24.75">
      <c r="A402" s="73"/>
      <c r="B402" s="50">
        <v>2018</v>
      </c>
      <c r="C402" s="71"/>
      <c r="D402" s="9">
        <f>(D378/D399)*100</f>
        <v>78.842796074417492</v>
      </c>
      <c r="E402" s="9">
        <f t="shared" ref="E402:Y402" si="121">(E378/E399)*100</f>
        <v>135.46775212846549</v>
      </c>
      <c r="F402" s="9">
        <f t="shared" si="121"/>
        <v>71.606994171523723</v>
      </c>
      <c r="G402" s="9">
        <f t="shared" si="121"/>
        <v>1204.3910914547459</v>
      </c>
      <c r="H402" s="9">
        <f t="shared" si="121"/>
        <v>111.07205766891633</v>
      </c>
      <c r="I402" s="9">
        <f t="shared" si="121"/>
        <v>0</v>
      </c>
      <c r="J402" s="9">
        <f t="shared" si="121"/>
        <v>4.4615384615384617</v>
      </c>
      <c r="K402" s="9">
        <f t="shared" si="121"/>
        <v>116.30343213855652</v>
      </c>
      <c r="L402" s="9">
        <f t="shared" si="121"/>
        <v>100.01525768910138</v>
      </c>
      <c r="M402" s="9">
        <f t="shared" si="121"/>
        <v>27.83113383541767</v>
      </c>
      <c r="N402" s="9">
        <f t="shared" si="121"/>
        <v>42.023627017765357</v>
      </c>
      <c r="O402" s="9">
        <f t="shared" si="121"/>
        <v>113.99872268955005</v>
      </c>
      <c r="P402" s="9">
        <f t="shared" si="121"/>
        <v>94.359772088227544</v>
      </c>
      <c r="Q402" s="9">
        <f t="shared" si="121"/>
        <v>118.62138196419609</v>
      </c>
      <c r="R402" s="9">
        <f t="shared" si="121"/>
        <v>52.392046378067946</v>
      </c>
      <c r="S402" s="9">
        <f t="shared" si="121"/>
        <v>81.222846866833052</v>
      </c>
      <c r="T402" s="9">
        <f t="shared" si="121"/>
        <v>0</v>
      </c>
      <c r="U402" s="9">
        <f t="shared" si="121"/>
        <v>102.72916013557074</v>
      </c>
      <c r="V402" s="9">
        <f t="shared" si="121"/>
        <v>102.92370378527738</v>
      </c>
      <c r="W402" s="9">
        <f t="shared" si="121"/>
        <v>39.578003755802001</v>
      </c>
      <c r="X402" s="9">
        <f t="shared" si="121"/>
        <v>83.222180591982024</v>
      </c>
      <c r="Y402" s="9">
        <f t="shared" si="121"/>
        <v>0</v>
      </c>
      <c r="Z402" s="9">
        <f>(Z378/Z399)*100</f>
        <v>107.88619362025678</v>
      </c>
      <c r="AA402" s="92"/>
    </row>
    <row r="403" spans="1:27" ht="24.75">
      <c r="A403" s="73"/>
      <c r="B403" s="50">
        <v>2019</v>
      </c>
      <c r="C403" s="72"/>
      <c r="D403" s="9">
        <f>(D379/D400)*100</f>
        <v>74.06264032330489</v>
      </c>
      <c r="E403" s="9">
        <f t="shared" ref="E403:Y403" si="122">(E379/E400)*100</f>
        <v>43.579442576306263</v>
      </c>
      <c r="F403" s="9">
        <f t="shared" si="122"/>
        <v>78.44557084238474</v>
      </c>
      <c r="G403" s="9">
        <f t="shared" si="122"/>
        <v>164.63744974480343</v>
      </c>
      <c r="H403" s="9">
        <f t="shared" si="122"/>
        <v>111.85664153886145</v>
      </c>
      <c r="I403" s="9">
        <f t="shared" si="122"/>
        <v>0</v>
      </c>
      <c r="J403" s="9">
        <f t="shared" si="122"/>
        <v>4.526275412351362</v>
      </c>
      <c r="K403" s="9">
        <f t="shared" si="122"/>
        <v>113.35254251762028</v>
      </c>
      <c r="L403" s="9">
        <f t="shared" si="122"/>
        <v>99.747952110901068</v>
      </c>
      <c r="M403" s="9">
        <f t="shared" si="122"/>
        <v>24.220818904053779</v>
      </c>
      <c r="N403" s="9">
        <f t="shared" si="122"/>
        <v>47.010021902170301</v>
      </c>
      <c r="O403" s="9">
        <f t="shared" si="122"/>
        <v>-1355.220461920215</v>
      </c>
      <c r="P403" s="9">
        <f t="shared" si="122"/>
        <v>97.930683214964148</v>
      </c>
      <c r="Q403" s="9">
        <f t="shared" si="122"/>
        <v>49.830165213497466</v>
      </c>
      <c r="R403" s="9">
        <f t="shared" si="122"/>
        <v>72.510609595008575</v>
      </c>
      <c r="S403" s="9">
        <f t="shared" si="122"/>
        <v>84.221957040572789</v>
      </c>
      <c r="T403" s="9">
        <f t="shared" si="122"/>
        <v>0</v>
      </c>
      <c r="U403" s="9">
        <f t="shared" si="122"/>
        <v>99.588205475785003</v>
      </c>
      <c r="V403" s="9">
        <f t="shared" si="122"/>
        <v>101.94536090122914</v>
      </c>
      <c r="W403" s="9">
        <f t="shared" si="122"/>
        <v>51.046707737579887</v>
      </c>
      <c r="X403" s="9">
        <f t="shared" si="122"/>
        <v>83.959410300593532</v>
      </c>
      <c r="Y403" s="9">
        <f t="shared" si="122"/>
        <v>57.617607045682362</v>
      </c>
      <c r="Z403" s="9">
        <f>(Z379/Z400)*100</f>
        <v>107.17811742337247</v>
      </c>
      <c r="AA403" s="92"/>
    </row>
    <row r="405" spans="1:27" ht="24.75">
      <c r="A405" s="1" t="s">
        <v>193</v>
      </c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AA405" s="2" t="s">
        <v>186</v>
      </c>
    </row>
    <row r="406" spans="1:27" ht="23.25" customHeight="1">
      <c r="A406" s="29" t="s">
        <v>130</v>
      </c>
      <c r="B406" s="1"/>
      <c r="C406" s="1"/>
      <c r="Z406" s="20"/>
      <c r="AA406" s="37" t="s">
        <v>162</v>
      </c>
    </row>
    <row r="407" spans="1:27">
      <c r="A407" s="46" t="s">
        <v>209</v>
      </c>
      <c r="AA407" s="46" t="s">
        <v>1</v>
      </c>
    </row>
    <row r="408" spans="1:27">
      <c r="A408" s="74" t="s">
        <v>83</v>
      </c>
      <c r="B408" s="76" t="s">
        <v>2</v>
      </c>
      <c r="C408" s="77"/>
      <c r="D408" s="25" t="s">
        <v>10</v>
      </c>
      <c r="E408" s="25" t="s">
        <v>12</v>
      </c>
      <c r="F408" s="25" t="s">
        <v>14</v>
      </c>
      <c r="G408" s="25" t="s">
        <v>16</v>
      </c>
      <c r="H408" s="25" t="s">
        <v>18</v>
      </c>
      <c r="I408" s="25" t="s">
        <v>20</v>
      </c>
      <c r="J408" s="25" t="s">
        <v>22</v>
      </c>
      <c r="K408" s="25" t="s">
        <v>24</v>
      </c>
      <c r="L408" s="25" t="s">
        <v>26</v>
      </c>
      <c r="M408" s="25" t="s">
        <v>28</v>
      </c>
      <c r="N408" s="25" t="s">
        <v>30</v>
      </c>
      <c r="O408" s="25" t="s">
        <v>32</v>
      </c>
      <c r="P408" s="25" t="s">
        <v>34</v>
      </c>
      <c r="Q408" s="25" t="s">
        <v>36</v>
      </c>
      <c r="R408" s="25" t="s">
        <v>38</v>
      </c>
      <c r="S408" s="25" t="s">
        <v>40</v>
      </c>
      <c r="T408" s="25" t="s">
        <v>42</v>
      </c>
      <c r="U408" s="25" t="s">
        <v>44</v>
      </c>
      <c r="V408" s="25" t="s">
        <v>46</v>
      </c>
      <c r="W408" s="25" t="s">
        <v>48</v>
      </c>
      <c r="X408" s="25" t="s">
        <v>50</v>
      </c>
      <c r="Y408" s="25" t="s">
        <v>52</v>
      </c>
      <c r="Z408" s="25" t="s">
        <v>54</v>
      </c>
      <c r="AA408" s="83" t="s">
        <v>104</v>
      </c>
    </row>
    <row r="409" spans="1:27">
      <c r="A409" s="75"/>
      <c r="B409" s="78" t="s">
        <v>8</v>
      </c>
      <c r="C409" s="79"/>
      <c r="D409" s="28" t="s">
        <v>11</v>
      </c>
      <c r="E409" s="28" t="s">
        <v>13</v>
      </c>
      <c r="F409" s="28" t="s">
        <v>15</v>
      </c>
      <c r="G409" s="28" t="s">
        <v>17</v>
      </c>
      <c r="H409" s="28" t="s">
        <v>19</v>
      </c>
      <c r="I409" s="28" t="s">
        <v>21</v>
      </c>
      <c r="J409" s="28" t="s">
        <v>23</v>
      </c>
      <c r="K409" s="28" t="s">
        <v>25</v>
      </c>
      <c r="L409" s="28" t="s">
        <v>27</v>
      </c>
      <c r="M409" s="28" t="s">
        <v>29</v>
      </c>
      <c r="N409" s="28" t="s">
        <v>31</v>
      </c>
      <c r="O409" s="28" t="s">
        <v>33</v>
      </c>
      <c r="P409" s="28" t="s">
        <v>35</v>
      </c>
      <c r="Q409" s="28" t="s">
        <v>37</v>
      </c>
      <c r="R409" s="28" t="s">
        <v>39</v>
      </c>
      <c r="S409" s="28" t="s">
        <v>41</v>
      </c>
      <c r="T409" s="28" t="s">
        <v>43</v>
      </c>
      <c r="U409" s="28" t="s">
        <v>45</v>
      </c>
      <c r="V409" s="28" t="s">
        <v>47</v>
      </c>
      <c r="W409" s="28" t="s">
        <v>49</v>
      </c>
      <c r="X409" s="17" t="s">
        <v>51</v>
      </c>
      <c r="Y409" s="17" t="s">
        <v>53</v>
      </c>
      <c r="Z409" s="17" t="s">
        <v>55</v>
      </c>
      <c r="AA409" s="85"/>
    </row>
    <row r="410" spans="1:27" ht="24.75">
      <c r="A410" s="80" t="s">
        <v>208</v>
      </c>
      <c r="B410" s="50">
        <v>2017</v>
      </c>
      <c r="C410" s="70" t="s">
        <v>98</v>
      </c>
      <c r="D410" s="9">
        <v>0</v>
      </c>
      <c r="E410" s="9">
        <v>1600</v>
      </c>
      <c r="F410" s="9">
        <v>648</v>
      </c>
      <c r="G410" s="9">
        <v>10</v>
      </c>
      <c r="H410" s="9">
        <v>0</v>
      </c>
      <c r="I410" s="9">
        <v>0</v>
      </c>
      <c r="J410" s="9">
        <v>0</v>
      </c>
      <c r="K410" s="9">
        <v>0</v>
      </c>
      <c r="L410" s="9">
        <v>680</v>
      </c>
      <c r="M410" s="9">
        <v>60</v>
      </c>
      <c r="N410" s="9">
        <v>22.016022347445858</v>
      </c>
      <c r="O410" s="9">
        <v>1.7859877192982523</v>
      </c>
      <c r="P410" s="9">
        <v>0</v>
      </c>
      <c r="Q410" s="9">
        <v>0</v>
      </c>
      <c r="R410" s="9">
        <v>0</v>
      </c>
      <c r="S410" s="9">
        <v>0</v>
      </c>
      <c r="T410" s="9">
        <v>3.3146844125814541</v>
      </c>
      <c r="U410" s="9">
        <v>0</v>
      </c>
      <c r="V410" s="9">
        <v>2270</v>
      </c>
      <c r="W410" s="9">
        <v>601</v>
      </c>
      <c r="X410" s="9">
        <v>0</v>
      </c>
      <c r="Y410" s="9">
        <v>0</v>
      </c>
      <c r="Z410" s="26">
        <v>5896.1166944793258</v>
      </c>
      <c r="AA410" s="83" t="s">
        <v>95</v>
      </c>
    </row>
    <row r="411" spans="1:27" ht="24.75">
      <c r="A411" s="81"/>
      <c r="B411" s="50">
        <v>2018</v>
      </c>
      <c r="C411" s="71"/>
      <c r="D411" s="9">
        <v>0</v>
      </c>
      <c r="E411" s="9">
        <v>1633.3333333333285</v>
      </c>
      <c r="F411" s="9">
        <v>784</v>
      </c>
      <c r="G411" s="9">
        <v>15</v>
      </c>
      <c r="H411" s="9">
        <v>0</v>
      </c>
      <c r="I411" s="9">
        <v>0</v>
      </c>
      <c r="J411" s="9">
        <v>0</v>
      </c>
      <c r="K411" s="9">
        <v>0</v>
      </c>
      <c r="L411" s="9">
        <v>650</v>
      </c>
      <c r="M411" s="9">
        <v>50</v>
      </c>
      <c r="N411" s="9">
        <v>22.1</v>
      </c>
      <c r="O411" s="9">
        <v>1.8</v>
      </c>
      <c r="P411" s="9">
        <v>0</v>
      </c>
      <c r="Q411" s="9">
        <v>0</v>
      </c>
      <c r="R411" s="9">
        <v>0</v>
      </c>
      <c r="S411" s="9">
        <v>0</v>
      </c>
      <c r="T411" s="9">
        <v>2.8311870069810898</v>
      </c>
      <c r="U411" s="9">
        <v>0</v>
      </c>
      <c r="V411" s="9">
        <v>2320</v>
      </c>
      <c r="W411" s="9">
        <v>605</v>
      </c>
      <c r="X411" s="9">
        <v>0</v>
      </c>
      <c r="Y411" s="9">
        <v>0</v>
      </c>
      <c r="Z411" s="16">
        <v>6084.0645203403092</v>
      </c>
      <c r="AA411" s="84"/>
    </row>
    <row r="412" spans="1:27" ht="24.75">
      <c r="A412" s="82"/>
      <c r="B412" s="50">
        <v>2019</v>
      </c>
      <c r="C412" s="72"/>
      <c r="D412" s="9">
        <v>0</v>
      </c>
      <c r="E412" s="9">
        <v>1600</v>
      </c>
      <c r="F412" s="9">
        <v>784</v>
      </c>
      <c r="G412" s="9">
        <v>15</v>
      </c>
      <c r="H412" s="9">
        <v>0</v>
      </c>
      <c r="I412" s="9">
        <v>0</v>
      </c>
      <c r="J412" s="9">
        <v>5.0000000000000001E-3</v>
      </c>
      <c r="K412" s="9">
        <v>0</v>
      </c>
      <c r="L412" s="9">
        <v>586</v>
      </c>
      <c r="M412" s="9">
        <v>2</v>
      </c>
      <c r="N412" s="9">
        <v>20</v>
      </c>
      <c r="O412" s="9">
        <v>1.3360000000000001</v>
      </c>
      <c r="P412" s="9">
        <v>0</v>
      </c>
      <c r="Q412" s="9">
        <v>0</v>
      </c>
      <c r="R412" s="9">
        <v>0</v>
      </c>
      <c r="S412" s="9">
        <v>0</v>
      </c>
      <c r="T412" s="9">
        <v>0</v>
      </c>
      <c r="U412" s="9">
        <v>0</v>
      </c>
      <c r="V412" s="9">
        <v>2600</v>
      </c>
      <c r="W412" s="9">
        <v>645</v>
      </c>
      <c r="X412" s="9">
        <v>0</v>
      </c>
      <c r="Y412" s="9">
        <v>0</v>
      </c>
      <c r="Z412" s="16">
        <f>SUM(D412:Y412)</f>
        <v>6253.3410000000003</v>
      </c>
      <c r="AA412" s="85"/>
    </row>
    <row r="413" spans="1:27" ht="24.75">
      <c r="A413" s="83" t="s">
        <v>3</v>
      </c>
      <c r="B413" s="86">
        <v>2017</v>
      </c>
      <c r="C413" s="40" t="s">
        <v>99</v>
      </c>
      <c r="D413" s="9">
        <v>15.5398</v>
      </c>
      <c r="E413" s="9">
        <v>1875.2517600000001</v>
      </c>
      <c r="F413" s="9">
        <v>10.074999999999999</v>
      </c>
      <c r="G413" s="9">
        <v>279.374146</v>
      </c>
      <c r="H413" s="9">
        <v>499.11799300000001</v>
      </c>
      <c r="I413" s="9">
        <v>0</v>
      </c>
      <c r="J413" s="9">
        <v>0</v>
      </c>
      <c r="K413" s="9">
        <v>327.99148492733212</v>
      </c>
      <c r="L413" s="9">
        <v>33.67260000000001</v>
      </c>
      <c r="M413" s="9">
        <v>5.0000000000000001E-3</v>
      </c>
      <c r="N413" s="9">
        <v>2.2080000000000002E-2</v>
      </c>
      <c r="O413" s="9">
        <v>0.04</v>
      </c>
      <c r="P413" s="9">
        <v>6.1810239999999999</v>
      </c>
      <c r="Q413" s="9">
        <v>4.8000000000000001E-2</v>
      </c>
      <c r="R413" s="9">
        <v>1E-3</v>
      </c>
      <c r="S413" s="9">
        <v>0.36835999999999997</v>
      </c>
      <c r="T413" s="9">
        <v>98.289000000000001</v>
      </c>
      <c r="U413" s="9">
        <v>0.56000000000000005</v>
      </c>
      <c r="V413" s="9">
        <v>482.82220000000001</v>
      </c>
      <c r="W413" s="9">
        <v>419.238</v>
      </c>
      <c r="X413" s="9">
        <v>0</v>
      </c>
      <c r="Y413" s="9">
        <v>0</v>
      </c>
      <c r="Z413" s="26">
        <f>SUM(D413:Y413)</f>
        <v>4048.5974479273323</v>
      </c>
      <c r="AA413" s="83" t="s">
        <v>96</v>
      </c>
    </row>
    <row r="414" spans="1:27" ht="24.75">
      <c r="A414" s="84"/>
      <c r="B414" s="87"/>
      <c r="C414" s="40" t="s">
        <v>100</v>
      </c>
      <c r="D414" s="9">
        <v>13.14392</v>
      </c>
      <c r="E414" s="9">
        <v>952.54311999999993</v>
      </c>
      <c r="F414" s="9">
        <v>5.6959999999999997</v>
      </c>
      <c r="G414" s="9">
        <v>129.43449464283174</v>
      </c>
      <c r="H414" s="9">
        <v>225.50248521774</v>
      </c>
      <c r="I414" s="9">
        <v>0</v>
      </c>
      <c r="J414" s="9">
        <v>0</v>
      </c>
      <c r="K414" s="9">
        <v>183.21292</v>
      </c>
      <c r="L414" s="9">
        <v>10.669280000000002</v>
      </c>
      <c r="M414" s="9">
        <v>8.9999999999999993E-3</v>
      </c>
      <c r="N414" s="9">
        <v>1.196E-2</v>
      </c>
      <c r="O414" s="9">
        <v>7.4999999999999997E-2</v>
      </c>
      <c r="P414" s="9">
        <v>4.6950538000000002</v>
      </c>
      <c r="Q414" s="9">
        <v>4.9000000000000002E-2</v>
      </c>
      <c r="R414" s="9">
        <v>3.0000000000000001E-3</v>
      </c>
      <c r="S414" s="9">
        <v>0.36815999999999999</v>
      </c>
      <c r="T414" s="9">
        <v>54.712000000000003</v>
      </c>
      <c r="U414" s="9">
        <v>0.27400000000000002</v>
      </c>
      <c r="V414" s="9">
        <v>240.13410712779418</v>
      </c>
      <c r="W414" s="9">
        <v>217.60400000000001</v>
      </c>
      <c r="X414" s="9">
        <v>0</v>
      </c>
      <c r="Y414" s="9">
        <v>3.0000000000000001E-3</v>
      </c>
      <c r="Z414" s="26">
        <f t="shared" ref="Z414:Z424" si="123">SUM(D414:Y414)</f>
        <v>2038.1405007883657</v>
      </c>
      <c r="AA414" s="84"/>
    </row>
    <row r="415" spans="1:27" ht="24.75">
      <c r="A415" s="84"/>
      <c r="B415" s="86">
        <v>2018</v>
      </c>
      <c r="C415" s="40" t="s">
        <v>99</v>
      </c>
      <c r="D415" s="9">
        <v>14.313999999999998</v>
      </c>
      <c r="E415" s="9">
        <v>915.274</v>
      </c>
      <c r="F415" s="9">
        <v>0.57400000000000007</v>
      </c>
      <c r="G415" s="9">
        <v>321.71600000000001</v>
      </c>
      <c r="H415" s="9">
        <v>487.87199999999996</v>
      </c>
      <c r="I415" s="9">
        <v>0</v>
      </c>
      <c r="J415" s="9">
        <v>4.2530000000000001</v>
      </c>
      <c r="K415" s="9">
        <v>416.05700000000007</v>
      </c>
      <c r="L415" s="9">
        <v>74.067999999999998</v>
      </c>
      <c r="M415" s="9">
        <v>5.6219999999999999</v>
      </c>
      <c r="N415" s="9">
        <v>1E-3</v>
      </c>
      <c r="O415" s="9">
        <v>13.431999999999999</v>
      </c>
      <c r="P415" s="9">
        <v>7.9640000000000004</v>
      </c>
      <c r="Q415" s="9">
        <v>0</v>
      </c>
      <c r="R415" s="9">
        <v>0</v>
      </c>
      <c r="S415" s="9">
        <v>8.2270000000000003</v>
      </c>
      <c r="T415" s="9">
        <v>27.816000000000003</v>
      </c>
      <c r="U415" s="9">
        <v>7.4999999999999997E-2</v>
      </c>
      <c r="V415" s="9">
        <v>768.30499999999995</v>
      </c>
      <c r="W415" s="9">
        <v>479.94299999999998</v>
      </c>
      <c r="X415" s="9">
        <v>0</v>
      </c>
      <c r="Y415" s="9">
        <v>0.92100000000000004</v>
      </c>
      <c r="Z415" s="26">
        <f t="shared" si="123"/>
        <v>3546.4339999999988</v>
      </c>
      <c r="AA415" s="84"/>
    </row>
    <row r="416" spans="1:27" ht="24.75">
      <c r="A416" s="84"/>
      <c r="B416" s="87"/>
      <c r="C416" s="40" t="s">
        <v>100</v>
      </c>
      <c r="D416" s="9">
        <v>22.519000000000002</v>
      </c>
      <c r="E416" s="9">
        <v>500.43299999999994</v>
      </c>
      <c r="F416" s="9">
        <v>1.105</v>
      </c>
      <c r="G416" s="9">
        <v>133.62900000000002</v>
      </c>
      <c r="H416" s="9">
        <v>155.98399999999998</v>
      </c>
      <c r="I416" s="9">
        <v>0</v>
      </c>
      <c r="J416" s="9">
        <v>0.747</v>
      </c>
      <c r="K416" s="9">
        <v>227.01900000000001</v>
      </c>
      <c r="L416" s="9">
        <v>14.571000000000002</v>
      </c>
      <c r="M416" s="9">
        <v>5.6189999999999998</v>
      </c>
      <c r="N416" s="9">
        <v>2.9000000000000001E-2</v>
      </c>
      <c r="O416" s="9">
        <v>2.08</v>
      </c>
      <c r="P416" s="9">
        <v>14.96</v>
      </c>
      <c r="Q416" s="9">
        <v>5.7640000000000002</v>
      </c>
      <c r="R416" s="9">
        <v>0</v>
      </c>
      <c r="S416" s="9">
        <v>13.087999999999999</v>
      </c>
      <c r="T416" s="9">
        <v>26.542000000000002</v>
      </c>
      <c r="U416" s="9">
        <v>3.6999999999999998E-2</v>
      </c>
      <c r="V416" s="9">
        <v>297.00399999999996</v>
      </c>
      <c r="W416" s="9">
        <v>189.85699999999997</v>
      </c>
      <c r="X416" s="9">
        <v>0</v>
      </c>
      <c r="Y416" s="9">
        <v>0.67700000000000005</v>
      </c>
      <c r="Z416" s="26">
        <f>SUM(D416:Y416)</f>
        <v>1611.6639999999991</v>
      </c>
      <c r="AA416" s="84"/>
    </row>
    <row r="417" spans="1:27" ht="24.75">
      <c r="A417" s="84"/>
      <c r="B417" s="86">
        <v>2019</v>
      </c>
      <c r="C417" s="9" t="s">
        <v>99</v>
      </c>
      <c r="D417" s="9">
        <v>16.68</v>
      </c>
      <c r="E417" s="9">
        <v>440.649</v>
      </c>
      <c r="F417" s="9">
        <v>14.045</v>
      </c>
      <c r="G417" s="9">
        <v>148.37788400000002</v>
      </c>
      <c r="H417" s="9">
        <v>548.07902899999999</v>
      </c>
      <c r="I417" s="9">
        <v>2E-3</v>
      </c>
      <c r="J417" s="9">
        <v>0</v>
      </c>
      <c r="K417" s="9">
        <v>453.12700000000001</v>
      </c>
      <c r="L417" s="9">
        <v>4.2319999999999993</v>
      </c>
      <c r="M417" s="9">
        <v>4.6840000000000002</v>
      </c>
      <c r="N417" s="9">
        <v>0</v>
      </c>
      <c r="O417" s="9">
        <v>13.351999999999999</v>
      </c>
      <c r="P417" s="9">
        <v>4.2770000000000001</v>
      </c>
      <c r="Q417" s="9">
        <v>0</v>
      </c>
      <c r="R417" s="9">
        <v>0</v>
      </c>
      <c r="S417" s="9">
        <v>6.5490000000000004</v>
      </c>
      <c r="T417" s="9">
        <v>20.701000000000004</v>
      </c>
      <c r="U417" s="9">
        <v>8.199999999999999E-2</v>
      </c>
      <c r="V417" s="9">
        <v>792.77761396624703</v>
      </c>
      <c r="W417" s="9">
        <v>602.19199999999989</v>
      </c>
      <c r="X417" s="9">
        <v>0</v>
      </c>
      <c r="Y417" s="9">
        <v>0.34499999999999997</v>
      </c>
      <c r="Z417" s="26">
        <f t="shared" si="123"/>
        <v>3070.1515269662468</v>
      </c>
      <c r="AA417" s="84"/>
    </row>
    <row r="418" spans="1:27" ht="24.75">
      <c r="A418" s="85"/>
      <c r="B418" s="87"/>
      <c r="C418" s="9" t="s">
        <v>100</v>
      </c>
      <c r="D418" s="9">
        <v>29.455999999999996</v>
      </c>
      <c r="E418" s="9">
        <v>302.20399999999995</v>
      </c>
      <c r="F418" s="9">
        <v>3.2280000000000006</v>
      </c>
      <c r="G418" s="9">
        <v>70.375</v>
      </c>
      <c r="H418" s="9">
        <v>263.71850999999998</v>
      </c>
      <c r="I418" s="9">
        <v>2E-3</v>
      </c>
      <c r="J418" s="9">
        <v>0</v>
      </c>
      <c r="K418" s="9">
        <v>237.69400000000002</v>
      </c>
      <c r="L418" s="9">
        <v>1.2630000000000001</v>
      </c>
      <c r="M418" s="9">
        <v>6.0229999999999997</v>
      </c>
      <c r="N418" s="9">
        <v>0</v>
      </c>
      <c r="O418" s="9">
        <v>3.2040000000000002</v>
      </c>
      <c r="P418" s="9">
        <v>10.518999999999998</v>
      </c>
      <c r="Q418" s="9">
        <v>6.7960000000000003</v>
      </c>
      <c r="R418" s="9">
        <v>8.299999999999999E-2</v>
      </c>
      <c r="S418" s="9">
        <v>10.048999999999999</v>
      </c>
      <c r="T418" s="9">
        <v>22.241</v>
      </c>
      <c r="U418" s="9">
        <v>0.19</v>
      </c>
      <c r="V418" s="9">
        <v>261.50528199999997</v>
      </c>
      <c r="W418" s="9">
        <v>232.44200000000001</v>
      </c>
      <c r="X418" s="9">
        <v>0</v>
      </c>
      <c r="Y418" s="9">
        <v>0.21500000000000002</v>
      </c>
      <c r="Z418" s="26">
        <f t="shared" si="123"/>
        <v>1461.2077919999999</v>
      </c>
      <c r="AA418" s="85"/>
    </row>
    <row r="419" spans="1:27" ht="24.75">
      <c r="A419" s="83" t="s">
        <v>4</v>
      </c>
      <c r="B419" s="86">
        <v>2017</v>
      </c>
      <c r="C419" s="40" t="s">
        <v>99</v>
      </c>
      <c r="D419" s="9">
        <v>335.03806000000003</v>
      </c>
      <c r="E419" s="9">
        <v>2592.2983180000001</v>
      </c>
      <c r="F419" s="9">
        <v>70.572040000000001</v>
      </c>
      <c r="G419" s="9">
        <v>655.18508000000008</v>
      </c>
      <c r="H419" s="9">
        <v>2094.6413470000002</v>
      </c>
      <c r="I419" s="9">
        <v>10.420999999999999</v>
      </c>
      <c r="J419" s="9">
        <v>193.22156000000001</v>
      </c>
      <c r="K419" s="9">
        <v>1269.4064800000001</v>
      </c>
      <c r="L419" s="9">
        <v>545.10616000000005</v>
      </c>
      <c r="M419" s="9">
        <v>396.31475999999998</v>
      </c>
      <c r="N419" s="9">
        <v>589.31700000000001</v>
      </c>
      <c r="O419" s="9">
        <v>980.64</v>
      </c>
      <c r="P419" s="9">
        <v>95.025561239999988</v>
      </c>
      <c r="Q419" s="9">
        <v>33.630000000000003</v>
      </c>
      <c r="R419" s="9">
        <v>57.105600000000003</v>
      </c>
      <c r="S419" s="9">
        <v>133.13419999999999</v>
      </c>
      <c r="T419" s="9">
        <v>335.72744</v>
      </c>
      <c r="U419" s="9">
        <v>238.09956</v>
      </c>
      <c r="V419" s="9">
        <v>703.92692000000011</v>
      </c>
      <c r="W419" s="9">
        <v>1069.88832</v>
      </c>
      <c r="X419" s="9">
        <v>471.38303999999999</v>
      </c>
      <c r="Y419" s="9">
        <v>834.71908000000008</v>
      </c>
      <c r="Z419" s="26">
        <f t="shared" si="123"/>
        <v>13704.801526240002</v>
      </c>
      <c r="AA419" s="83" t="s">
        <v>97</v>
      </c>
    </row>
    <row r="420" spans="1:27" ht="24.75">
      <c r="A420" s="84"/>
      <c r="B420" s="87"/>
      <c r="C420" s="40" t="s">
        <v>100</v>
      </c>
      <c r="D420" s="9">
        <v>197</v>
      </c>
      <c r="E420" s="9">
        <v>1091.1523</v>
      </c>
      <c r="F420" s="9">
        <v>41.329000000000001</v>
      </c>
      <c r="G420" s="9">
        <v>281.79199999999997</v>
      </c>
      <c r="H420" s="9">
        <v>1005.8221953205799</v>
      </c>
      <c r="I420" s="9">
        <v>5.548</v>
      </c>
      <c r="J420" s="9">
        <v>83.742999999999995</v>
      </c>
      <c r="K420" s="9">
        <v>604.51800000000003</v>
      </c>
      <c r="L420" s="9">
        <v>379.46100000000001</v>
      </c>
      <c r="M420" s="9">
        <v>195.26499999999999</v>
      </c>
      <c r="N420" s="9">
        <v>285.45600000000002</v>
      </c>
      <c r="O420" s="9">
        <v>870.6</v>
      </c>
      <c r="P420" s="9">
        <v>53.622191999999998</v>
      </c>
      <c r="Q420" s="9">
        <v>17.821000000000002</v>
      </c>
      <c r="R420" s="9">
        <v>29.882000000000001</v>
      </c>
      <c r="S420" s="9">
        <v>76.955999999999989</v>
      </c>
      <c r="T420" s="9">
        <v>169.01100000000002</v>
      </c>
      <c r="U420" s="9">
        <v>122.06299999999999</v>
      </c>
      <c r="V420" s="9">
        <v>770.02145297342895</v>
      </c>
      <c r="W420" s="9">
        <v>508.94400000000002</v>
      </c>
      <c r="X420" s="9">
        <v>57.503999999999998</v>
      </c>
      <c r="Y420" s="9">
        <v>351.29399999999998</v>
      </c>
      <c r="Z420" s="26">
        <f t="shared" si="123"/>
        <v>7198.8051402940091</v>
      </c>
      <c r="AA420" s="84"/>
    </row>
    <row r="421" spans="1:27" ht="24.75">
      <c r="A421" s="84"/>
      <c r="B421" s="86">
        <v>2018</v>
      </c>
      <c r="C421" s="40" t="s">
        <v>99</v>
      </c>
      <c r="D421" s="9">
        <v>353.17688000000004</v>
      </c>
      <c r="E421" s="9">
        <v>1617.2491599999998</v>
      </c>
      <c r="F421" s="9">
        <v>87.487559999999988</v>
      </c>
      <c r="G421" s="9">
        <v>732.54304000000002</v>
      </c>
      <c r="H421" s="9">
        <v>2179.8431600000004</v>
      </c>
      <c r="I421" s="9">
        <v>534.59163999999998</v>
      </c>
      <c r="J421" s="9">
        <v>522.67611999999997</v>
      </c>
      <c r="K421" s="9">
        <v>1536.0991200000001</v>
      </c>
      <c r="L421" s="9">
        <v>1009.1659589744347</v>
      </c>
      <c r="M421" s="9">
        <v>521.75900000000001</v>
      </c>
      <c r="N421" s="9">
        <v>580.9319999999999</v>
      </c>
      <c r="O421" s="9">
        <v>1232.8750400000004</v>
      </c>
      <c r="P421" s="9">
        <v>126.21168</v>
      </c>
      <c r="Q421" s="9">
        <v>76.622368536046963</v>
      </c>
      <c r="R421" s="9">
        <v>75.479280000000017</v>
      </c>
      <c r="S421" s="9">
        <v>129.15779999999998</v>
      </c>
      <c r="T421" s="9">
        <v>271.80448000000001</v>
      </c>
      <c r="U421" s="9">
        <v>324.52567999999997</v>
      </c>
      <c r="V421" s="9">
        <v>1106.4614400000005</v>
      </c>
      <c r="W421" s="9">
        <v>989.53747999999985</v>
      </c>
      <c r="X421" s="9">
        <v>373.02139999999997</v>
      </c>
      <c r="Y421" s="9">
        <v>658.84304000000009</v>
      </c>
      <c r="Z421" s="26">
        <f t="shared" si="123"/>
        <v>15040.063327510485</v>
      </c>
      <c r="AA421" s="84"/>
    </row>
    <row r="422" spans="1:27" ht="24.75">
      <c r="A422" s="84"/>
      <c r="B422" s="87"/>
      <c r="C422" s="40" t="s">
        <v>100</v>
      </c>
      <c r="D422" s="9">
        <v>196.12999999999997</v>
      </c>
      <c r="E422" s="9">
        <v>765.15900000000011</v>
      </c>
      <c r="F422" s="9">
        <v>56.721000000000011</v>
      </c>
      <c r="G422" s="9">
        <v>247.52099999999999</v>
      </c>
      <c r="H422" s="9">
        <v>838.351</v>
      </c>
      <c r="I422" s="9">
        <v>6.2969999999999988</v>
      </c>
      <c r="J422" s="9">
        <v>199.834</v>
      </c>
      <c r="K422" s="9">
        <v>793.72100000000012</v>
      </c>
      <c r="L422" s="9">
        <v>649.803</v>
      </c>
      <c r="M422" s="9">
        <v>204.62299999999999</v>
      </c>
      <c r="N422" s="9">
        <v>220.61100000000002</v>
      </c>
      <c r="O422" s="9">
        <v>557.19299999999998</v>
      </c>
      <c r="P422" s="9">
        <v>86.295000000000002</v>
      </c>
      <c r="Q422" s="9">
        <v>99.614000000000004</v>
      </c>
      <c r="R422" s="9">
        <v>64.554000000000002</v>
      </c>
      <c r="S422" s="9">
        <v>123.24799999999999</v>
      </c>
      <c r="T422" s="9">
        <v>139.68600000000001</v>
      </c>
      <c r="U422" s="9">
        <v>172.09100000000001</v>
      </c>
      <c r="V422" s="9">
        <v>630.9670000000001</v>
      </c>
      <c r="W422" s="9">
        <v>381.21799999999996</v>
      </c>
      <c r="X422" s="9">
        <v>46.19</v>
      </c>
      <c r="Y422" s="9">
        <v>285.32</v>
      </c>
      <c r="Z422" s="26">
        <f t="shared" si="123"/>
        <v>6765.146999999999</v>
      </c>
      <c r="AA422" s="84"/>
    </row>
    <row r="423" spans="1:27" ht="24.75">
      <c r="A423" s="84"/>
      <c r="B423" s="86">
        <v>2019</v>
      </c>
      <c r="C423" s="9" t="s">
        <v>99</v>
      </c>
      <c r="D423" s="9">
        <v>299.209</v>
      </c>
      <c r="E423" s="9">
        <v>992.04899999999998</v>
      </c>
      <c r="F423" s="9">
        <v>78.753999999999991</v>
      </c>
      <c r="G423" s="9">
        <v>838.24527999999987</v>
      </c>
      <c r="H423" s="9">
        <v>1846.615</v>
      </c>
      <c r="I423" s="9">
        <v>10.035</v>
      </c>
      <c r="J423" s="9">
        <v>369.43299999999999</v>
      </c>
      <c r="K423" s="9">
        <v>1436.3049999999998</v>
      </c>
      <c r="L423" s="9">
        <v>1477.73</v>
      </c>
      <c r="M423" s="9">
        <v>398.791</v>
      </c>
      <c r="N423" s="9">
        <v>823.505</v>
      </c>
      <c r="O423" s="9">
        <v>1021.4699999999999</v>
      </c>
      <c r="P423" s="9">
        <v>105.91499999999999</v>
      </c>
      <c r="Q423" s="9">
        <v>78.699231878795928</v>
      </c>
      <c r="R423" s="9">
        <v>60.579000000000001</v>
      </c>
      <c r="S423" s="9">
        <v>104.011</v>
      </c>
      <c r="T423" s="9">
        <v>200.60500000000002</v>
      </c>
      <c r="U423" s="9">
        <v>69.543999999999997</v>
      </c>
      <c r="V423" s="9">
        <v>626.59464725516034</v>
      </c>
      <c r="W423" s="9">
        <v>1224.289</v>
      </c>
      <c r="X423" s="9">
        <v>476.221</v>
      </c>
      <c r="Y423" s="9">
        <v>804.77700000000004</v>
      </c>
      <c r="Z423" s="26">
        <f t="shared" si="123"/>
        <v>13343.376159133955</v>
      </c>
      <c r="AA423" s="84"/>
    </row>
    <row r="424" spans="1:27" ht="24.75">
      <c r="A424" s="85"/>
      <c r="B424" s="87"/>
      <c r="C424" s="9" t="s">
        <v>100</v>
      </c>
      <c r="D424" s="9">
        <v>163.61699999999999</v>
      </c>
      <c r="E424" s="9">
        <v>556.02200000000005</v>
      </c>
      <c r="F424" s="9">
        <v>52.477000000000004</v>
      </c>
      <c r="G424" s="9">
        <v>275.63500000000005</v>
      </c>
      <c r="H424" s="9">
        <v>751.70900000000006</v>
      </c>
      <c r="I424" s="9">
        <v>5.4379999999999997</v>
      </c>
      <c r="J424" s="9">
        <v>123.80200000000001</v>
      </c>
      <c r="K424" s="9">
        <v>750.76499999999999</v>
      </c>
      <c r="L424" s="9">
        <v>530.428</v>
      </c>
      <c r="M424" s="9">
        <v>138.411</v>
      </c>
      <c r="N424" s="9">
        <v>279.09800000000001</v>
      </c>
      <c r="O424" s="9">
        <v>356.67599999999999</v>
      </c>
      <c r="P424" s="9">
        <v>80.036000000000001</v>
      </c>
      <c r="Q424" s="9">
        <v>102.30600000000001</v>
      </c>
      <c r="R424" s="9">
        <v>52.274000000000001</v>
      </c>
      <c r="S424" s="9">
        <v>112.905</v>
      </c>
      <c r="T424" s="9">
        <v>107.93</v>
      </c>
      <c r="U424" s="9">
        <v>54.581000000000003</v>
      </c>
      <c r="V424" s="9">
        <v>417.44638400000002</v>
      </c>
      <c r="W424" s="9">
        <v>440.70599999999996</v>
      </c>
      <c r="X424" s="9">
        <v>59.88300000000001</v>
      </c>
      <c r="Y424" s="9">
        <v>307.76000000000005</v>
      </c>
      <c r="Z424" s="26">
        <f t="shared" si="123"/>
        <v>5719.9053840000006</v>
      </c>
      <c r="AA424" s="85"/>
    </row>
    <row r="425" spans="1:27" ht="24.75">
      <c r="A425" s="83" t="s">
        <v>5</v>
      </c>
      <c r="B425" s="86">
        <v>2017</v>
      </c>
      <c r="C425" s="40" t="s">
        <v>99</v>
      </c>
      <c r="D425" s="9">
        <f>D419-D413</f>
        <v>319.49826000000002</v>
      </c>
      <c r="E425" s="9">
        <f t="shared" ref="E425:Y430" si="124">E419-E413</f>
        <v>717.046558</v>
      </c>
      <c r="F425" s="9">
        <f t="shared" si="124"/>
        <v>60.497039999999998</v>
      </c>
      <c r="G425" s="9">
        <f t="shared" si="124"/>
        <v>375.81093400000009</v>
      </c>
      <c r="H425" s="9">
        <f t="shared" si="124"/>
        <v>1595.5233540000002</v>
      </c>
      <c r="I425" s="9">
        <f t="shared" si="124"/>
        <v>10.420999999999999</v>
      </c>
      <c r="J425" s="9">
        <f t="shared" si="124"/>
        <v>193.22156000000001</v>
      </c>
      <c r="K425" s="9">
        <f t="shared" si="124"/>
        <v>941.41499507266803</v>
      </c>
      <c r="L425" s="9">
        <f t="shared" si="124"/>
        <v>511.43356000000006</v>
      </c>
      <c r="M425" s="9">
        <f t="shared" si="124"/>
        <v>396.30975999999998</v>
      </c>
      <c r="N425" s="9">
        <f t="shared" si="124"/>
        <v>589.29492000000005</v>
      </c>
      <c r="O425" s="9">
        <f t="shared" si="124"/>
        <v>980.6</v>
      </c>
      <c r="P425" s="9">
        <f t="shared" si="124"/>
        <v>88.844537239999994</v>
      </c>
      <c r="Q425" s="9">
        <f t="shared" si="124"/>
        <v>33.582000000000001</v>
      </c>
      <c r="R425" s="9">
        <f t="shared" si="124"/>
        <v>57.104600000000005</v>
      </c>
      <c r="S425" s="9">
        <f t="shared" si="124"/>
        <v>132.76584</v>
      </c>
      <c r="T425" s="9">
        <f t="shared" si="124"/>
        <v>237.43844000000001</v>
      </c>
      <c r="U425" s="9">
        <f t="shared" si="124"/>
        <v>237.53955999999999</v>
      </c>
      <c r="V425" s="9">
        <f t="shared" si="124"/>
        <v>221.1047200000001</v>
      </c>
      <c r="W425" s="9">
        <f t="shared" si="124"/>
        <v>650.65031999999997</v>
      </c>
      <c r="X425" s="9">
        <f t="shared" si="124"/>
        <v>471.38303999999999</v>
      </c>
      <c r="Y425" s="9">
        <f t="shared" si="124"/>
        <v>834.71908000000008</v>
      </c>
      <c r="Z425" s="9">
        <f t="shared" ref="Z425" si="125">Z419-Z413</f>
        <v>9656.2040783126704</v>
      </c>
      <c r="AA425" s="83" t="s">
        <v>103</v>
      </c>
    </row>
    <row r="426" spans="1:27" ht="24.75">
      <c r="A426" s="84"/>
      <c r="B426" s="87"/>
      <c r="C426" s="40" t="s">
        <v>100</v>
      </c>
      <c r="D426" s="9">
        <f t="shared" ref="D426:S428" si="126">D420-D414</f>
        <v>183.85607999999999</v>
      </c>
      <c r="E426" s="9">
        <f t="shared" si="126"/>
        <v>138.60918000000004</v>
      </c>
      <c r="F426" s="9">
        <f t="shared" si="126"/>
        <v>35.633000000000003</v>
      </c>
      <c r="G426" s="9">
        <f t="shared" si="126"/>
        <v>152.35750535716824</v>
      </c>
      <c r="H426" s="9">
        <f t="shared" si="126"/>
        <v>780.31971010283996</v>
      </c>
      <c r="I426" s="9">
        <f t="shared" si="126"/>
        <v>5.548</v>
      </c>
      <c r="J426" s="9">
        <f t="shared" si="126"/>
        <v>83.742999999999995</v>
      </c>
      <c r="K426" s="9">
        <f t="shared" si="126"/>
        <v>421.30508000000003</v>
      </c>
      <c r="L426" s="9">
        <f t="shared" si="126"/>
        <v>368.79172</v>
      </c>
      <c r="M426" s="9">
        <f t="shared" si="126"/>
        <v>195.256</v>
      </c>
      <c r="N426" s="9">
        <f t="shared" si="126"/>
        <v>285.44404000000003</v>
      </c>
      <c r="O426" s="9">
        <f t="shared" si="126"/>
        <v>870.52499999999998</v>
      </c>
      <c r="P426" s="9">
        <f t="shared" si="126"/>
        <v>48.927138200000002</v>
      </c>
      <c r="Q426" s="9">
        <f t="shared" si="126"/>
        <v>17.772000000000002</v>
      </c>
      <c r="R426" s="9">
        <f t="shared" si="126"/>
        <v>29.879000000000001</v>
      </c>
      <c r="S426" s="9">
        <f t="shared" si="126"/>
        <v>76.587839999999986</v>
      </c>
      <c r="T426" s="9">
        <f t="shared" si="124"/>
        <v>114.29900000000002</v>
      </c>
      <c r="U426" s="9">
        <f t="shared" si="124"/>
        <v>121.78899999999999</v>
      </c>
      <c r="V426" s="9">
        <f t="shared" si="124"/>
        <v>529.88734584563474</v>
      </c>
      <c r="W426" s="9">
        <f t="shared" si="124"/>
        <v>291.34000000000003</v>
      </c>
      <c r="X426" s="9">
        <f t="shared" si="124"/>
        <v>57.503999999999998</v>
      </c>
      <c r="Y426" s="9">
        <f t="shared" si="124"/>
        <v>351.291</v>
      </c>
      <c r="Z426" s="9">
        <f t="shared" ref="Z426" si="127">Z420-Z414</f>
        <v>5160.6646395056432</v>
      </c>
      <c r="AA426" s="84"/>
    </row>
    <row r="427" spans="1:27" ht="24.75">
      <c r="A427" s="84"/>
      <c r="B427" s="86">
        <v>2018</v>
      </c>
      <c r="C427" s="40" t="s">
        <v>99</v>
      </c>
      <c r="D427" s="9">
        <f t="shared" si="126"/>
        <v>338.86288000000002</v>
      </c>
      <c r="E427" s="9">
        <f t="shared" si="124"/>
        <v>701.97515999999985</v>
      </c>
      <c r="F427" s="9">
        <f t="shared" si="124"/>
        <v>86.91355999999999</v>
      </c>
      <c r="G427" s="9">
        <f t="shared" si="124"/>
        <v>410.82704000000001</v>
      </c>
      <c r="H427" s="9">
        <f t="shared" si="124"/>
        <v>1691.9711600000005</v>
      </c>
      <c r="I427" s="9">
        <f t="shared" si="124"/>
        <v>534.59163999999998</v>
      </c>
      <c r="J427" s="9">
        <f t="shared" si="124"/>
        <v>518.42311999999993</v>
      </c>
      <c r="K427" s="9">
        <f t="shared" si="124"/>
        <v>1120.0421200000001</v>
      </c>
      <c r="L427" s="9">
        <f t="shared" si="124"/>
        <v>935.09795897443473</v>
      </c>
      <c r="M427" s="9">
        <f t="shared" si="124"/>
        <v>516.13700000000006</v>
      </c>
      <c r="N427" s="9">
        <f t="shared" si="124"/>
        <v>580.93099999999993</v>
      </c>
      <c r="O427" s="9">
        <f t="shared" si="124"/>
        <v>1219.4430400000003</v>
      </c>
      <c r="P427" s="9">
        <f t="shared" si="124"/>
        <v>118.24768</v>
      </c>
      <c r="Q427" s="9">
        <f t="shared" si="124"/>
        <v>76.622368536046963</v>
      </c>
      <c r="R427" s="9">
        <f t="shared" si="124"/>
        <v>75.479280000000017</v>
      </c>
      <c r="S427" s="9">
        <f t="shared" si="124"/>
        <v>120.93079999999998</v>
      </c>
      <c r="T427" s="9">
        <f t="shared" si="124"/>
        <v>243.98848000000001</v>
      </c>
      <c r="U427" s="9">
        <f t="shared" si="124"/>
        <v>324.45067999999998</v>
      </c>
      <c r="V427" s="9">
        <f t="shared" si="124"/>
        <v>338.15644000000054</v>
      </c>
      <c r="W427" s="9">
        <f t="shared" si="124"/>
        <v>509.59447999999986</v>
      </c>
      <c r="X427" s="9">
        <f t="shared" si="124"/>
        <v>373.02139999999997</v>
      </c>
      <c r="Y427" s="9">
        <f t="shared" si="124"/>
        <v>657.92204000000004</v>
      </c>
      <c r="Z427" s="9">
        <f t="shared" ref="Z427" si="128">Z421-Z415</f>
        <v>11493.629327510485</v>
      </c>
      <c r="AA427" s="84"/>
    </row>
    <row r="428" spans="1:27" ht="24.75">
      <c r="A428" s="84"/>
      <c r="B428" s="87"/>
      <c r="C428" s="40" t="s">
        <v>100</v>
      </c>
      <c r="D428" s="9">
        <f t="shared" si="126"/>
        <v>173.61099999999996</v>
      </c>
      <c r="E428" s="9">
        <f t="shared" si="124"/>
        <v>264.72600000000017</v>
      </c>
      <c r="F428" s="9">
        <f t="shared" si="124"/>
        <v>55.616000000000014</v>
      </c>
      <c r="G428" s="9">
        <f t="shared" si="124"/>
        <v>113.89199999999997</v>
      </c>
      <c r="H428" s="9">
        <f t="shared" si="124"/>
        <v>682.36699999999996</v>
      </c>
      <c r="I428" s="9">
        <f t="shared" si="124"/>
        <v>6.2969999999999988</v>
      </c>
      <c r="J428" s="9">
        <f t="shared" si="124"/>
        <v>199.08699999999999</v>
      </c>
      <c r="K428" s="9">
        <f t="shared" si="124"/>
        <v>566.70200000000011</v>
      </c>
      <c r="L428" s="9">
        <f t="shared" si="124"/>
        <v>635.23199999999997</v>
      </c>
      <c r="M428" s="9">
        <f t="shared" si="124"/>
        <v>199.00399999999999</v>
      </c>
      <c r="N428" s="9">
        <f t="shared" si="124"/>
        <v>220.58200000000002</v>
      </c>
      <c r="O428" s="9">
        <f t="shared" si="124"/>
        <v>555.11299999999994</v>
      </c>
      <c r="P428" s="9">
        <f t="shared" si="124"/>
        <v>71.335000000000008</v>
      </c>
      <c r="Q428" s="9">
        <f t="shared" si="124"/>
        <v>93.850000000000009</v>
      </c>
      <c r="R428" s="9">
        <f t="shared" si="124"/>
        <v>64.554000000000002</v>
      </c>
      <c r="S428" s="9">
        <f t="shared" si="124"/>
        <v>110.16</v>
      </c>
      <c r="T428" s="9">
        <f t="shared" si="124"/>
        <v>113.14400000000001</v>
      </c>
      <c r="U428" s="9">
        <f t="shared" si="124"/>
        <v>172.054</v>
      </c>
      <c r="V428" s="9">
        <f t="shared" si="124"/>
        <v>333.96300000000014</v>
      </c>
      <c r="W428" s="9">
        <f t="shared" si="124"/>
        <v>191.36099999999999</v>
      </c>
      <c r="X428" s="9">
        <f t="shared" si="124"/>
        <v>46.19</v>
      </c>
      <c r="Y428" s="9">
        <f t="shared" si="124"/>
        <v>284.64299999999997</v>
      </c>
      <c r="Z428" s="9">
        <f t="shared" ref="Z428" si="129">Z422-Z416</f>
        <v>5153.4830000000002</v>
      </c>
      <c r="AA428" s="84"/>
    </row>
    <row r="429" spans="1:27" ht="24.75">
      <c r="A429" s="84"/>
      <c r="B429" s="86">
        <v>2019</v>
      </c>
      <c r="C429" s="40" t="s">
        <v>99</v>
      </c>
      <c r="D429" s="9">
        <f>D423-D417</f>
        <v>282.529</v>
      </c>
      <c r="E429" s="9">
        <f t="shared" si="124"/>
        <v>551.4</v>
      </c>
      <c r="F429" s="9">
        <f t="shared" si="124"/>
        <v>64.708999999999989</v>
      </c>
      <c r="G429" s="9">
        <f t="shared" si="124"/>
        <v>689.86739599999987</v>
      </c>
      <c r="H429" s="9">
        <f t="shared" si="124"/>
        <v>1298.535971</v>
      </c>
      <c r="I429" s="9">
        <f t="shared" si="124"/>
        <v>10.032999999999999</v>
      </c>
      <c r="J429" s="9">
        <f t="shared" si="124"/>
        <v>369.43299999999999</v>
      </c>
      <c r="K429" s="9">
        <f t="shared" si="124"/>
        <v>983.17799999999988</v>
      </c>
      <c r="L429" s="9">
        <f t="shared" si="124"/>
        <v>1473.498</v>
      </c>
      <c r="M429" s="9">
        <f t="shared" si="124"/>
        <v>394.10699999999997</v>
      </c>
      <c r="N429" s="9">
        <f t="shared" si="124"/>
        <v>823.505</v>
      </c>
      <c r="O429" s="9">
        <f t="shared" si="124"/>
        <v>1008.1179999999999</v>
      </c>
      <c r="P429" s="9">
        <f t="shared" si="124"/>
        <v>101.63799999999999</v>
      </c>
      <c r="Q429" s="9">
        <f t="shared" si="124"/>
        <v>78.699231878795928</v>
      </c>
      <c r="R429" s="9">
        <f t="shared" si="124"/>
        <v>60.579000000000001</v>
      </c>
      <c r="S429" s="9">
        <f t="shared" si="124"/>
        <v>97.461999999999989</v>
      </c>
      <c r="T429" s="9">
        <f t="shared" si="124"/>
        <v>179.90400000000002</v>
      </c>
      <c r="U429" s="9">
        <f t="shared" si="124"/>
        <v>69.462000000000003</v>
      </c>
      <c r="V429" s="9">
        <f t="shared" si="124"/>
        <v>-166.18296671108669</v>
      </c>
      <c r="W429" s="9">
        <f t="shared" si="124"/>
        <v>622.09700000000009</v>
      </c>
      <c r="X429" s="9">
        <f t="shared" si="124"/>
        <v>476.221</v>
      </c>
      <c r="Y429" s="9">
        <f t="shared" si="124"/>
        <v>804.43200000000002</v>
      </c>
      <c r="Z429" s="9">
        <f t="shared" ref="Z429" si="130">Z423-Z417</f>
        <v>10273.224632167708</v>
      </c>
      <c r="AA429" s="84"/>
    </row>
    <row r="430" spans="1:27" ht="24.75">
      <c r="A430" s="85"/>
      <c r="B430" s="87"/>
      <c r="C430" s="40" t="s">
        <v>100</v>
      </c>
      <c r="D430" s="9">
        <f>D424-D418</f>
        <v>134.161</v>
      </c>
      <c r="E430" s="9">
        <f t="shared" si="124"/>
        <v>253.8180000000001</v>
      </c>
      <c r="F430" s="9">
        <f t="shared" si="124"/>
        <v>49.249000000000002</v>
      </c>
      <c r="G430" s="9">
        <f t="shared" si="124"/>
        <v>205.26000000000005</v>
      </c>
      <c r="H430" s="9">
        <f t="shared" si="124"/>
        <v>487.99049000000008</v>
      </c>
      <c r="I430" s="9">
        <f t="shared" si="124"/>
        <v>5.4359999999999999</v>
      </c>
      <c r="J430" s="9">
        <f t="shared" si="124"/>
        <v>123.80200000000001</v>
      </c>
      <c r="K430" s="9">
        <f t="shared" si="124"/>
        <v>513.07099999999991</v>
      </c>
      <c r="L430" s="9">
        <f t="shared" si="124"/>
        <v>529.16499999999996</v>
      </c>
      <c r="M430" s="9">
        <f t="shared" si="124"/>
        <v>132.38800000000001</v>
      </c>
      <c r="N430" s="9">
        <f t="shared" si="124"/>
        <v>279.09800000000001</v>
      </c>
      <c r="O430" s="9">
        <f t="shared" si="124"/>
        <v>353.47199999999998</v>
      </c>
      <c r="P430" s="9">
        <f t="shared" si="124"/>
        <v>69.516999999999996</v>
      </c>
      <c r="Q430" s="9">
        <f t="shared" si="124"/>
        <v>95.51</v>
      </c>
      <c r="R430" s="9">
        <f t="shared" si="124"/>
        <v>52.191000000000003</v>
      </c>
      <c r="S430" s="9">
        <f t="shared" si="124"/>
        <v>102.85599999999999</v>
      </c>
      <c r="T430" s="9">
        <f t="shared" si="124"/>
        <v>85.689000000000007</v>
      </c>
      <c r="U430" s="9">
        <f t="shared" si="124"/>
        <v>54.391000000000005</v>
      </c>
      <c r="V430" s="9">
        <f t="shared" si="124"/>
        <v>155.94110200000006</v>
      </c>
      <c r="W430" s="9">
        <f t="shared" si="124"/>
        <v>208.26399999999995</v>
      </c>
      <c r="X430" s="9">
        <f t="shared" si="124"/>
        <v>59.88300000000001</v>
      </c>
      <c r="Y430" s="9">
        <f t="shared" si="124"/>
        <v>307.54500000000007</v>
      </c>
      <c r="Z430" s="9">
        <f t="shared" ref="Z430" si="131">Z424-Z418</f>
        <v>4258.6975920000004</v>
      </c>
      <c r="AA430" s="85"/>
    </row>
    <row r="431" spans="1:27" ht="24.75">
      <c r="A431" s="83" t="s">
        <v>6</v>
      </c>
      <c r="B431" s="50"/>
      <c r="C431" s="70" t="s">
        <v>98</v>
      </c>
      <c r="D431" s="9">
        <f t="shared" ref="D431:E432" si="132">D410+D421-D415</f>
        <v>338.86288000000002</v>
      </c>
      <c r="E431" s="9">
        <f t="shared" si="132"/>
        <v>2301.97516</v>
      </c>
      <c r="F431" s="9">
        <f t="shared" ref="F431:H431" si="133">F410+F421-F415</f>
        <v>734.91356000000007</v>
      </c>
      <c r="G431" s="9">
        <f t="shared" si="133"/>
        <v>420.82704000000001</v>
      </c>
      <c r="H431" s="9">
        <f t="shared" si="133"/>
        <v>1691.9711600000005</v>
      </c>
      <c r="I431" s="9">
        <f t="shared" ref="I431:Z431" si="134">I410+I421-I415</f>
        <v>534.59163999999998</v>
      </c>
      <c r="J431" s="9">
        <f t="shared" si="134"/>
        <v>518.42311999999993</v>
      </c>
      <c r="K431" s="9">
        <f t="shared" si="134"/>
        <v>1120.0421200000001</v>
      </c>
      <c r="L431" s="9">
        <f t="shared" si="134"/>
        <v>1615.0979589744347</v>
      </c>
      <c r="M431" s="9">
        <f t="shared" si="134"/>
        <v>576.13700000000006</v>
      </c>
      <c r="N431" s="9">
        <f t="shared" si="134"/>
        <v>602.9470223474458</v>
      </c>
      <c r="O431" s="9">
        <f t="shared" si="134"/>
        <v>1221.2290277192985</v>
      </c>
      <c r="P431" s="9">
        <f t="shared" si="134"/>
        <v>118.24768</v>
      </c>
      <c r="Q431" s="9">
        <f t="shared" si="134"/>
        <v>76.622368536046963</v>
      </c>
      <c r="R431" s="9">
        <f t="shared" si="134"/>
        <v>75.479280000000017</v>
      </c>
      <c r="S431" s="9">
        <f t="shared" si="134"/>
        <v>120.93079999999998</v>
      </c>
      <c r="T431" s="9">
        <f t="shared" si="134"/>
        <v>247.30316441258148</v>
      </c>
      <c r="U431" s="9">
        <f t="shared" si="134"/>
        <v>324.45067999999998</v>
      </c>
      <c r="V431" s="9">
        <f t="shared" si="134"/>
        <v>2608.1564400000007</v>
      </c>
      <c r="W431" s="9">
        <f t="shared" si="134"/>
        <v>1110.59448</v>
      </c>
      <c r="X431" s="9">
        <f t="shared" si="134"/>
        <v>373.02139999999997</v>
      </c>
      <c r="Y431" s="9">
        <f t="shared" si="134"/>
        <v>657.92204000000004</v>
      </c>
      <c r="Z431" s="9">
        <f t="shared" si="134"/>
        <v>17389.746021989813</v>
      </c>
      <c r="AA431" s="83" t="s">
        <v>101</v>
      </c>
    </row>
    <row r="432" spans="1:27" ht="24.75">
      <c r="A432" s="84"/>
      <c r="B432" s="50">
        <v>2017</v>
      </c>
      <c r="C432" s="71"/>
      <c r="D432" s="9">
        <f t="shared" si="132"/>
        <v>173.61099999999996</v>
      </c>
      <c r="E432" s="9">
        <f t="shared" si="132"/>
        <v>1898.0593333333286</v>
      </c>
      <c r="F432" s="9">
        <f t="shared" ref="F432:H432" si="135">F411+F422-F416</f>
        <v>839.61599999999999</v>
      </c>
      <c r="G432" s="9">
        <f t="shared" si="135"/>
        <v>128.89199999999994</v>
      </c>
      <c r="H432" s="9">
        <f t="shared" si="135"/>
        <v>682.36699999999996</v>
      </c>
      <c r="I432" s="9">
        <f t="shared" ref="I432:Z432" si="136">I411+I422-I416</f>
        <v>6.2969999999999988</v>
      </c>
      <c r="J432" s="9">
        <f t="shared" si="136"/>
        <v>199.08699999999999</v>
      </c>
      <c r="K432" s="9">
        <f t="shared" si="136"/>
        <v>566.70200000000011</v>
      </c>
      <c r="L432" s="9">
        <f t="shared" si="136"/>
        <v>1285.232</v>
      </c>
      <c r="M432" s="9">
        <f t="shared" si="136"/>
        <v>249.00399999999999</v>
      </c>
      <c r="N432" s="9">
        <f t="shared" si="136"/>
        <v>242.68200000000002</v>
      </c>
      <c r="O432" s="9">
        <f t="shared" si="136"/>
        <v>556.9129999999999</v>
      </c>
      <c r="P432" s="9">
        <f t="shared" si="136"/>
        <v>71.335000000000008</v>
      </c>
      <c r="Q432" s="9">
        <f t="shared" si="136"/>
        <v>93.850000000000009</v>
      </c>
      <c r="R432" s="9">
        <f t="shared" si="136"/>
        <v>64.554000000000002</v>
      </c>
      <c r="S432" s="9">
        <f t="shared" si="136"/>
        <v>110.16</v>
      </c>
      <c r="T432" s="9">
        <f t="shared" si="136"/>
        <v>115.97518700698109</v>
      </c>
      <c r="U432" s="9">
        <f t="shared" si="136"/>
        <v>172.054</v>
      </c>
      <c r="V432" s="9">
        <f t="shared" si="136"/>
        <v>2653.9630000000002</v>
      </c>
      <c r="W432" s="9">
        <f t="shared" si="136"/>
        <v>796.36099999999999</v>
      </c>
      <c r="X432" s="9">
        <f t="shared" si="136"/>
        <v>46.19</v>
      </c>
      <c r="Y432" s="9">
        <f t="shared" si="136"/>
        <v>284.64299999999997</v>
      </c>
      <c r="Z432" s="9">
        <f t="shared" si="136"/>
        <v>11237.547520340309</v>
      </c>
      <c r="AA432" s="84"/>
    </row>
    <row r="433" spans="1:27" ht="24.75">
      <c r="A433" s="84"/>
      <c r="B433" s="50">
        <v>2018</v>
      </c>
      <c r="C433" s="72"/>
      <c r="D433" s="9">
        <f>D412+D423-D417</f>
        <v>282.529</v>
      </c>
      <c r="E433" s="9">
        <f>E412+E423-E417</f>
        <v>2151.4</v>
      </c>
      <c r="F433" s="9">
        <f>F412+F423-F417</f>
        <v>848.70900000000006</v>
      </c>
      <c r="G433" s="9">
        <f>G412+G423-G417</f>
        <v>704.86739599999987</v>
      </c>
      <c r="H433" s="9">
        <f>H412+H423-H417</f>
        <v>1298.535971</v>
      </c>
      <c r="I433" s="9">
        <f t="shared" ref="I433:Y433" si="137">I412+I423-I417</f>
        <v>10.032999999999999</v>
      </c>
      <c r="J433" s="9">
        <f t="shared" si="137"/>
        <v>369.43799999999999</v>
      </c>
      <c r="K433" s="9">
        <f t="shared" si="137"/>
        <v>983.17799999999988</v>
      </c>
      <c r="L433" s="9">
        <f t="shared" si="137"/>
        <v>2059.498</v>
      </c>
      <c r="M433" s="9">
        <f t="shared" si="137"/>
        <v>396.10699999999997</v>
      </c>
      <c r="N433" s="9">
        <f t="shared" si="137"/>
        <v>843.505</v>
      </c>
      <c r="O433" s="9">
        <f t="shared" si="137"/>
        <v>1009.454</v>
      </c>
      <c r="P433" s="9">
        <f t="shared" si="137"/>
        <v>101.63799999999999</v>
      </c>
      <c r="Q433" s="9">
        <f t="shared" si="137"/>
        <v>78.699231878795928</v>
      </c>
      <c r="R433" s="9">
        <f t="shared" si="137"/>
        <v>60.579000000000001</v>
      </c>
      <c r="S433" s="9">
        <f t="shared" si="137"/>
        <v>97.461999999999989</v>
      </c>
      <c r="T433" s="9">
        <f t="shared" si="137"/>
        <v>179.90400000000002</v>
      </c>
      <c r="U433" s="9">
        <f t="shared" si="137"/>
        <v>69.462000000000003</v>
      </c>
      <c r="V433" s="9">
        <f t="shared" si="137"/>
        <v>2433.8170332889135</v>
      </c>
      <c r="W433" s="9">
        <f t="shared" si="137"/>
        <v>1267.0970000000002</v>
      </c>
      <c r="X433" s="9">
        <f t="shared" si="137"/>
        <v>476.221</v>
      </c>
      <c r="Y433" s="9">
        <f t="shared" si="137"/>
        <v>804.43200000000002</v>
      </c>
      <c r="Z433" s="9">
        <f>Z412+Z423-Z417</f>
        <v>16526.565632167709</v>
      </c>
      <c r="AA433" s="85"/>
    </row>
    <row r="434" spans="1:27" ht="24.75">
      <c r="A434" s="73" t="s">
        <v>7</v>
      </c>
      <c r="B434" s="50">
        <v>2016</v>
      </c>
      <c r="C434" s="70" t="s">
        <v>9</v>
      </c>
      <c r="D434" s="9">
        <f t="shared" ref="D434:D435" si="138">(D410/D431)*100</f>
        <v>0</v>
      </c>
      <c r="E434" s="9">
        <v>199.7997107799286</v>
      </c>
      <c r="F434" s="9">
        <v>102.01537673995253</v>
      </c>
      <c r="G434" s="9">
        <v>3.2002561741062245</v>
      </c>
      <c r="H434" s="9">
        <v>0</v>
      </c>
      <c r="I434" s="9">
        <v>0</v>
      </c>
      <c r="J434" s="9">
        <v>0</v>
      </c>
      <c r="K434" s="9">
        <v>0</v>
      </c>
      <c r="L434" s="9">
        <v>42.229035692758728</v>
      </c>
      <c r="M434" s="9">
        <v>12.63614179166338</v>
      </c>
      <c r="N434" s="9">
        <v>3.0966377399071052</v>
      </c>
      <c r="O434" s="9">
        <v>0.18713920887564189</v>
      </c>
      <c r="P434" s="9">
        <v>0</v>
      </c>
      <c r="Q434" s="9">
        <v>0</v>
      </c>
      <c r="R434" s="9">
        <v>0</v>
      </c>
      <c r="S434" s="9">
        <v>0</v>
      </c>
      <c r="T434" s="9">
        <v>1.4507082268581784</v>
      </c>
      <c r="U434" s="9">
        <v>0</v>
      </c>
      <c r="V434" s="9">
        <v>109.417963722633</v>
      </c>
      <c r="W434" s="9">
        <v>48.198630324845929</v>
      </c>
      <c r="X434" s="9">
        <v>0</v>
      </c>
      <c r="Y434" s="9">
        <v>0</v>
      </c>
      <c r="Z434" s="68">
        <v>45.174128477280036</v>
      </c>
      <c r="AA434" s="92" t="s">
        <v>102</v>
      </c>
    </row>
    <row r="435" spans="1:27" ht="24.75">
      <c r="A435" s="73"/>
      <c r="B435" s="50">
        <v>2017</v>
      </c>
      <c r="C435" s="71"/>
      <c r="D435" s="9">
        <f t="shared" si="138"/>
        <v>0</v>
      </c>
      <c r="E435" s="9">
        <v>69.492312257945997</v>
      </c>
      <c r="F435" s="9">
        <v>92.836323026070062</v>
      </c>
      <c r="G435" s="9">
        <v>3.8381730640115603</v>
      </c>
      <c r="H435" s="9">
        <v>0</v>
      </c>
      <c r="I435" s="9">
        <v>0</v>
      </c>
      <c r="J435" s="9">
        <v>0</v>
      </c>
      <c r="K435" s="9">
        <v>0</v>
      </c>
      <c r="L435" s="9">
        <v>55.965319273192002</v>
      </c>
      <c r="M435" s="9">
        <v>11.202981534618468</v>
      </c>
      <c r="N435" s="9">
        <v>3.6146849241076451</v>
      </c>
      <c r="O435" s="9">
        <v>0.18322475570032576</v>
      </c>
      <c r="P435" s="9">
        <v>0</v>
      </c>
      <c r="Q435" s="9">
        <v>0</v>
      </c>
      <c r="R435" s="9">
        <v>0</v>
      </c>
      <c r="S435" s="9">
        <v>0</v>
      </c>
      <c r="T435" s="9">
        <v>1.1783374545709138</v>
      </c>
      <c r="U435" s="9">
        <v>0</v>
      </c>
      <c r="V435" s="9">
        <v>91.298874136914748</v>
      </c>
      <c r="W435" s="9">
        <v>48.182204102811042</v>
      </c>
      <c r="X435" s="9">
        <v>0</v>
      </c>
      <c r="Y435" s="9">
        <v>0</v>
      </c>
      <c r="Z435" s="68">
        <v>38.652863400698074</v>
      </c>
      <c r="AA435" s="92"/>
    </row>
    <row r="436" spans="1:27" ht="24.75">
      <c r="A436" s="73"/>
      <c r="B436" s="50">
        <v>2018</v>
      </c>
      <c r="C436" s="72"/>
      <c r="D436" s="9">
        <f>(D412/D433)*100</f>
        <v>0</v>
      </c>
      <c r="E436" s="9">
        <f t="shared" ref="E436:Z436" si="139">(E412/E433)*100</f>
        <v>74.370177558798929</v>
      </c>
      <c r="F436" s="9">
        <f t="shared" si="139"/>
        <v>92.375596346922208</v>
      </c>
      <c r="G436" s="9">
        <f t="shared" si="139"/>
        <v>2.128059842904126</v>
      </c>
      <c r="H436" s="9">
        <f t="shared" si="139"/>
        <v>0</v>
      </c>
      <c r="I436" s="9">
        <f t="shared" si="139"/>
        <v>0</v>
      </c>
      <c r="J436" s="9">
        <f t="shared" si="139"/>
        <v>1.3534070669503409E-3</v>
      </c>
      <c r="K436" s="9">
        <f t="shared" si="139"/>
        <v>0</v>
      </c>
      <c r="L436" s="9">
        <f t="shared" si="139"/>
        <v>28.453535764540678</v>
      </c>
      <c r="M436" s="9">
        <f t="shared" si="139"/>
        <v>0.50491407624707474</v>
      </c>
      <c r="N436" s="9">
        <f t="shared" si="139"/>
        <v>2.3710588556084433</v>
      </c>
      <c r="O436" s="9">
        <f t="shared" si="139"/>
        <v>0.13234877468413619</v>
      </c>
      <c r="P436" s="9">
        <f t="shared" si="139"/>
        <v>0</v>
      </c>
      <c r="Q436" s="9">
        <f t="shared" si="139"/>
        <v>0</v>
      </c>
      <c r="R436" s="9">
        <f t="shared" si="139"/>
        <v>0</v>
      </c>
      <c r="S436" s="9">
        <f t="shared" si="139"/>
        <v>0</v>
      </c>
      <c r="T436" s="9">
        <f t="shared" si="139"/>
        <v>0</v>
      </c>
      <c r="U436" s="9">
        <f t="shared" si="139"/>
        <v>0</v>
      </c>
      <c r="V436" s="9">
        <f>(V412/V433)*100</f>
        <v>106.8280796969572</v>
      </c>
      <c r="W436" s="9">
        <f t="shared" si="139"/>
        <v>50.903758749330152</v>
      </c>
      <c r="X436" s="9">
        <f t="shared" si="139"/>
        <v>0</v>
      </c>
      <c r="Y436" s="9">
        <f t="shared" si="139"/>
        <v>0</v>
      </c>
      <c r="Z436" s="69">
        <f t="shared" si="139"/>
        <v>37.838115547905161</v>
      </c>
      <c r="AA436" s="92"/>
    </row>
    <row r="437" spans="1:27" ht="24.75">
      <c r="A437" s="27"/>
      <c r="B437" s="7" t="s">
        <v>68</v>
      </c>
      <c r="C437" s="27"/>
    </row>
    <row r="438" spans="1:27" ht="24.75">
      <c r="A438" s="27"/>
      <c r="B438" s="7" t="s">
        <v>69</v>
      </c>
      <c r="C438" s="4"/>
    </row>
    <row r="440" spans="1:27" ht="24.75">
      <c r="A440" s="1" t="s">
        <v>192</v>
      </c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AA440" s="2" t="s">
        <v>187</v>
      </c>
    </row>
    <row r="441" spans="1:27" ht="21.75" customHeight="1">
      <c r="A441" s="29" t="s">
        <v>70</v>
      </c>
      <c r="B441" s="1"/>
      <c r="Z441" s="20"/>
      <c r="AA441" s="46" t="s">
        <v>163</v>
      </c>
    </row>
    <row r="442" spans="1:27">
      <c r="A442" s="46" t="s">
        <v>209</v>
      </c>
      <c r="AA442" s="46" t="s">
        <v>1</v>
      </c>
    </row>
    <row r="443" spans="1:27">
      <c r="A443" s="74" t="s">
        <v>83</v>
      </c>
      <c r="B443" s="76" t="s">
        <v>2</v>
      </c>
      <c r="C443" s="77"/>
      <c r="D443" s="25" t="s">
        <v>10</v>
      </c>
      <c r="E443" s="25" t="s">
        <v>12</v>
      </c>
      <c r="F443" s="25" t="s">
        <v>14</v>
      </c>
      <c r="G443" s="25" t="s">
        <v>16</v>
      </c>
      <c r="H443" s="25" t="s">
        <v>18</v>
      </c>
      <c r="I443" s="25" t="s">
        <v>20</v>
      </c>
      <c r="J443" s="25" t="s">
        <v>22</v>
      </c>
      <c r="K443" s="25" t="s">
        <v>24</v>
      </c>
      <c r="L443" s="25" t="s">
        <v>26</v>
      </c>
      <c r="M443" s="25" t="s">
        <v>28</v>
      </c>
      <c r="N443" s="25" t="s">
        <v>30</v>
      </c>
      <c r="O443" s="25" t="s">
        <v>32</v>
      </c>
      <c r="P443" s="25" t="s">
        <v>34</v>
      </c>
      <c r="Q443" s="25" t="s">
        <v>36</v>
      </c>
      <c r="R443" s="25" t="s">
        <v>38</v>
      </c>
      <c r="S443" s="25" t="s">
        <v>40</v>
      </c>
      <c r="T443" s="25" t="s">
        <v>42</v>
      </c>
      <c r="U443" s="25" t="s">
        <v>44</v>
      </c>
      <c r="V443" s="25" t="s">
        <v>46</v>
      </c>
      <c r="W443" s="25" t="s">
        <v>48</v>
      </c>
      <c r="X443" s="25" t="s">
        <v>50</v>
      </c>
      <c r="Y443" s="25" t="s">
        <v>52</v>
      </c>
      <c r="Z443" s="25" t="s">
        <v>54</v>
      </c>
      <c r="AA443" s="83" t="s">
        <v>104</v>
      </c>
    </row>
    <row r="444" spans="1:27">
      <c r="A444" s="75"/>
      <c r="B444" s="78" t="s">
        <v>8</v>
      </c>
      <c r="C444" s="79"/>
      <c r="D444" s="28" t="s">
        <v>11</v>
      </c>
      <c r="E444" s="28" t="s">
        <v>13</v>
      </c>
      <c r="F444" s="28" t="s">
        <v>15</v>
      </c>
      <c r="G444" s="28" t="s">
        <v>17</v>
      </c>
      <c r="H444" s="28" t="s">
        <v>19</v>
      </c>
      <c r="I444" s="28" t="s">
        <v>21</v>
      </c>
      <c r="J444" s="28" t="s">
        <v>23</v>
      </c>
      <c r="K444" s="28" t="s">
        <v>25</v>
      </c>
      <c r="L444" s="28" t="s">
        <v>27</v>
      </c>
      <c r="M444" s="28" t="s">
        <v>29</v>
      </c>
      <c r="N444" s="28" t="s">
        <v>31</v>
      </c>
      <c r="O444" s="28" t="s">
        <v>33</v>
      </c>
      <c r="P444" s="28" t="s">
        <v>35</v>
      </c>
      <c r="Q444" s="28" t="s">
        <v>37</v>
      </c>
      <c r="R444" s="28" t="s">
        <v>39</v>
      </c>
      <c r="S444" s="28" t="s">
        <v>41</v>
      </c>
      <c r="T444" s="28" t="s">
        <v>43</v>
      </c>
      <c r="U444" s="28" t="s">
        <v>45</v>
      </c>
      <c r="V444" s="28" t="s">
        <v>47</v>
      </c>
      <c r="W444" s="28" t="s">
        <v>49</v>
      </c>
      <c r="X444" s="17" t="s">
        <v>51</v>
      </c>
      <c r="Y444" s="17" t="s">
        <v>53</v>
      </c>
      <c r="Z444" s="17" t="s">
        <v>55</v>
      </c>
      <c r="AA444" s="85"/>
    </row>
    <row r="445" spans="1:27" ht="24.75">
      <c r="A445" s="80" t="s">
        <v>208</v>
      </c>
      <c r="B445" s="50">
        <v>2017</v>
      </c>
      <c r="C445" s="70" t="s">
        <v>98</v>
      </c>
      <c r="D445" s="9">
        <v>37.69402415102352</v>
      </c>
      <c r="E445" s="9">
        <v>8</v>
      </c>
      <c r="F445" s="9">
        <v>0</v>
      </c>
      <c r="G445" s="9">
        <v>105.31546785714286</v>
      </c>
      <c r="H445" s="9">
        <v>99.364451941994275</v>
      </c>
      <c r="I445" s="9">
        <v>1.2595499999999999</v>
      </c>
      <c r="J445" s="9">
        <v>0</v>
      </c>
      <c r="K445" s="9">
        <v>2.1663000000000001</v>
      </c>
      <c r="L445" s="9">
        <v>1122.8134641063905</v>
      </c>
      <c r="M445" s="9">
        <v>359.61278314133443</v>
      </c>
      <c r="N445" s="9">
        <v>20.729733868474256</v>
      </c>
      <c r="O445" s="9">
        <v>13.012179671627234</v>
      </c>
      <c r="P445" s="9">
        <v>0</v>
      </c>
      <c r="Q445" s="9">
        <v>21.342677839682636</v>
      </c>
      <c r="R445" s="9">
        <v>0</v>
      </c>
      <c r="S445" s="9">
        <v>1.2150000000000001E-2</v>
      </c>
      <c r="T445" s="9">
        <v>21.449603491795489</v>
      </c>
      <c r="U445" s="9">
        <v>45.635537916599731</v>
      </c>
      <c r="V445" s="9">
        <v>783.44881894511695</v>
      </c>
      <c r="W445" s="9">
        <v>233.41648705284484</v>
      </c>
      <c r="X445" s="9">
        <v>0.38069999999999998</v>
      </c>
      <c r="Y445" s="9">
        <v>23.692893602417616</v>
      </c>
      <c r="Z445" s="9">
        <f t="shared" ref="Z445:Z446" si="140">SUM(D445:Y445)</f>
        <v>2899.3468235864448</v>
      </c>
      <c r="AA445" s="83" t="s">
        <v>95</v>
      </c>
    </row>
    <row r="446" spans="1:27" ht="24.75">
      <c r="A446" s="81"/>
      <c r="B446" s="50">
        <v>2018</v>
      </c>
      <c r="C446" s="71"/>
      <c r="D446" s="9">
        <v>28.233000000000001</v>
      </c>
      <c r="E446" s="9">
        <v>13.446999999999999</v>
      </c>
      <c r="F446" s="9">
        <v>0</v>
      </c>
      <c r="G446" s="9">
        <v>278.40960000000001</v>
      </c>
      <c r="H446" s="9">
        <v>101.39920000000001</v>
      </c>
      <c r="I446" s="9">
        <v>0.39119999999999999</v>
      </c>
      <c r="J446" s="9">
        <v>0</v>
      </c>
      <c r="K446" s="9">
        <v>1.8940000000000001</v>
      </c>
      <c r="L446" s="9">
        <v>1625.7600000000002</v>
      </c>
      <c r="M446" s="9">
        <v>145.72275000000002</v>
      </c>
      <c r="N446" s="9">
        <v>18.92624</v>
      </c>
      <c r="O446" s="9">
        <v>24.869</v>
      </c>
      <c r="P446" s="9">
        <v>12.002000000000001</v>
      </c>
      <c r="Q446" s="9">
        <v>14.8568</v>
      </c>
      <c r="R446" s="9">
        <v>0</v>
      </c>
      <c r="S446" s="9">
        <v>0.45715</v>
      </c>
      <c r="T446" s="9">
        <v>21.972000000000001</v>
      </c>
      <c r="U446" s="9">
        <v>17.3</v>
      </c>
      <c r="V446" s="9">
        <v>663.26400000000001</v>
      </c>
      <c r="W446" s="9">
        <v>209.255</v>
      </c>
      <c r="X446" s="9">
        <v>0.33160000000000001</v>
      </c>
      <c r="Y446" s="9">
        <v>7.952</v>
      </c>
      <c r="Z446" s="9">
        <f t="shared" si="140"/>
        <v>3186.4425400000009</v>
      </c>
      <c r="AA446" s="84"/>
    </row>
    <row r="447" spans="1:27" ht="24.75">
      <c r="A447" s="82"/>
      <c r="B447" s="50">
        <v>2019</v>
      </c>
      <c r="C447" s="72"/>
      <c r="D447" s="9">
        <v>21.802024000000003</v>
      </c>
      <c r="E447" s="9">
        <v>13.446999999999999</v>
      </c>
      <c r="F447" s="9">
        <v>0</v>
      </c>
      <c r="G447" s="9">
        <v>276.70752000000005</v>
      </c>
      <c r="H447" s="9">
        <v>115.81760000000001</v>
      </c>
      <c r="I447" s="9">
        <v>0.39440000000000003</v>
      </c>
      <c r="J447" s="9">
        <v>0</v>
      </c>
      <c r="K447" s="9">
        <v>2.2511999999999999</v>
      </c>
      <c r="L447" s="9">
        <v>1685.76</v>
      </c>
      <c r="M447" s="9">
        <v>167.43302</v>
      </c>
      <c r="N447" s="9">
        <v>18.99248</v>
      </c>
      <c r="O447" s="9">
        <v>13.622</v>
      </c>
      <c r="P447" s="9">
        <v>12.002000000000001</v>
      </c>
      <c r="Q447" s="9">
        <v>10.097200000000001</v>
      </c>
      <c r="R447" s="9">
        <v>0</v>
      </c>
      <c r="S447" s="9">
        <v>2.9150000000000002E-2</v>
      </c>
      <c r="T447" s="9">
        <v>24.190800000000003</v>
      </c>
      <c r="U447" s="9">
        <v>51.901000000000003</v>
      </c>
      <c r="V447" s="9">
        <v>403.70100000000002</v>
      </c>
      <c r="W447" s="9">
        <v>225.21688</v>
      </c>
      <c r="X447" s="9">
        <v>0.33840000000000003</v>
      </c>
      <c r="Y447" s="9">
        <v>12.042999999999999</v>
      </c>
      <c r="Z447" s="9">
        <f>SUM(D447:Y447)</f>
        <v>3055.7466739999995</v>
      </c>
      <c r="AA447" s="85"/>
    </row>
    <row r="448" spans="1:27" ht="24.75">
      <c r="A448" s="83" t="s">
        <v>3</v>
      </c>
      <c r="B448" s="86">
        <v>2017</v>
      </c>
      <c r="C448" s="40" t="s">
        <v>99</v>
      </c>
      <c r="D448" s="9">
        <v>3.9159999999999999</v>
      </c>
      <c r="E448" s="9">
        <v>263.42599999999999</v>
      </c>
      <c r="F448" s="9">
        <v>2.4940000000000002</v>
      </c>
      <c r="G448" s="9">
        <v>183.55</v>
      </c>
      <c r="H448" s="9">
        <v>12.603999999999999</v>
      </c>
      <c r="I448" s="9">
        <v>0</v>
      </c>
      <c r="J448" s="9">
        <v>0</v>
      </c>
      <c r="K448" s="9">
        <v>186.40109759667951</v>
      </c>
      <c r="L448" s="9">
        <v>36.515000000000001</v>
      </c>
      <c r="M448" s="9">
        <v>31.62</v>
      </c>
      <c r="N448" s="9">
        <v>0.41399999999999998</v>
      </c>
      <c r="O448" s="9">
        <v>0.91900000000000004</v>
      </c>
      <c r="P448" s="9">
        <v>136.96056300000001</v>
      </c>
      <c r="Q448" s="9">
        <v>12.050488278757296</v>
      </c>
      <c r="R448" s="9">
        <v>0.58199999999999996</v>
      </c>
      <c r="S448" s="9">
        <v>9.125</v>
      </c>
      <c r="T448" s="9">
        <v>15.797000000000001</v>
      </c>
      <c r="U448" s="9">
        <v>0.14099999999999999</v>
      </c>
      <c r="V448" s="9">
        <v>135.98400000000001</v>
      </c>
      <c r="W448" s="9">
        <v>105.99</v>
      </c>
      <c r="X448" s="9">
        <v>34.640999999999998</v>
      </c>
      <c r="Y448" s="9">
        <v>5.16</v>
      </c>
      <c r="Z448" s="9">
        <f t="shared" ref="Z448:Z451" si="141">SUM(D448:Y448)</f>
        <v>1178.2901488754369</v>
      </c>
      <c r="AA448" s="83" t="s">
        <v>96</v>
      </c>
    </row>
    <row r="449" spans="1:27" ht="24.75">
      <c r="A449" s="84"/>
      <c r="B449" s="87"/>
      <c r="C449" s="40" t="s">
        <v>100</v>
      </c>
      <c r="D449" s="9">
        <v>5.907</v>
      </c>
      <c r="E449" s="9">
        <v>274.51900000000001</v>
      </c>
      <c r="F449" s="9">
        <v>0.89</v>
      </c>
      <c r="G449" s="9">
        <v>526.38</v>
      </c>
      <c r="H449" s="9">
        <v>13.504</v>
      </c>
      <c r="I449" s="9">
        <v>0</v>
      </c>
      <c r="J449" s="9">
        <v>0</v>
      </c>
      <c r="K449" s="9">
        <v>207.63900000000001</v>
      </c>
      <c r="L449" s="9">
        <v>41.878</v>
      </c>
      <c r="M449" s="9">
        <v>97.715999999999994</v>
      </c>
      <c r="N449" s="9">
        <v>0.72799999999999998</v>
      </c>
      <c r="O449" s="9">
        <v>0.10199999999999999</v>
      </c>
      <c r="P449" s="9">
        <v>184.62309060000001</v>
      </c>
      <c r="Q449" s="9">
        <v>43.097000000000001</v>
      </c>
      <c r="R449" s="9">
        <v>0.505</v>
      </c>
      <c r="S449" s="9">
        <v>10.669</v>
      </c>
      <c r="T449" s="9">
        <v>44.179000000000002</v>
      </c>
      <c r="U449" s="9">
        <v>7.5999999999999998E-2</v>
      </c>
      <c r="V449" s="9">
        <v>158.74736398144245</v>
      </c>
      <c r="W449" s="9">
        <v>217.32900000000001</v>
      </c>
      <c r="X449" s="9">
        <v>34.658000000000001</v>
      </c>
      <c r="Y449" s="9">
        <v>8.5530000000000008</v>
      </c>
      <c r="Z449" s="9">
        <f t="shared" si="141"/>
        <v>1871.6994545814428</v>
      </c>
      <c r="AA449" s="84"/>
    </row>
    <row r="450" spans="1:27" ht="24.75">
      <c r="A450" s="84"/>
      <c r="B450" s="86">
        <v>2018</v>
      </c>
      <c r="C450" s="40" t="s">
        <v>99</v>
      </c>
      <c r="D450" s="9">
        <v>3.1578295569834292</v>
      </c>
      <c r="E450" s="9">
        <v>360.27122460376148</v>
      </c>
      <c r="F450" s="9">
        <v>3.460775280898877</v>
      </c>
      <c r="G450" s="9">
        <v>316.95763260382233</v>
      </c>
      <c r="H450" s="9">
        <v>14.212839994284094</v>
      </c>
      <c r="I450" s="9">
        <v>0</v>
      </c>
      <c r="J450" s="9">
        <v>0</v>
      </c>
      <c r="K450" s="9">
        <v>220.80700000000002</v>
      </c>
      <c r="L450" s="9">
        <v>9.9313684989732085</v>
      </c>
      <c r="M450" s="9">
        <v>44.461876166069779</v>
      </c>
      <c r="N450" s="9">
        <v>0.85529670329670326</v>
      </c>
      <c r="O450" s="9">
        <v>27.434852941176477</v>
      </c>
      <c r="P450" s="9">
        <v>135.35070569899233</v>
      </c>
      <c r="Q450" s="9">
        <v>13.579655299598809</v>
      </c>
      <c r="R450" s="9">
        <v>4.2082890173410412</v>
      </c>
      <c r="S450" s="9">
        <v>6.2923965750337985</v>
      </c>
      <c r="T450" s="9">
        <v>19.584361053894384</v>
      </c>
      <c r="U450" s="9">
        <v>0.24118421052631578</v>
      </c>
      <c r="V450" s="9">
        <v>86.683000000000007</v>
      </c>
      <c r="W450" s="9">
        <v>114.48660091382189</v>
      </c>
      <c r="X450" s="9">
        <v>45.480680448958388</v>
      </c>
      <c r="Y450" s="9">
        <v>4.8071221699170588</v>
      </c>
      <c r="Z450" s="9">
        <f t="shared" si="141"/>
        <v>1432.2646917373499</v>
      </c>
      <c r="AA450" s="84"/>
    </row>
    <row r="451" spans="1:27" ht="24.75">
      <c r="A451" s="84"/>
      <c r="B451" s="87"/>
      <c r="C451" s="40" t="s">
        <v>100</v>
      </c>
      <c r="D451" s="9">
        <v>4.7690000000000001</v>
      </c>
      <c r="E451" s="9">
        <v>375.44099999999997</v>
      </c>
      <c r="F451" s="9">
        <v>1.2350000000000001</v>
      </c>
      <c r="G451" s="9">
        <v>908.96299999999997</v>
      </c>
      <c r="H451" s="9">
        <v>15.968</v>
      </c>
      <c r="I451" s="9">
        <v>2E-3</v>
      </c>
      <c r="J451" s="9">
        <v>7.0000000000000001E-3</v>
      </c>
      <c r="K451" s="9">
        <v>216.58600000000001</v>
      </c>
      <c r="L451" s="9">
        <v>11.39</v>
      </c>
      <c r="M451" s="9">
        <v>136.37899999999999</v>
      </c>
      <c r="N451" s="9">
        <v>1.504</v>
      </c>
      <c r="O451" s="9">
        <v>3.0449999999999999</v>
      </c>
      <c r="P451" s="9">
        <v>182.453</v>
      </c>
      <c r="Q451" s="9">
        <v>49.930999999999997</v>
      </c>
      <c r="R451" s="9">
        <v>3.4180000000000001</v>
      </c>
      <c r="S451" s="9">
        <v>7.61</v>
      </c>
      <c r="T451" s="9">
        <v>54.771000000000001</v>
      </c>
      <c r="U451" s="9">
        <v>0.13</v>
      </c>
      <c r="V451" s="9">
        <v>121.018</v>
      </c>
      <c r="W451" s="9">
        <v>234.751</v>
      </c>
      <c r="X451" s="9">
        <v>45.503</v>
      </c>
      <c r="Y451" s="9">
        <v>6.6319999999999997</v>
      </c>
      <c r="Z451" s="9">
        <f t="shared" si="141"/>
        <v>2381.5060000000003</v>
      </c>
      <c r="AA451" s="84"/>
    </row>
    <row r="452" spans="1:27" ht="24.75">
      <c r="A452" s="84"/>
      <c r="B452" s="86">
        <v>2019</v>
      </c>
      <c r="C452" s="54" t="s">
        <v>99</v>
      </c>
      <c r="D452" s="9">
        <v>6.0951606357795063</v>
      </c>
      <c r="E452" s="9">
        <v>449.02126722011957</v>
      </c>
      <c r="F452" s="9">
        <v>4.3630988764044947</v>
      </c>
      <c r="G452" s="9">
        <v>194.42114783996354</v>
      </c>
      <c r="H452" s="9">
        <v>1.775714916620539</v>
      </c>
      <c r="I452" s="9">
        <v>0</v>
      </c>
      <c r="J452" s="9">
        <v>0</v>
      </c>
      <c r="K452" s="9">
        <v>217.47734959785026</v>
      </c>
      <c r="L452" s="9">
        <v>22.001599765986914</v>
      </c>
      <c r="M452" s="9">
        <v>40.143780639488753</v>
      </c>
      <c r="N452" s="9">
        <v>1.8430961538461539</v>
      </c>
      <c r="O452" s="9">
        <v>120.27187254901963</v>
      </c>
      <c r="P452" s="9">
        <v>101.04288896557988</v>
      </c>
      <c r="Q452" s="9">
        <v>15.602284457098486</v>
      </c>
      <c r="R452" s="9">
        <v>5.4653583815028908</v>
      </c>
      <c r="S452" s="9">
        <v>6.0005153672825591</v>
      </c>
      <c r="T452" s="9">
        <v>20.917374838724282</v>
      </c>
      <c r="U452" s="9">
        <v>0.7847763157894736</v>
      </c>
      <c r="V452" s="9">
        <v>143.29648686972186</v>
      </c>
      <c r="W452" s="9">
        <v>111.0449459575114</v>
      </c>
      <c r="X452" s="9">
        <v>0</v>
      </c>
      <c r="Y452" s="9">
        <v>4.7426116341627447</v>
      </c>
      <c r="Z452" s="9">
        <f>SUM(D452:Y452)</f>
        <v>1466.311330982453</v>
      </c>
      <c r="AA452" s="84"/>
    </row>
    <row r="453" spans="1:27" ht="24.75">
      <c r="A453" s="85"/>
      <c r="B453" s="87"/>
      <c r="C453" s="54" t="s">
        <v>100</v>
      </c>
      <c r="D453" s="9">
        <v>9.2050000000000001</v>
      </c>
      <c r="E453" s="9">
        <v>467.928</v>
      </c>
      <c r="F453" s="9">
        <v>1.5569999999999999</v>
      </c>
      <c r="G453" s="9">
        <v>557.55600000000004</v>
      </c>
      <c r="H453" s="9">
        <v>1.9950000000000001</v>
      </c>
      <c r="I453" s="9">
        <v>0</v>
      </c>
      <c r="J453" s="9">
        <v>23.265000000000001</v>
      </c>
      <c r="K453" s="9">
        <v>213.32</v>
      </c>
      <c r="L453" s="9">
        <v>25.233000000000001</v>
      </c>
      <c r="M453" s="9">
        <v>123.134</v>
      </c>
      <c r="N453" s="9">
        <v>3.2410000000000001</v>
      </c>
      <c r="O453" s="9">
        <v>13.349</v>
      </c>
      <c r="P453" s="9">
        <v>136.20599999999999</v>
      </c>
      <c r="Q453" s="9">
        <v>57.368000000000002</v>
      </c>
      <c r="R453" s="9">
        <v>4.4390000000000001</v>
      </c>
      <c r="S453" s="9">
        <v>7.2569999999999997</v>
      </c>
      <c r="T453" s="9">
        <v>58.499000000000002</v>
      </c>
      <c r="U453" s="9">
        <v>0.42299999999999999</v>
      </c>
      <c r="V453" s="9">
        <v>200.05600000000001</v>
      </c>
      <c r="W453" s="9">
        <v>227.69399999999999</v>
      </c>
      <c r="X453" s="9">
        <v>0</v>
      </c>
      <c r="Y453" s="9">
        <v>6.5430000000000001</v>
      </c>
      <c r="Z453" s="9">
        <f>SUM(D453:Y453)</f>
        <v>2138.268</v>
      </c>
      <c r="AA453" s="85"/>
    </row>
    <row r="454" spans="1:27" ht="24.75">
      <c r="A454" s="83" t="s">
        <v>4</v>
      </c>
      <c r="B454" s="86">
        <v>2017</v>
      </c>
      <c r="C454" s="40" t="s">
        <v>99</v>
      </c>
      <c r="D454" s="9">
        <v>211.60300000000001</v>
      </c>
      <c r="E454" s="9">
        <v>632.28300000000002</v>
      </c>
      <c r="F454" s="9">
        <v>11.093999999999999</v>
      </c>
      <c r="G454" s="9">
        <v>312.88923</v>
      </c>
      <c r="H454" s="9">
        <v>842.86699999999996</v>
      </c>
      <c r="I454" s="9">
        <v>0.36899999999999999</v>
      </c>
      <c r="J454" s="9">
        <v>40.021000000000001</v>
      </c>
      <c r="K454" s="9">
        <v>195.45616431630415</v>
      </c>
      <c r="L454" s="9">
        <v>178.46199999999999</v>
      </c>
      <c r="M454" s="9">
        <v>165.36199999999999</v>
      </c>
      <c r="N454" s="9">
        <v>19.335000000000001</v>
      </c>
      <c r="O454" s="9">
        <v>654.51300000000003</v>
      </c>
      <c r="P454" s="9">
        <v>65.602999999999994</v>
      </c>
      <c r="Q454" s="9">
        <v>26.183</v>
      </c>
      <c r="R454" s="9">
        <v>33.658999999999999</v>
      </c>
      <c r="S454" s="9">
        <v>67.454999999999998</v>
      </c>
      <c r="T454" s="9">
        <v>111.128</v>
      </c>
      <c r="U454" s="9">
        <v>149.27699999999999</v>
      </c>
      <c r="V454" s="9">
        <v>531.60199999999998</v>
      </c>
      <c r="W454" s="9">
        <v>591.46699999999998</v>
      </c>
      <c r="X454" s="9">
        <v>158.14400000000001</v>
      </c>
      <c r="Y454" s="9">
        <v>24.398</v>
      </c>
      <c r="Z454" s="9">
        <f t="shared" ref="Z454:Z459" si="142">SUM(D454:Y454)</f>
        <v>5023.1703943163047</v>
      </c>
      <c r="AA454" s="83" t="s">
        <v>97</v>
      </c>
    </row>
    <row r="455" spans="1:27" ht="24.75">
      <c r="A455" s="84"/>
      <c r="B455" s="87"/>
      <c r="C455" s="40" t="s">
        <v>100</v>
      </c>
      <c r="D455" s="9">
        <v>176.18199999999999</v>
      </c>
      <c r="E455" s="9">
        <v>625.05200000000002</v>
      </c>
      <c r="F455" s="9">
        <v>17.966999999999999</v>
      </c>
      <c r="G455" s="9">
        <v>273.03416335355394</v>
      </c>
      <c r="H455" s="9">
        <v>682.29899999999998</v>
      </c>
      <c r="I455" s="9">
        <v>0.55300000000000005</v>
      </c>
      <c r="J455" s="9">
        <v>39.090000000000003</v>
      </c>
      <c r="K455" s="9">
        <v>268.798</v>
      </c>
      <c r="L455" s="9">
        <v>167.578</v>
      </c>
      <c r="M455" s="9">
        <v>165.643</v>
      </c>
      <c r="N455" s="9">
        <v>21.440999999999999</v>
      </c>
      <c r="O455" s="9">
        <v>587.33600000000001</v>
      </c>
      <c r="P455" s="9">
        <v>67.454999999999998</v>
      </c>
      <c r="Q455" s="9">
        <v>24.321000000000002</v>
      </c>
      <c r="R455" s="9">
        <v>50.396000000000001</v>
      </c>
      <c r="S455" s="9">
        <v>130.286</v>
      </c>
      <c r="T455" s="9">
        <v>107.76900000000001</v>
      </c>
      <c r="U455" s="9">
        <v>206.499</v>
      </c>
      <c r="V455" s="9">
        <v>488.3</v>
      </c>
      <c r="W455" s="9">
        <v>513.76199999999994</v>
      </c>
      <c r="X455" s="9">
        <v>50.15</v>
      </c>
      <c r="Y455" s="9">
        <v>27.774999999999999</v>
      </c>
      <c r="Z455" s="9">
        <f t="shared" si="142"/>
        <v>4691.6861633535527</v>
      </c>
      <c r="AA455" s="84"/>
    </row>
    <row r="456" spans="1:27" ht="24.75">
      <c r="A456" s="84"/>
      <c r="B456" s="86">
        <v>2018</v>
      </c>
      <c r="C456" s="40" t="s">
        <v>99</v>
      </c>
      <c r="D456" s="9">
        <v>168.53100889110453</v>
      </c>
      <c r="E456" s="9">
        <v>614.66046276629777</v>
      </c>
      <c r="F456" s="9">
        <v>44.727358530268688</v>
      </c>
      <c r="G456" s="9">
        <v>266.10393143868316</v>
      </c>
      <c r="H456" s="9">
        <v>890.99110486855568</v>
      </c>
      <c r="I456" s="9">
        <v>4.4368436018957338</v>
      </c>
      <c r="J456" s="9">
        <v>461.66098137399297</v>
      </c>
      <c r="K456" s="9">
        <v>756.9556287508301</v>
      </c>
      <c r="L456" s="9">
        <v>175.50573661848651</v>
      </c>
      <c r="M456" s="9">
        <v>204.14177152232662</v>
      </c>
      <c r="N456" s="9">
        <v>137.80151649310216</v>
      </c>
      <c r="O456" s="9">
        <v>606.83739948100731</v>
      </c>
      <c r="P456" s="9">
        <v>290.69979365896512</v>
      </c>
      <c r="Q456" s="9">
        <v>50.594461945731304</v>
      </c>
      <c r="R456" s="9">
        <v>19.304259769847793</v>
      </c>
      <c r="S456" s="9">
        <v>141.30759857684777</v>
      </c>
      <c r="T456" s="9">
        <v>155.59850055238851</v>
      </c>
      <c r="U456" s="9">
        <v>134.64563225508115</v>
      </c>
      <c r="V456" s="9">
        <v>1627.4245704149175</v>
      </c>
      <c r="W456" s="9">
        <v>694.61086851197297</v>
      </c>
      <c r="X456" s="9">
        <v>180.91385534888607</v>
      </c>
      <c r="Y456" s="9">
        <v>276.63090910243591</v>
      </c>
      <c r="Z456" s="9">
        <f t="shared" si="142"/>
        <v>7904.0841944736258</v>
      </c>
      <c r="AA456" s="84"/>
    </row>
    <row r="457" spans="1:27" ht="24.75">
      <c r="A457" s="84"/>
      <c r="B457" s="87"/>
      <c r="C457" s="40" t="s">
        <v>100</v>
      </c>
      <c r="D457" s="9">
        <v>177.32900000000001</v>
      </c>
      <c r="E457" s="9">
        <v>607.63099999999997</v>
      </c>
      <c r="F457" s="9">
        <v>64.778999999999996</v>
      </c>
      <c r="G457" s="9">
        <v>199.982</v>
      </c>
      <c r="H457" s="9">
        <v>759.24599999999998</v>
      </c>
      <c r="I457" s="9">
        <v>4.2169999999999996</v>
      </c>
      <c r="J457" s="9">
        <v>394.70800000000003</v>
      </c>
      <c r="K457" s="9">
        <v>889.85500000000002</v>
      </c>
      <c r="L457" s="9">
        <v>132.02699999999999</v>
      </c>
      <c r="M457" s="9">
        <v>207.56399999999999</v>
      </c>
      <c r="N457" s="9">
        <v>121.17700000000001</v>
      </c>
      <c r="O457" s="9">
        <v>560.48099999999999</v>
      </c>
      <c r="P457" s="9">
        <v>226.739</v>
      </c>
      <c r="Q457" s="9">
        <v>50.561</v>
      </c>
      <c r="R457" s="9">
        <v>98.947000000000003</v>
      </c>
      <c r="S457" s="9">
        <v>201.66300000000001</v>
      </c>
      <c r="T457" s="9">
        <v>156.154</v>
      </c>
      <c r="U457" s="9">
        <v>203.399</v>
      </c>
      <c r="V457" s="9">
        <v>1373.567</v>
      </c>
      <c r="W457" s="9">
        <v>617.50099999999998</v>
      </c>
      <c r="X457" s="9">
        <v>56.134999999999998</v>
      </c>
      <c r="Y457" s="9">
        <v>255.90100000000001</v>
      </c>
      <c r="Z457" s="9">
        <f t="shared" si="142"/>
        <v>7359.5630000000001</v>
      </c>
      <c r="AA457" s="84"/>
    </row>
    <row r="458" spans="1:27" ht="24.75">
      <c r="A458" s="84"/>
      <c r="B458" s="86">
        <v>2019</v>
      </c>
      <c r="C458" s="40" t="s">
        <v>99</v>
      </c>
      <c r="D458" s="9">
        <v>154.13551130371857</v>
      </c>
      <c r="E458" s="9">
        <v>520.82330967823475</v>
      </c>
      <c r="F458" s="9">
        <v>37.546566472429049</v>
      </c>
      <c r="G458" s="9">
        <v>260.43806881071708</v>
      </c>
      <c r="H458" s="9">
        <v>923.91306225256892</v>
      </c>
      <c r="I458" s="9">
        <v>4.3842369668246439</v>
      </c>
      <c r="J458" s="9">
        <v>276.92664515290653</v>
      </c>
      <c r="K458" s="9">
        <v>684.55165810757285</v>
      </c>
      <c r="L458" s="9">
        <v>235.58953606419817</v>
      </c>
      <c r="M458" s="9">
        <v>165.36974498134089</v>
      </c>
      <c r="N458" s="9">
        <v>169.88284035643352</v>
      </c>
      <c r="O458" s="9">
        <v>563.28437764525722</v>
      </c>
      <c r="P458" s="9">
        <v>265.51954699887546</v>
      </c>
      <c r="Q458" s="9">
        <v>66.948277961614821</v>
      </c>
      <c r="R458" s="9">
        <v>16.246504978163109</v>
      </c>
      <c r="S458" s="9">
        <v>117.35097050058265</v>
      </c>
      <c r="T458" s="9">
        <v>124.33710630164832</v>
      </c>
      <c r="U458" s="9">
        <v>89.876070411556171</v>
      </c>
      <c r="V458" s="9">
        <v>1450.4995068203871</v>
      </c>
      <c r="W458" s="9">
        <v>625.3085013932897</v>
      </c>
      <c r="X458" s="9">
        <v>185.54829240226985</v>
      </c>
      <c r="Y458" s="9">
        <v>257.29925136182976</v>
      </c>
      <c r="Z458" s="9">
        <f t="shared" si="142"/>
        <v>7195.7795869224192</v>
      </c>
      <c r="AA458" s="84"/>
    </row>
    <row r="459" spans="1:27" ht="24.75">
      <c r="A459" s="85"/>
      <c r="B459" s="87"/>
      <c r="C459" s="40" t="s">
        <v>100</v>
      </c>
      <c r="D459" s="9">
        <v>162.18199999999999</v>
      </c>
      <c r="E459" s="9">
        <v>514.86699999999996</v>
      </c>
      <c r="F459" s="9">
        <v>54.378999999999998</v>
      </c>
      <c r="G459" s="9">
        <v>195.72399999999999</v>
      </c>
      <c r="H459" s="9">
        <v>787.3</v>
      </c>
      <c r="I459" s="9">
        <v>4.1669999999999998</v>
      </c>
      <c r="J459" s="9">
        <v>236.76499999999999</v>
      </c>
      <c r="K459" s="9">
        <v>804.73900000000003</v>
      </c>
      <c r="L459" s="9">
        <v>177.226</v>
      </c>
      <c r="M459" s="9">
        <v>168.142</v>
      </c>
      <c r="N459" s="9">
        <v>149.38800000000001</v>
      </c>
      <c r="O459" s="9">
        <v>520.255</v>
      </c>
      <c r="P459" s="9">
        <v>207.09899999999999</v>
      </c>
      <c r="Q459" s="9">
        <v>66.903999999999996</v>
      </c>
      <c r="R459" s="9">
        <v>83.274000000000001</v>
      </c>
      <c r="S459" s="9">
        <v>167.47399999999999</v>
      </c>
      <c r="T459" s="9">
        <v>124.78100000000001</v>
      </c>
      <c r="U459" s="9">
        <v>135.76900000000001</v>
      </c>
      <c r="V459" s="9">
        <v>1224.24</v>
      </c>
      <c r="W459" s="9">
        <v>555.89200000000005</v>
      </c>
      <c r="X459" s="9">
        <v>57.573</v>
      </c>
      <c r="Y459" s="9">
        <v>238.018</v>
      </c>
      <c r="Z459" s="9">
        <f t="shared" si="142"/>
        <v>6636.1580000000004</v>
      </c>
      <c r="AA459" s="85"/>
    </row>
    <row r="460" spans="1:27" ht="24.75">
      <c r="A460" s="83" t="s">
        <v>5</v>
      </c>
      <c r="B460" s="86">
        <v>2016</v>
      </c>
      <c r="C460" s="40" t="s">
        <v>99</v>
      </c>
      <c r="D460" s="9">
        <f t="shared" ref="D460:S461" si="143">D454-D448</f>
        <v>207.68700000000001</v>
      </c>
      <c r="E460" s="9">
        <f t="shared" si="143"/>
        <v>368.85700000000003</v>
      </c>
      <c r="F460" s="9">
        <f t="shared" si="143"/>
        <v>8.6</v>
      </c>
      <c r="G460" s="9">
        <f t="shared" si="143"/>
        <v>129.33922999999999</v>
      </c>
      <c r="H460" s="9">
        <f t="shared" si="143"/>
        <v>830.26299999999992</v>
      </c>
      <c r="I460" s="9">
        <f t="shared" si="143"/>
        <v>0.36899999999999999</v>
      </c>
      <c r="J460" s="9">
        <f t="shared" si="143"/>
        <v>40.021000000000001</v>
      </c>
      <c r="K460" s="9">
        <f t="shared" si="143"/>
        <v>9.0550667196246479</v>
      </c>
      <c r="L460" s="9">
        <f t="shared" si="143"/>
        <v>141.947</v>
      </c>
      <c r="M460" s="9">
        <f t="shared" si="143"/>
        <v>133.74199999999999</v>
      </c>
      <c r="N460" s="9">
        <f t="shared" si="143"/>
        <v>18.920999999999999</v>
      </c>
      <c r="O460" s="9">
        <f t="shared" si="143"/>
        <v>653.59400000000005</v>
      </c>
      <c r="P460" s="9">
        <f t="shared" si="143"/>
        <v>-71.357563000000013</v>
      </c>
      <c r="Q460" s="9">
        <f t="shared" si="143"/>
        <v>14.132511721242704</v>
      </c>
      <c r="R460" s="9">
        <f t="shared" si="143"/>
        <v>33.076999999999998</v>
      </c>
      <c r="S460" s="9">
        <f t="shared" si="143"/>
        <v>58.33</v>
      </c>
      <c r="T460" s="9">
        <f t="shared" ref="E460:Z461" si="144">T454-T448</f>
        <v>95.331000000000003</v>
      </c>
      <c r="U460" s="9">
        <f t="shared" si="144"/>
        <v>149.136</v>
      </c>
      <c r="V460" s="9">
        <f t="shared" si="144"/>
        <v>395.61799999999994</v>
      </c>
      <c r="W460" s="9">
        <f t="shared" si="144"/>
        <v>485.47699999999998</v>
      </c>
      <c r="X460" s="9">
        <f t="shared" si="144"/>
        <v>123.50300000000001</v>
      </c>
      <c r="Y460" s="9">
        <f t="shared" si="144"/>
        <v>19.238</v>
      </c>
      <c r="Z460" s="9">
        <f t="shared" si="144"/>
        <v>3844.8802454408678</v>
      </c>
      <c r="AA460" s="83" t="s">
        <v>103</v>
      </c>
    </row>
    <row r="461" spans="1:27" ht="24.75">
      <c r="A461" s="84"/>
      <c r="B461" s="87"/>
      <c r="C461" s="40" t="s">
        <v>100</v>
      </c>
      <c r="D461" s="9">
        <f t="shared" si="143"/>
        <v>170.27499999999998</v>
      </c>
      <c r="E461" s="9">
        <f t="shared" si="144"/>
        <v>350.53300000000002</v>
      </c>
      <c r="F461" s="9">
        <f t="shared" si="144"/>
        <v>17.076999999999998</v>
      </c>
      <c r="G461" s="9">
        <f t="shared" si="144"/>
        <v>-253.34583664644606</v>
      </c>
      <c r="H461" s="9">
        <f t="shared" si="144"/>
        <v>668.79499999999996</v>
      </c>
      <c r="I461" s="9">
        <f t="shared" si="144"/>
        <v>0.55300000000000005</v>
      </c>
      <c r="J461" s="9">
        <f t="shared" si="144"/>
        <v>39.090000000000003</v>
      </c>
      <c r="K461" s="9">
        <f t="shared" si="144"/>
        <v>61.158999999999992</v>
      </c>
      <c r="L461" s="9">
        <f t="shared" si="144"/>
        <v>125.7</v>
      </c>
      <c r="M461" s="9">
        <f t="shared" si="144"/>
        <v>67.927000000000007</v>
      </c>
      <c r="N461" s="9">
        <f t="shared" si="144"/>
        <v>20.712999999999997</v>
      </c>
      <c r="O461" s="9">
        <f t="shared" si="144"/>
        <v>587.23400000000004</v>
      </c>
      <c r="P461" s="9">
        <f t="shared" si="144"/>
        <v>-117.16809060000001</v>
      </c>
      <c r="Q461" s="9">
        <f t="shared" si="144"/>
        <v>-18.776</v>
      </c>
      <c r="R461" s="9">
        <f t="shared" si="144"/>
        <v>49.890999999999998</v>
      </c>
      <c r="S461" s="9">
        <f t="shared" si="144"/>
        <v>119.617</v>
      </c>
      <c r="T461" s="9">
        <f t="shared" si="144"/>
        <v>63.59</v>
      </c>
      <c r="U461" s="9">
        <f t="shared" si="144"/>
        <v>206.423</v>
      </c>
      <c r="V461" s="9">
        <f t="shared" si="144"/>
        <v>329.55263601855756</v>
      </c>
      <c r="W461" s="9">
        <f t="shared" si="144"/>
        <v>296.43299999999994</v>
      </c>
      <c r="X461" s="9">
        <f t="shared" si="144"/>
        <v>15.491999999999997</v>
      </c>
      <c r="Y461" s="9">
        <f t="shared" si="144"/>
        <v>19.221999999999998</v>
      </c>
      <c r="Z461" s="9">
        <f t="shared" si="144"/>
        <v>2819.98670877211</v>
      </c>
      <c r="AA461" s="84"/>
    </row>
    <row r="462" spans="1:27" ht="24.75">
      <c r="A462" s="84"/>
      <c r="B462" s="86">
        <v>2017</v>
      </c>
      <c r="C462" s="40" t="s">
        <v>99</v>
      </c>
      <c r="D462" s="9">
        <f>D456-D450</f>
        <v>165.37317933412112</v>
      </c>
      <c r="E462" s="9">
        <f t="shared" ref="E462:Z462" si="145">E456-E450</f>
        <v>254.38923816253629</v>
      </c>
      <c r="F462" s="9">
        <f t="shared" si="145"/>
        <v>41.266583249369809</v>
      </c>
      <c r="G462" s="9">
        <f t="shared" si="145"/>
        <v>-50.853701165139171</v>
      </c>
      <c r="H462" s="9">
        <f t="shared" si="145"/>
        <v>876.7782648742716</v>
      </c>
      <c r="I462" s="9">
        <f t="shared" si="145"/>
        <v>4.4368436018957338</v>
      </c>
      <c r="J462" s="9">
        <f t="shared" si="145"/>
        <v>461.66098137399297</v>
      </c>
      <c r="K462" s="9">
        <f t="shared" si="145"/>
        <v>536.14862875083008</v>
      </c>
      <c r="L462" s="9">
        <f t="shared" si="145"/>
        <v>165.57436811951331</v>
      </c>
      <c r="M462" s="9">
        <f t="shared" si="145"/>
        <v>159.67989535625685</v>
      </c>
      <c r="N462" s="9">
        <f t="shared" si="145"/>
        <v>136.94621978980544</v>
      </c>
      <c r="O462" s="9">
        <f t="shared" si="145"/>
        <v>579.40254653983084</v>
      </c>
      <c r="P462" s="9">
        <f t="shared" si="145"/>
        <v>155.34908795997279</v>
      </c>
      <c r="Q462" s="9">
        <f t="shared" si="145"/>
        <v>37.014806646132499</v>
      </c>
      <c r="R462" s="9">
        <f t="shared" si="145"/>
        <v>15.095970752506751</v>
      </c>
      <c r="S462" s="9">
        <f t="shared" si="145"/>
        <v>135.01520200181398</v>
      </c>
      <c r="T462" s="9">
        <f t="shared" si="145"/>
        <v>136.01413949849413</v>
      </c>
      <c r="U462" s="9">
        <f t="shared" si="145"/>
        <v>134.40444804455484</v>
      </c>
      <c r="V462" s="9">
        <f t="shared" si="145"/>
        <v>1540.7415704149175</v>
      </c>
      <c r="W462" s="9">
        <f t="shared" si="145"/>
        <v>580.12426759815105</v>
      </c>
      <c r="X462" s="9">
        <f t="shared" si="145"/>
        <v>135.43317489992768</v>
      </c>
      <c r="Y462" s="9">
        <f t="shared" si="145"/>
        <v>271.82378693251883</v>
      </c>
      <c r="Z462" s="9">
        <f t="shared" si="145"/>
        <v>6471.8195027362763</v>
      </c>
      <c r="AA462" s="84"/>
    </row>
    <row r="463" spans="1:27" ht="24.75">
      <c r="A463" s="84"/>
      <c r="B463" s="87"/>
      <c r="C463" s="40" t="s">
        <v>100</v>
      </c>
      <c r="D463" s="9">
        <f>D457-D451</f>
        <v>172.56</v>
      </c>
      <c r="E463" s="9">
        <f t="shared" ref="E463:Z463" si="146">E457-E451</f>
        <v>232.19</v>
      </c>
      <c r="F463" s="9">
        <f t="shared" si="146"/>
        <v>63.543999999999997</v>
      </c>
      <c r="G463" s="9">
        <f t="shared" si="146"/>
        <v>-708.98099999999999</v>
      </c>
      <c r="H463" s="9">
        <f t="shared" si="146"/>
        <v>743.27800000000002</v>
      </c>
      <c r="I463" s="9">
        <f t="shared" si="146"/>
        <v>4.2149999999999999</v>
      </c>
      <c r="J463" s="9">
        <f t="shared" si="146"/>
        <v>394.70100000000002</v>
      </c>
      <c r="K463" s="9">
        <f t="shared" si="146"/>
        <v>673.26900000000001</v>
      </c>
      <c r="L463" s="9">
        <f t="shared" si="146"/>
        <v>120.63699999999999</v>
      </c>
      <c r="M463" s="9">
        <f t="shared" si="146"/>
        <v>71.185000000000002</v>
      </c>
      <c r="N463" s="9">
        <f t="shared" si="146"/>
        <v>119.673</v>
      </c>
      <c r="O463" s="9">
        <f t="shared" si="146"/>
        <v>557.43600000000004</v>
      </c>
      <c r="P463" s="9">
        <f t="shared" si="146"/>
        <v>44.286000000000001</v>
      </c>
      <c r="Q463" s="9">
        <f t="shared" si="146"/>
        <v>0.63000000000000256</v>
      </c>
      <c r="R463" s="9">
        <f t="shared" si="146"/>
        <v>95.528999999999996</v>
      </c>
      <c r="S463" s="9">
        <f t="shared" si="146"/>
        <v>194.053</v>
      </c>
      <c r="T463" s="9">
        <f t="shared" si="146"/>
        <v>101.383</v>
      </c>
      <c r="U463" s="9">
        <f t="shared" si="146"/>
        <v>203.26900000000001</v>
      </c>
      <c r="V463" s="9">
        <f t="shared" si="146"/>
        <v>1252.549</v>
      </c>
      <c r="W463" s="9">
        <f t="shared" si="146"/>
        <v>382.75</v>
      </c>
      <c r="X463" s="9">
        <f t="shared" si="146"/>
        <v>10.631999999999998</v>
      </c>
      <c r="Y463" s="9">
        <f t="shared" si="146"/>
        <v>249.26900000000001</v>
      </c>
      <c r="Z463" s="9">
        <f t="shared" si="146"/>
        <v>4978.0569999999998</v>
      </c>
      <c r="AA463" s="84"/>
    </row>
    <row r="464" spans="1:27" ht="24.75">
      <c r="A464" s="84"/>
      <c r="B464" s="86">
        <v>2018</v>
      </c>
      <c r="C464" s="40" t="s">
        <v>99</v>
      </c>
      <c r="D464" s="9">
        <f>D458-D452</f>
        <v>148.04035066793907</v>
      </c>
      <c r="E464" s="9">
        <f t="shared" ref="E464:Z464" si="147">E458-E452</f>
        <v>71.802042458115181</v>
      </c>
      <c r="F464" s="9">
        <f t="shared" si="147"/>
        <v>33.183467596024556</v>
      </c>
      <c r="G464" s="9">
        <f t="shared" si="147"/>
        <v>66.016920970753546</v>
      </c>
      <c r="H464" s="9">
        <f t="shared" si="147"/>
        <v>922.13734733594833</v>
      </c>
      <c r="I464" s="9">
        <f t="shared" si="147"/>
        <v>4.3842369668246439</v>
      </c>
      <c r="J464" s="9">
        <f t="shared" si="147"/>
        <v>276.92664515290653</v>
      </c>
      <c r="K464" s="9">
        <f t="shared" si="147"/>
        <v>467.07430850972258</v>
      </c>
      <c r="L464" s="9">
        <f t="shared" si="147"/>
        <v>213.58793629821125</v>
      </c>
      <c r="M464" s="9">
        <f t="shared" si="147"/>
        <v>125.22596434185213</v>
      </c>
      <c r="N464" s="9">
        <f t="shared" si="147"/>
        <v>168.03974420258737</v>
      </c>
      <c r="O464" s="9">
        <f t="shared" si="147"/>
        <v>443.01250509623759</v>
      </c>
      <c r="P464" s="9">
        <f t="shared" si="147"/>
        <v>164.47665803329556</v>
      </c>
      <c r="Q464" s="9">
        <f t="shared" si="147"/>
        <v>51.345993504516336</v>
      </c>
      <c r="R464" s="9">
        <f t="shared" si="147"/>
        <v>10.781146596660218</v>
      </c>
      <c r="S464" s="9">
        <f t="shared" si="147"/>
        <v>111.35045513330009</v>
      </c>
      <c r="T464" s="9">
        <f t="shared" si="147"/>
        <v>103.41973146292403</v>
      </c>
      <c r="U464" s="9">
        <f t="shared" si="147"/>
        <v>89.091294095766699</v>
      </c>
      <c r="V464" s="9">
        <f t="shared" si="147"/>
        <v>1307.2030199506653</v>
      </c>
      <c r="W464" s="9">
        <f t="shared" si="147"/>
        <v>514.26355543577824</v>
      </c>
      <c r="X464" s="9">
        <f t="shared" si="147"/>
        <v>185.54829240226985</v>
      </c>
      <c r="Y464" s="9">
        <f t="shared" si="147"/>
        <v>252.556639727667</v>
      </c>
      <c r="Z464" s="9">
        <f t="shared" si="147"/>
        <v>5729.4682559399662</v>
      </c>
      <c r="AA464" s="84"/>
    </row>
    <row r="465" spans="1:27" ht="24.75">
      <c r="A465" s="85"/>
      <c r="B465" s="87"/>
      <c r="C465" s="40" t="s">
        <v>100</v>
      </c>
      <c r="D465" s="9">
        <f>D459-D453</f>
        <v>152.97699999999998</v>
      </c>
      <c r="E465" s="9">
        <f t="shared" ref="E465:Z465" si="148">E459-E453</f>
        <v>46.938999999999965</v>
      </c>
      <c r="F465" s="9">
        <f t="shared" si="148"/>
        <v>52.821999999999996</v>
      </c>
      <c r="G465" s="9">
        <f t="shared" si="148"/>
        <v>-361.83200000000005</v>
      </c>
      <c r="H465" s="9">
        <f t="shared" si="148"/>
        <v>785.30499999999995</v>
      </c>
      <c r="I465" s="9">
        <f t="shared" si="148"/>
        <v>4.1669999999999998</v>
      </c>
      <c r="J465" s="9">
        <f t="shared" si="148"/>
        <v>213.5</v>
      </c>
      <c r="K465" s="9">
        <f t="shared" si="148"/>
        <v>591.4190000000001</v>
      </c>
      <c r="L465" s="9">
        <f t="shared" si="148"/>
        <v>151.99299999999999</v>
      </c>
      <c r="M465" s="9">
        <f t="shared" si="148"/>
        <v>45.007999999999996</v>
      </c>
      <c r="N465" s="9">
        <f t="shared" si="148"/>
        <v>146.14699999999999</v>
      </c>
      <c r="O465" s="9">
        <f t="shared" si="148"/>
        <v>506.90600000000001</v>
      </c>
      <c r="P465" s="9">
        <f t="shared" si="148"/>
        <v>70.893000000000001</v>
      </c>
      <c r="Q465" s="9">
        <f t="shared" si="148"/>
        <v>9.5359999999999943</v>
      </c>
      <c r="R465" s="9">
        <f t="shared" si="148"/>
        <v>78.835000000000008</v>
      </c>
      <c r="S465" s="9">
        <f t="shared" si="148"/>
        <v>160.21699999999998</v>
      </c>
      <c r="T465" s="9">
        <f t="shared" si="148"/>
        <v>66.282000000000011</v>
      </c>
      <c r="U465" s="9">
        <f t="shared" si="148"/>
        <v>135.346</v>
      </c>
      <c r="V465" s="9">
        <f t="shared" si="148"/>
        <v>1024.184</v>
      </c>
      <c r="W465" s="9">
        <f t="shared" si="148"/>
        <v>328.19800000000009</v>
      </c>
      <c r="X465" s="9">
        <f t="shared" si="148"/>
        <v>57.573</v>
      </c>
      <c r="Y465" s="9">
        <f t="shared" si="148"/>
        <v>231.47499999999999</v>
      </c>
      <c r="Z465" s="9">
        <f t="shared" si="148"/>
        <v>4497.8900000000003</v>
      </c>
      <c r="AA465" s="85"/>
    </row>
    <row r="466" spans="1:27" ht="24.75">
      <c r="A466" s="83" t="s">
        <v>6</v>
      </c>
      <c r="B466" s="50">
        <v>2016</v>
      </c>
      <c r="C466" s="70" t="s">
        <v>98</v>
      </c>
      <c r="D466" s="9">
        <f>D445+D456-D448</f>
        <v>202.30903304212805</v>
      </c>
      <c r="E466" s="9">
        <f t="shared" ref="E466:Z466" si="149">E445+E456-E448</f>
        <v>359.23446276629778</v>
      </c>
      <c r="F466" s="9">
        <f t="shared" si="149"/>
        <v>42.233358530268688</v>
      </c>
      <c r="G466" s="9">
        <f t="shared" si="149"/>
        <v>187.86939929582599</v>
      </c>
      <c r="H466" s="9">
        <f t="shared" si="149"/>
        <v>977.75155681054991</v>
      </c>
      <c r="I466" s="9">
        <f t="shared" si="149"/>
        <v>5.6963936018957337</v>
      </c>
      <c r="J466" s="9">
        <f t="shared" si="149"/>
        <v>461.66098137399297</v>
      </c>
      <c r="K466" s="9">
        <f t="shared" si="149"/>
        <v>572.72083115415057</v>
      </c>
      <c r="L466" s="9">
        <f t="shared" si="149"/>
        <v>1261.8042007248769</v>
      </c>
      <c r="M466" s="9">
        <f t="shared" si="149"/>
        <v>532.13455466366111</v>
      </c>
      <c r="N466" s="9">
        <f t="shared" si="149"/>
        <v>158.11725036157642</v>
      </c>
      <c r="O466" s="9">
        <f t="shared" si="149"/>
        <v>618.93057915263455</v>
      </c>
      <c r="P466" s="9">
        <f t="shared" si="149"/>
        <v>153.73923065896511</v>
      </c>
      <c r="Q466" s="9">
        <f t="shared" si="149"/>
        <v>59.886651506656634</v>
      </c>
      <c r="R466" s="9">
        <f t="shared" si="149"/>
        <v>18.722259769847792</v>
      </c>
      <c r="S466" s="9">
        <f t="shared" si="149"/>
        <v>132.19474857684776</v>
      </c>
      <c r="T466" s="9">
        <f t="shared" si="149"/>
        <v>161.25110404418402</v>
      </c>
      <c r="U466" s="9">
        <f t="shared" si="149"/>
        <v>180.14017017168089</v>
      </c>
      <c r="V466" s="9">
        <f t="shared" si="149"/>
        <v>2274.8893893600348</v>
      </c>
      <c r="W466" s="9">
        <f t="shared" si="149"/>
        <v>822.03735556481774</v>
      </c>
      <c r="X466" s="9">
        <f t="shared" si="149"/>
        <v>146.65355534888607</v>
      </c>
      <c r="Y466" s="9">
        <f t="shared" si="149"/>
        <v>295.16380270485348</v>
      </c>
      <c r="Z466" s="9">
        <f t="shared" si="149"/>
        <v>9625.1408691846336</v>
      </c>
      <c r="AA466" s="83" t="s">
        <v>101</v>
      </c>
    </row>
    <row r="467" spans="1:27" ht="24.75">
      <c r="A467" s="84"/>
      <c r="B467" s="50">
        <v>2017</v>
      </c>
      <c r="C467" s="71"/>
      <c r="D467" s="9">
        <f>D446+D456-D450</f>
        <v>193.60617933412112</v>
      </c>
      <c r="E467" s="9">
        <f t="shared" ref="E467:Z467" si="150">E446+E456-E450</f>
        <v>267.83623816253629</v>
      </c>
      <c r="F467" s="9">
        <f t="shared" si="150"/>
        <v>41.266583249369809</v>
      </c>
      <c r="G467" s="9">
        <f t="shared" si="150"/>
        <v>227.5558988348609</v>
      </c>
      <c r="H467" s="9">
        <f t="shared" si="150"/>
        <v>978.17746487427155</v>
      </c>
      <c r="I467" s="9">
        <f t="shared" si="150"/>
        <v>4.8280436018957342</v>
      </c>
      <c r="J467" s="9">
        <f t="shared" si="150"/>
        <v>461.66098137399297</v>
      </c>
      <c r="K467" s="9">
        <f t="shared" si="150"/>
        <v>538.04262875083009</v>
      </c>
      <c r="L467" s="9">
        <f t="shared" si="150"/>
        <v>1791.3343681195136</v>
      </c>
      <c r="M467" s="9">
        <f t="shared" si="150"/>
        <v>305.40264535625687</v>
      </c>
      <c r="N467" s="9">
        <f t="shared" si="150"/>
        <v>155.87245978980545</v>
      </c>
      <c r="O467" s="9">
        <f t="shared" si="150"/>
        <v>604.27154653983087</v>
      </c>
      <c r="P467" s="9">
        <f t="shared" si="150"/>
        <v>167.3510879599728</v>
      </c>
      <c r="Q467" s="9">
        <f t="shared" si="150"/>
        <v>51.871606646132491</v>
      </c>
      <c r="R467" s="9">
        <f t="shared" si="150"/>
        <v>15.095970752506751</v>
      </c>
      <c r="S467" s="9">
        <f t="shared" si="150"/>
        <v>135.47235200181399</v>
      </c>
      <c r="T467" s="9">
        <f t="shared" si="150"/>
        <v>157.98613949849414</v>
      </c>
      <c r="U467" s="9">
        <f t="shared" si="150"/>
        <v>151.70444804455485</v>
      </c>
      <c r="V467" s="9">
        <f t="shared" si="150"/>
        <v>2204.0055704149177</v>
      </c>
      <c r="W467" s="9">
        <f t="shared" si="150"/>
        <v>789.37926759815105</v>
      </c>
      <c r="X467" s="9">
        <f t="shared" si="150"/>
        <v>135.76477489992769</v>
      </c>
      <c r="Y467" s="9">
        <f t="shared" si="150"/>
        <v>279.77578693251883</v>
      </c>
      <c r="Z467" s="9">
        <f t="shared" si="150"/>
        <v>9658.2620427362781</v>
      </c>
      <c r="AA467" s="84"/>
    </row>
    <row r="468" spans="1:27" ht="24.75">
      <c r="A468" s="84"/>
      <c r="B468" s="50">
        <v>2018</v>
      </c>
      <c r="C468" s="72"/>
      <c r="D468" s="9">
        <f>D447+D458-D452</f>
        <v>169.84237466793905</v>
      </c>
      <c r="E468" s="9">
        <f t="shared" ref="E468:Z468" si="151">E447+E458-E452</f>
        <v>85.249042458115184</v>
      </c>
      <c r="F468" s="9">
        <f t="shared" si="151"/>
        <v>33.183467596024556</v>
      </c>
      <c r="G468" s="9">
        <f t="shared" si="151"/>
        <v>342.72444097075356</v>
      </c>
      <c r="H468" s="9">
        <f t="shared" si="151"/>
        <v>1037.9549473359484</v>
      </c>
      <c r="I468" s="9">
        <f t="shared" si="151"/>
        <v>4.778636966824644</v>
      </c>
      <c r="J468" s="9">
        <f t="shared" si="151"/>
        <v>276.92664515290653</v>
      </c>
      <c r="K468" s="9">
        <f t="shared" si="151"/>
        <v>469.32550850972262</v>
      </c>
      <c r="L468" s="9">
        <f t="shared" si="151"/>
        <v>1899.3479362982114</v>
      </c>
      <c r="M468" s="9">
        <f t="shared" si="151"/>
        <v>292.65898434185215</v>
      </c>
      <c r="N468" s="9">
        <f t="shared" si="151"/>
        <v>187.03222420258737</v>
      </c>
      <c r="O468" s="9">
        <f t="shared" si="151"/>
        <v>456.63450509623755</v>
      </c>
      <c r="P468" s="9">
        <f t="shared" si="151"/>
        <v>176.47865803329557</v>
      </c>
      <c r="Q468" s="9">
        <f t="shared" si="151"/>
        <v>61.443193504516337</v>
      </c>
      <c r="R468" s="9">
        <f t="shared" si="151"/>
        <v>10.781146596660218</v>
      </c>
      <c r="S468" s="9">
        <f t="shared" si="151"/>
        <v>111.37960513330009</v>
      </c>
      <c r="T468" s="9">
        <f t="shared" si="151"/>
        <v>127.61053146292404</v>
      </c>
      <c r="U468" s="9">
        <f t="shared" si="151"/>
        <v>140.99229409576668</v>
      </c>
      <c r="V468" s="9">
        <f t="shared" si="151"/>
        <v>1710.9040199506653</v>
      </c>
      <c r="W468" s="9">
        <f t="shared" si="151"/>
        <v>739.48043543577842</v>
      </c>
      <c r="X468" s="9">
        <f t="shared" si="151"/>
        <v>185.88669240226986</v>
      </c>
      <c r="Y468" s="9">
        <f t="shared" si="151"/>
        <v>264.59963972766701</v>
      </c>
      <c r="Z468" s="9">
        <f t="shared" si="151"/>
        <v>8785.2149299399662</v>
      </c>
      <c r="AA468" s="85"/>
    </row>
    <row r="469" spans="1:27" ht="24.75">
      <c r="A469" s="73" t="s">
        <v>7</v>
      </c>
      <c r="B469" s="50">
        <v>2016</v>
      </c>
      <c r="C469" s="70" t="s">
        <v>9</v>
      </c>
      <c r="D469" s="9">
        <f t="shared" ref="D469:F470" si="152">(D445/D466)*100</f>
        <v>18.63190366945912</v>
      </c>
      <c r="E469" s="9">
        <f t="shared" si="152"/>
        <v>2.2269578309374092</v>
      </c>
      <c r="F469" s="9">
        <f t="shared" si="152"/>
        <v>0</v>
      </c>
      <c r="G469" s="9">
        <f t="shared" ref="G469:K469" si="153">(G445/G466)*100</f>
        <v>56.057808377461882</v>
      </c>
      <c r="H469" s="9">
        <f t="shared" si="153"/>
        <v>10.162546022030751</v>
      </c>
      <c r="I469" s="9">
        <f t="shared" si="153"/>
        <v>22.111358308892619</v>
      </c>
      <c r="J469" s="9">
        <f t="shared" si="153"/>
        <v>0</v>
      </c>
      <c r="K469" s="9">
        <f t="shared" si="153"/>
        <v>0.37824711136042649</v>
      </c>
      <c r="L469" s="9">
        <f t="shared" ref="L469:Z469" si="154">(L445/L466)*100</f>
        <v>88.9847619354382</v>
      </c>
      <c r="M469" s="9">
        <f t="shared" si="154"/>
        <v>67.579295497664091</v>
      </c>
      <c r="N469" s="9">
        <f t="shared" si="154"/>
        <v>13.110355651309582</v>
      </c>
      <c r="O469" s="9">
        <f t="shared" si="154"/>
        <v>2.1023649678841121</v>
      </c>
      <c r="P469" s="9">
        <f t="shared" si="154"/>
        <v>0</v>
      </c>
      <c r="Q469" s="9">
        <f t="shared" si="154"/>
        <v>35.638455820677024</v>
      </c>
      <c r="R469" s="9">
        <f t="shared" si="154"/>
        <v>0</v>
      </c>
      <c r="S469" s="9">
        <f t="shared" si="154"/>
        <v>9.1909853687848538E-3</v>
      </c>
      <c r="T469" s="9">
        <f t="shared" si="154"/>
        <v>13.301988608969856</v>
      </c>
      <c r="U469" s="9">
        <f t="shared" si="154"/>
        <v>25.333348954376589</v>
      </c>
      <c r="V469" s="9">
        <f t="shared" si="154"/>
        <v>34.438985148438995</v>
      </c>
      <c r="W469" s="9">
        <f t="shared" si="154"/>
        <v>28.394875910774825</v>
      </c>
      <c r="X469" s="9">
        <f t="shared" si="154"/>
        <v>0.25959138808078791</v>
      </c>
      <c r="Y469" s="9">
        <f t="shared" si="154"/>
        <v>8.0270322394880917</v>
      </c>
      <c r="Z469" s="9">
        <f t="shared" si="154"/>
        <v>30.122643013660689</v>
      </c>
      <c r="AA469" s="92" t="s">
        <v>102</v>
      </c>
    </row>
    <row r="470" spans="1:27" ht="24.75">
      <c r="A470" s="73"/>
      <c r="B470" s="50">
        <v>2017</v>
      </c>
      <c r="C470" s="71"/>
      <c r="D470" s="9">
        <f t="shared" si="152"/>
        <v>14.58269570584115</v>
      </c>
      <c r="E470" s="9">
        <f t="shared" si="152"/>
        <v>5.0206051624125978</v>
      </c>
      <c r="F470" s="9">
        <f t="shared" si="152"/>
        <v>0</v>
      </c>
      <c r="G470" s="9">
        <f t="shared" ref="G470:K470" si="155">(G446/G467)*100</f>
        <v>122.34778418205016</v>
      </c>
      <c r="H470" s="9">
        <f t="shared" si="155"/>
        <v>10.366135352855752</v>
      </c>
      <c r="I470" s="9">
        <f t="shared" si="155"/>
        <v>8.1026608758544576</v>
      </c>
      <c r="J470" s="9">
        <f t="shared" si="155"/>
        <v>0</v>
      </c>
      <c r="K470" s="9">
        <f t="shared" si="155"/>
        <v>0.3520167174109024</v>
      </c>
      <c r="L470" s="9">
        <f t="shared" ref="L470:Z470" si="156">(L446/L467)*100</f>
        <v>90.756925615549477</v>
      </c>
      <c r="M470" s="9">
        <f t="shared" si="156"/>
        <v>47.714959976856846</v>
      </c>
      <c r="N470" s="9">
        <f t="shared" si="156"/>
        <v>12.142132115912009</v>
      </c>
      <c r="O470" s="9">
        <f t="shared" si="156"/>
        <v>4.1155338427573556</v>
      </c>
      <c r="P470" s="9">
        <f t="shared" si="156"/>
        <v>7.171749013589114</v>
      </c>
      <c r="Q470" s="9">
        <f t="shared" si="156"/>
        <v>28.641488013573436</v>
      </c>
      <c r="R470" s="9">
        <f t="shared" si="156"/>
        <v>0</v>
      </c>
      <c r="S470" s="9">
        <f t="shared" si="156"/>
        <v>0.33744892831998569</v>
      </c>
      <c r="T470" s="9">
        <f t="shared" si="156"/>
        <v>13.907549149404611</v>
      </c>
      <c r="U470" s="9">
        <f t="shared" si="156"/>
        <v>11.403752640739365</v>
      </c>
      <c r="V470" s="9">
        <f t="shared" si="156"/>
        <v>30.09357185404647</v>
      </c>
      <c r="W470" s="9">
        <f t="shared" si="156"/>
        <v>26.508803637154216</v>
      </c>
      <c r="X470" s="9">
        <f t="shared" si="156"/>
        <v>0.24424597635463438</v>
      </c>
      <c r="Y470" s="9">
        <f t="shared" si="156"/>
        <v>2.8422759836318505</v>
      </c>
      <c r="Z470" s="9">
        <f t="shared" si="156"/>
        <v>32.991883279833353</v>
      </c>
      <c r="AA470" s="92"/>
    </row>
    <row r="471" spans="1:27" ht="24.75">
      <c r="A471" s="73"/>
      <c r="B471" s="50">
        <v>2018</v>
      </c>
      <c r="C471" s="72"/>
      <c r="D471" s="9">
        <f>(D447/D468)*100</f>
        <v>12.836622216702642</v>
      </c>
      <c r="E471" s="9">
        <f t="shared" ref="E471:F471" si="157">(E447/E468)*100</f>
        <v>15.773784211836537</v>
      </c>
      <c r="F471" s="9">
        <f t="shared" si="157"/>
        <v>0</v>
      </c>
      <c r="G471" s="9">
        <f>(G447/G468)*100</f>
        <v>80.737609263067682</v>
      </c>
      <c r="H471" s="9">
        <f t="shared" ref="H471:L471" si="158">(H447/H468)*100</f>
        <v>11.158249237817261</v>
      </c>
      <c r="I471" s="9">
        <f t="shared" si="158"/>
        <v>8.2533995099040727</v>
      </c>
      <c r="J471" s="9">
        <f t="shared" si="158"/>
        <v>0</v>
      </c>
      <c r="K471" s="9">
        <f t="shared" si="158"/>
        <v>0.47966708801922364</v>
      </c>
      <c r="L471" s="9">
        <f t="shared" si="158"/>
        <v>88.75467036784795</v>
      </c>
      <c r="M471" s="9">
        <f t="shared" ref="M471:Y471" si="159">(M447/M468)*100</f>
        <v>57.210961890178339</v>
      </c>
      <c r="N471" s="9">
        <f t="shared" si="159"/>
        <v>10.154656547006546</v>
      </c>
      <c r="O471" s="9">
        <f t="shared" si="159"/>
        <v>2.9831298003047553</v>
      </c>
      <c r="P471" s="9">
        <f t="shared" si="159"/>
        <v>6.8008223395123659</v>
      </c>
      <c r="Q471" s="9">
        <f t="shared" si="159"/>
        <v>16.433390623255629</v>
      </c>
      <c r="R471" s="9">
        <f t="shared" si="159"/>
        <v>0</v>
      </c>
      <c r="S471" s="9">
        <f t="shared" si="159"/>
        <v>2.6171757356396645E-2</v>
      </c>
      <c r="T471" s="9">
        <f t="shared" si="159"/>
        <v>18.956742615736534</v>
      </c>
      <c r="U471" s="9">
        <f t="shared" si="159"/>
        <v>36.811231658339508</v>
      </c>
      <c r="V471" s="9">
        <f t="shared" si="159"/>
        <v>23.595771316946283</v>
      </c>
      <c r="W471" s="9">
        <f t="shared" si="159"/>
        <v>30.456097174129955</v>
      </c>
      <c r="X471" s="9">
        <f t="shared" si="159"/>
        <v>0.18204638300179246</v>
      </c>
      <c r="Y471" s="9">
        <f t="shared" si="159"/>
        <v>4.5514045341841642</v>
      </c>
      <c r="Z471" s="9">
        <f>(Z447/Z468)*100</f>
        <v>34.782833412373684</v>
      </c>
      <c r="AA471" s="92"/>
    </row>
    <row r="473" spans="1:27" ht="24.75">
      <c r="A473" s="1" t="s">
        <v>191</v>
      </c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AA473" s="2" t="s">
        <v>188</v>
      </c>
    </row>
    <row r="474" spans="1:27" ht="24.75" customHeight="1">
      <c r="A474" s="29" t="s">
        <v>71</v>
      </c>
      <c r="B474" s="1"/>
      <c r="AA474" s="8" t="s">
        <v>164</v>
      </c>
    </row>
    <row r="475" spans="1:27">
      <c r="A475" s="46" t="s">
        <v>209</v>
      </c>
      <c r="AA475" s="46" t="s">
        <v>1</v>
      </c>
    </row>
    <row r="476" spans="1:27">
      <c r="A476" s="74" t="s">
        <v>83</v>
      </c>
      <c r="B476" s="76" t="s">
        <v>2</v>
      </c>
      <c r="C476" s="77"/>
      <c r="D476" s="25" t="s">
        <v>10</v>
      </c>
      <c r="E476" s="25" t="s">
        <v>12</v>
      </c>
      <c r="F476" s="25" t="s">
        <v>14</v>
      </c>
      <c r="G476" s="25" t="s">
        <v>16</v>
      </c>
      <c r="H476" s="25" t="s">
        <v>18</v>
      </c>
      <c r="I476" s="25" t="s">
        <v>20</v>
      </c>
      <c r="J476" s="25" t="s">
        <v>22</v>
      </c>
      <c r="K476" s="25" t="s">
        <v>24</v>
      </c>
      <c r="L476" s="25" t="s">
        <v>26</v>
      </c>
      <c r="M476" s="25" t="s">
        <v>28</v>
      </c>
      <c r="N476" s="25" t="s">
        <v>30</v>
      </c>
      <c r="O476" s="25" t="s">
        <v>32</v>
      </c>
      <c r="P476" s="25" t="s">
        <v>34</v>
      </c>
      <c r="Q476" s="25" t="s">
        <v>36</v>
      </c>
      <c r="R476" s="25" t="s">
        <v>38</v>
      </c>
      <c r="S476" s="25" t="s">
        <v>40</v>
      </c>
      <c r="T476" s="25" t="s">
        <v>42</v>
      </c>
      <c r="U476" s="25" t="s">
        <v>44</v>
      </c>
      <c r="V476" s="25" t="s">
        <v>46</v>
      </c>
      <c r="W476" s="25" t="s">
        <v>48</v>
      </c>
      <c r="X476" s="25" t="s">
        <v>50</v>
      </c>
      <c r="Y476" s="25" t="s">
        <v>52</v>
      </c>
      <c r="Z476" s="25" t="s">
        <v>54</v>
      </c>
      <c r="AA476" s="83" t="s">
        <v>104</v>
      </c>
    </row>
    <row r="477" spans="1:27">
      <c r="A477" s="75"/>
      <c r="B477" s="78" t="s">
        <v>8</v>
      </c>
      <c r="C477" s="79"/>
      <c r="D477" s="28" t="s">
        <v>11</v>
      </c>
      <c r="E477" s="28" t="s">
        <v>13</v>
      </c>
      <c r="F477" s="28" t="s">
        <v>15</v>
      </c>
      <c r="G477" s="28" t="s">
        <v>17</v>
      </c>
      <c r="H477" s="28" t="s">
        <v>19</v>
      </c>
      <c r="I477" s="28" t="s">
        <v>21</v>
      </c>
      <c r="J477" s="28" t="s">
        <v>23</v>
      </c>
      <c r="K477" s="28" t="s">
        <v>25</v>
      </c>
      <c r="L477" s="28" t="s">
        <v>27</v>
      </c>
      <c r="M477" s="28" t="s">
        <v>29</v>
      </c>
      <c r="N477" s="28" t="s">
        <v>31</v>
      </c>
      <c r="O477" s="28" t="s">
        <v>33</v>
      </c>
      <c r="P477" s="28" t="s">
        <v>35</v>
      </c>
      <c r="Q477" s="28" t="s">
        <v>37</v>
      </c>
      <c r="R477" s="28" t="s">
        <v>39</v>
      </c>
      <c r="S477" s="28" t="s">
        <v>41</v>
      </c>
      <c r="T477" s="28" t="s">
        <v>43</v>
      </c>
      <c r="U477" s="28" t="s">
        <v>45</v>
      </c>
      <c r="V477" s="28" t="s">
        <v>47</v>
      </c>
      <c r="W477" s="28" t="s">
        <v>49</v>
      </c>
      <c r="X477" s="17" t="s">
        <v>51</v>
      </c>
      <c r="Y477" s="17" t="s">
        <v>53</v>
      </c>
      <c r="Z477" s="17" t="s">
        <v>55</v>
      </c>
      <c r="AA477" s="85"/>
    </row>
    <row r="478" spans="1:27" ht="24.75">
      <c r="A478" s="80" t="s">
        <v>208</v>
      </c>
      <c r="B478" s="50">
        <v>2017</v>
      </c>
      <c r="C478" s="70" t="s">
        <v>98</v>
      </c>
      <c r="D478" s="9"/>
      <c r="E478" s="9"/>
      <c r="F478" s="9"/>
      <c r="G478" s="9"/>
      <c r="H478" s="9"/>
      <c r="I478" s="9">
        <v>0.18</v>
      </c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>
        <v>19.513999999999999</v>
      </c>
      <c r="Z478" s="59">
        <v>21.462</v>
      </c>
      <c r="AA478" s="83" t="s">
        <v>95</v>
      </c>
    </row>
    <row r="479" spans="1:27" ht="24.75">
      <c r="A479" s="81"/>
      <c r="B479" s="50">
        <v>2018</v>
      </c>
      <c r="C479" s="71"/>
      <c r="D479" s="9"/>
      <c r="E479" s="9"/>
      <c r="F479" s="9"/>
      <c r="G479" s="9"/>
      <c r="H479" s="9"/>
      <c r="I479" s="9">
        <v>0.189</v>
      </c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>
        <v>18.641999999999999</v>
      </c>
      <c r="Z479" s="16">
        <v>19.693999999999999</v>
      </c>
      <c r="AA479" s="84"/>
    </row>
    <row r="480" spans="1:27" ht="24.75">
      <c r="A480" s="82"/>
      <c r="B480" s="50">
        <v>2019</v>
      </c>
      <c r="C480" s="72"/>
      <c r="D480" s="55"/>
      <c r="E480" s="55"/>
      <c r="F480" s="55"/>
      <c r="G480" s="55"/>
      <c r="H480" s="55"/>
      <c r="I480" s="9">
        <v>0.38100000000000001</v>
      </c>
      <c r="J480" s="55"/>
      <c r="K480" s="55"/>
      <c r="L480" s="55"/>
      <c r="M480" s="55"/>
      <c r="N480" s="55"/>
      <c r="O480" s="55"/>
      <c r="P480" s="55"/>
      <c r="Q480" s="55"/>
      <c r="R480" s="55"/>
      <c r="S480" s="55"/>
      <c r="T480" s="55"/>
      <c r="U480" s="55"/>
      <c r="V480" s="55"/>
      <c r="W480" s="55"/>
      <c r="X480" s="55"/>
      <c r="Y480" s="9">
        <v>20.81</v>
      </c>
      <c r="Z480" s="16">
        <f>SUM(D480:Y480)</f>
        <v>21.190999999999999</v>
      </c>
      <c r="AA480" s="85"/>
    </row>
    <row r="481" spans="1:27" ht="24.75">
      <c r="A481" s="83" t="s">
        <v>3</v>
      </c>
      <c r="B481" s="86">
        <v>2017</v>
      </c>
      <c r="C481" s="40" t="s">
        <v>99</v>
      </c>
      <c r="D481" s="9">
        <v>7.1745999999999999</v>
      </c>
      <c r="E481" s="9">
        <v>119.563</v>
      </c>
      <c r="F481" s="9">
        <v>0.84200000000000008</v>
      </c>
      <c r="G481" s="9">
        <v>3.927</v>
      </c>
      <c r="H481" s="9">
        <v>2.085369</v>
      </c>
      <c r="I481" s="9">
        <v>0</v>
      </c>
      <c r="J481" s="9">
        <v>4.5179999999999998</v>
      </c>
      <c r="K481" s="9">
        <v>11.307</v>
      </c>
      <c r="L481" s="9">
        <v>3.4000000000000002E-2</v>
      </c>
      <c r="M481" s="9">
        <v>1.81</v>
      </c>
      <c r="N481" s="9">
        <v>1E-3</v>
      </c>
      <c r="O481" s="9">
        <v>7.1999999999999995E-2</v>
      </c>
      <c r="P481" s="9">
        <v>6.6277460000000001</v>
      </c>
      <c r="Q481" s="9">
        <v>3.7999999999999999E-2</v>
      </c>
      <c r="R481" s="9">
        <v>0</v>
      </c>
      <c r="S481" s="9">
        <v>3.9650000000000003</v>
      </c>
      <c r="T481" s="9">
        <v>6.5269999999999992</v>
      </c>
      <c r="U481" s="9">
        <v>0.46500000000000002</v>
      </c>
      <c r="V481" s="9">
        <v>33.43413455562213</v>
      </c>
      <c r="W481" s="9">
        <v>2.3049999999999997</v>
      </c>
      <c r="X481" s="9">
        <v>0</v>
      </c>
      <c r="Y481" s="9">
        <v>4.8140000000000001</v>
      </c>
      <c r="Z481" s="16">
        <f t="shared" ref="Z481:Z492" si="160">SUM(D481:Y481)</f>
        <v>209.50984955562214</v>
      </c>
      <c r="AA481" s="83" t="s">
        <v>96</v>
      </c>
    </row>
    <row r="482" spans="1:27" ht="24.75">
      <c r="A482" s="84"/>
      <c r="B482" s="87"/>
      <c r="C482" s="40" t="s">
        <v>100</v>
      </c>
      <c r="D482" s="9">
        <v>42.125999999999998</v>
      </c>
      <c r="E482" s="9">
        <v>466.78800000000001</v>
      </c>
      <c r="F482" s="9">
        <v>3.8999999999999995</v>
      </c>
      <c r="G482" s="9">
        <v>16.27</v>
      </c>
      <c r="H482" s="9">
        <v>9.254534551099999</v>
      </c>
      <c r="I482" s="9">
        <v>0</v>
      </c>
      <c r="J482" s="9">
        <v>19.722000000000001</v>
      </c>
      <c r="K482" s="9">
        <v>65.748000000000005</v>
      </c>
      <c r="L482" s="9">
        <v>8.3000000000000004E-2</v>
      </c>
      <c r="M482" s="9">
        <v>5.9290000000000003</v>
      </c>
      <c r="N482" s="9">
        <v>7.0000000000000001E-3</v>
      </c>
      <c r="O482" s="9">
        <v>0.27500000000000002</v>
      </c>
      <c r="P482" s="9">
        <v>36.809158199999999</v>
      </c>
      <c r="Q482" s="9">
        <v>0.13900000000000001</v>
      </c>
      <c r="R482" s="9">
        <v>0</v>
      </c>
      <c r="S482" s="9">
        <v>13.916</v>
      </c>
      <c r="T482" s="9">
        <v>60.239999999999995</v>
      </c>
      <c r="U482" s="9">
        <v>0.35099999999999998</v>
      </c>
      <c r="V482" s="9">
        <v>128.35512146773513</v>
      </c>
      <c r="W482" s="9">
        <v>31.427</v>
      </c>
      <c r="X482" s="9">
        <v>0</v>
      </c>
      <c r="Y482" s="9">
        <v>24.295999999999999</v>
      </c>
      <c r="Z482" s="16">
        <f t="shared" si="160"/>
        <v>925.63581421883509</v>
      </c>
      <c r="AA482" s="84"/>
    </row>
    <row r="483" spans="1:27" ht="24.75">
      <c r="A483" s="84"/>
      <c r="B483" s="86">
        <v>2018</v>
      </c>
      <c r="C483" s="40" t="s">
        <v>99</v>
      </c>
      <c r="D483" s="9">
        <v>6.1676023511721692</v>
      </c>
      <c r="E483" s="9">
        <v>174.53943074548297</v>
      </c>
      <c r="F483" s="9">
        <v>0.59675</v>
      </c>
      <c r="G483" s="9">
        <v>4.5022417548226503</v>
      </c>
      <c r="H483" s="9">
        <v>2.5983089386689864</v>
      </c>
      <c r="I483" s="9">
        <v>0</v>
      </c>
      <c r="J483" s="9">
        <v>2.948</v>
      </c>
      <c r="K483" s="9">
        <v>14.706600217150354</v>
      </c>
      <c r="L483" s="9">
        <v>1.4571428571428574E-2</v>
      </c>
      <c r="M483" s="9">
        <v>1.8952592592592592</v>
      </c>
      <c r="N483" s="9">
        <v>5.0000000000000001E-3</v>
      </c>
      <c r="O483" s="9">
        <v>2.8124999999999999E-3</v>
      </c>
      <c r="P483" s="9">
        <v>2.3833949999999997</v>
      </c>
      <c r="Q483" s="9">
        <v>1.9429208633093524</v>
      </c>
      <c r="R483" s="9">
        <v>0</v>
      </c>
      <c r="S483" s="9">
        <v>2.8752862644415917</v>
      </c>
      <c r="T483" s="9">
        <v>8.2232632055197374</v>
      </c>
      <c r="U483" s="9">
        <v>0</v>
      </c>
      <c r="V483" s="9">
        <v>23.034945709995903</v>
      </c>
      <c r="W483" s="9">
        <v>5.2699122541603627</v>
      </c>
      <c r="X483" s="9">
        <v>0</v>
      </c>
      <c r="Y483" s="9">
        <v>4.7891020077720201</v>
      </c>
      <c r="Z483" s="16">
        <f t="shared" si="160"/>
        <v>256.49540250032686</v>
      </c>
      <c r="AA483" s="84"/>
    </row>
    <row r="484" spans="1:27" ht="24.75">
      <c r="A484" s="84"/>
      <c r="B484" s="87"/>
      <c r="C484" s="40" t="s">
        <v>100</v>
      </c>
      <c r="D484" s="9">
        <v>38.164999999999999</v>
      </c>
      <c r="E484" s="9">
        <v>763.80500000000006</v>
      </c>
      <c r="F484" s="9">
        <v>2.3839999999999999</v>
      </c>
      <c r="G484" s="9">
        <v>18.654</v>
      </c>
      <c r="H484" s="9">
        <v>11.528999999999998</v>
      </c>
      <c r="I484" s="9">
        <v>0</v>
      </c>
      <c r="J484" s="9">
        <v>11.944000000000001</v>
      </c>
      <c r="K484" s="9">
        <v>88.780999999999992</v>
      </c>
      <c r="L484" s="9">
        <v>1.3000000000000001E-2</v>
      </c>
      <c r="M484" s="9">
        <v>6.2330000000000005</v>
      </c>
      <c r="N484" s="9">
        <v>4.0999999999999995E-2</v>
      </c>
      <c r="O484" s="9">
        <v>0.01</v>
      </c>
      <c r="P484" s="9">
        <v>5.0131532467532463</v>
      </c>
      <c r="Q484" s="9">
        <v>11.706</v>
      </c>
      <c r="R484" s="9">
        <v>0.77300000000000002</v>
      </c>
      <c r="S484" s="9">
        <v>12.054</v>
      </c>
      <c r="T484" s="9">
        <v>75.108999999999995</v>
      </c>
      <c r="U484" s="9">
        <v>0</v>
      </c>
      <c r="V484" s="9">
        <v>131.941</v>
      </c>
      <c r="W484" s="9">
        <v>47.778000000000006</v>
      </c>
      <c r="X484" s="9">
        <v>0</v>
      </c>
      <c r="Y484" s="9">
        <v>28.465999999999998</v>
      </c>
      <c r="Z484" s="16">
        <f t="shared" si="160"/>
        <v>1254.3991532467533</v>
      </c>
      <c r="AA484" s="84"/>
    </row>
    <row r="485" spans="1:27" ht="24.75">
      <c r="A485" s="84"/>
      <c r="B485" s="86">
        <v>2019</v>
      </c>
      <c r="C485" s="9" t="s">
        <v>99</v>
      </c>
      <c r="D485" s="9">
        <v>7.1792850796254521</v>
      </c>
      <c r="E485" s="9">
        <v>176.77092177079416</v>
      </c>
      <c r="F485" s="9">
        <v>0.87046883852691226</v>
      </c>
      <c r="G485" s="9">
        <v>6.8950681393901672</v>
      </c>
      <c r="H485" s="9">
        <v>3.0427406481078729</v>
      </c>
      <c r="I485" s="9">
        <v>2E-3</v>
      </c>
      <c r="J485" s="9">
        <v>1.996</v>
      </c>
      <c r="K485" s="9">
        <v>11.177738537401886</v>
      </c>
      <c r="L485" s="9">
        <v>1.0999999999999999E-2</v>
      </c>
      <c r="M485" s="9">
        <v>2.118694041867955</v>
      </c>
      <c r="N485" s="9">
        <v>2.4E-2</v>
      </c>
      <c r="O485" s="9">
        <v>0.27390625000000002</v>
      </c>
      <c r="P485" s="9">
        <v>2.3833949999999997</v>
      </c>
      <c r="Q485" s="9">
        <v>1.816071942446043</v>
      </c>
      <c r="R485" s="9">
        <v>0</v>
      </c>
      <c r="S485" s="9">
        <v>1.8121335044929396</v>
      </c>
      <c r="T485" s="9">
        <v>6.9086412170568945</v>
      </c>
      <c r="U485" s="9">
        <v>0</v>
      </c>
      <c r="V485" s="9">
        <v>29.885696305172758</v>
      </c>
      <c r="W485" s="9">
        <v>3.6397866868381246</v>
      </c>
      <c r="X485" s="9">
        <v>0</v>
      </c>
      <c r="Y485" s="9">
        <v>4.7</v>
      </c>
      <c r="Z485" s="16">
        <f t="shared" si="160"/>
        <v>261.50754796172117</v>
      </c>
      <c r="AA485" s="84"/>
    </row>
    <row r="486" spans="1:27" ht="24.75">
      <c r="A486" s="85"/>
      <c r="B486" s="87"/>
      <c r="C486" s="9" t="s">
        <v>100</v>
      </c>
      <c r="D486" s="9">
        <v>41.623999999999995</v>
      </c>
      <c r="E486" s="9">
        <v>783.03300000000002</v>
      </c>
      <c r="F486" s="9">
        <v>3.5720000000000001</v>
      </c>
      <c r="G486" s="9">
        <v>28.605999999999998</v>
      </c>
      <c r="H486" s="9">
        <v>13.478</v>
      </c>
      <c r="I486" s="9">
        <v>3.0000000000000001E-3</v>
      </c>
      <c r="J486" s="9">
        <v>6.6659999999999995</v>
      </c>
      <c r="K486" s="9">
        <v>69.876000000000005</v>
      </c>
      <c r="L486" s="9">
        <v>0.09</v>
      </c>
      <c r="M486" s="9">
        <v>7.1230000000000011</v>
      </c>
      <c r="N486" s="9">
        <v>7.0000000000000007E-2</v>
      </c>
      <c r="O486" s="9">
        <v>0.96599999999999997</v>
      </c>
      <c r="P486" s="9">
        <v>5.0131532467532463</v>
      </c>
      <c r="Q486" s="9">
        <v>10.561</v>
      </c>
      <c r="R486" s="9">
        <v>0.1</v>
      </c>
      <c r="S486" s="9">
        <v>4.3310000000000004</v>
      </c>
      <c r="T486" s="9">
        <v>61.039000000000001</v>
      </c>
      <c r="U486" s="9">
        <v>1.9999999999999997E-2</v>
      </c>
      <c r="V486" s="9">
        <v>183.21299999999999</v>
      </c>
      <c r="W486" s="9">
        <v>43.17</v>
      </c>
      <c r="X486" s="9">
        <v>0</v>
      </c>
      <c r="Y486" s="9">
        <v>29.616</v>
      </c>
      <c r="Z486" s="16">
        <f t="shared" si="160"/>
        <v>1292.1701532467537</v>
      </c>
      <c r="AA486" s="85"/>
    </row>
    <row r="487" spans="1:27" ht="24.75">
      <c r="A487" s="83" t="s">
        <v>4</v>
      </c>
      <c r="B487" s="86">
        <v>2017</v>
      </c>
      <c r="C487" s="40" t="s">
        <v>99</v>
      </c>
      <c r="D487" s="9">
        <v>52.989739999999998</v>
      </c>
      <c r="E487" s="9">
        <v>247.983</v>
      </c>
      <c r="F487" s="9">
        <v>9.2430000000000003</v>
      </c>
      <c r="G487" s="9">
        <v>49.293000000000006</v>
      </c>
      <c r="H487" s="9">
        <v>173.41335500000002</v>
      </c>
      <c r="I487" s="9">
        <v>0.13500000000000001</v>
      </c>
      <c r="J487" s="9">
        <v>1.4810000000000001</v>
      </c>
      <c r="K487" s="9">
        <v>209.476</v>
      </c>
      <c r="L487" s="9">
        <v>40.635000000000005</v>
      </c>
      <c r="M487" s="9">
        <v>45.003</v>
      </c>
      <c r="N487" s="9">
        <v>5.4239999999999995</v>
      </c>
      <c r="O487" s="9">
        <v>101.298</v>
      </c>
      <c r="P487" s="9">
        <v>23.996526000000003</v>
      </c>
      <c r="Q487" s="9">
        <v>7.59</v>
      </c>
      <c r="R487" s="9">
        <v>19.001999999999999</v>
      </c>
      <c r="S487" s="9">
        <v>36.011000000000003</v>
      </c>
      <c r="T487" s="9">
        <v>50.755000000000003</v>
      </c>
      <c r="U487" s="9">
        <v>46.473999999999997</v>
      </c>
      <c r="V487" s="9">
        <v>166.95190844157563</v>
      </c>
      <c r="W487" s="9">
        <v>128.732</v>
      </c>
      <c r="X487" s="9">
        <v>22.648</v>
      </c>
      <c r="Y487" s="9">
        <v>29.387</v>
      </c>
      <c r="Z487" s="16">
        <f t="shared" si="160"/>
        <v>1467.9215294415753</v>
      </c>
      <c r="AA487" s="83" t="s">
        <v>97</v>
      </c>
    </row>
    <row r="488" spans="1:27" ht="24.75">
      <c r="A488" s="84"/>
      <c r="B488" s="87"/>
      <c r="C488" s="40" t="s">
        <v>100</v>
      </c>
      <c r="D488" s="9">
        <v>226.095</v>
      </c>
      <c r="E488" s="9">
        <v>965.55500000000006</v>
      </c>
      <c r="F488" s="9">
        <v>66.388000000000005</v>
      </c>
      <c r="G488" s="9">
        <v>114.56900000000002</v>
      </c>
      <c r="H488" s="9">
        <v>447.86250364918988</v>
      </c>
      <c r="I488" s="9">
        <v>0.31600000000000006</v>
      </c>
      <c r="J488" s="9">
        <v>4.6710000000000003</v>
      </c>
      <c r="K488" s="9">
        <v>1020.586</v>
      </c>
      <c r="L488" s="9">
        <v>122.87199999999999</v>
      </c>
      <c r="M488" s="9">
        <v>130.42099999999999</v>
      </c>
      <c r="N488" s="9">
        <v>6.327</v>
      </c>
      <c r="O488" s="9">
        <v>325.95999999999998</v>
      </c>
      <c r="P488" s="9">
        <v>142.57551520000001</v>
      </c>
      <c r="Q488" s="9">
        <v>34.950999999999993</v>
      </c>
      <c r="R488" s="9">
        <v>150.726</v>
      </c>
      <c r="S488" s="9">
        <v>270.34699999999998</v>
      </c>
      <c r="T488" s="9">
        <v>212.81099999999998</v>
      </c>
      <c r="U488" s="9">
        <v>151.90199999999999</v>
      </c>
      <c r="V488" s="9">
        <v>496.8816029804583</v>
      </c>
      <c r="W488" s="9">
        <v>389.00100000000003</v>
      </c>
      <c r="X488" s="9">
        <v>20.274999999999999</v>
      </c>
      <c r="Y488" s="9">
        <v>94.27000000000001</v>
      </c>
      <c r="Z488" s="16">
        <f t="shared" si="160"/>
        <v>5395.3626218296486</v>
      </c>
      <c r="AA488" s="84"/>
    </row>
    <row r="489" spans="1:27" ht="24.75">
      <c r="A489" s="84"/>
      <c r="B489" s="86">
        <v>2018</v>
      </c>
      <c r="C489" s="40" t="s">
        <v>99</v>
      </c>
      <c r="D489" s="9">
        <v>58.978267665491799</v>
      </c>
      <c r="E489" s="9">
        <v>292.09213229844397</v>
      </c>
      <c r="F489" s="9">
        <v>9.7347031737713898</v>
      </c>
      <c r="G489" s="9">
        <v>47.529780513851371</v>
      </c>
      <c r="H489" s="9">
        <v>133.7051408826382</v>
      </c>
      <c r="I489" s="9">
        <v>0.33837090954773863</v>
      </c>
      <c r="J489" s="9">
        <v>2.1896360280546325</v>
      </c>
      <c r="K489" s="9">
        <v>213.53915998632721</v>
      </c>
      <c r="L489" s="9">
        <v>53.243954797779537</v>
      </c>
      <c r="M489" s="9">
        <v>36.631101832852224</v>
      </c>
      <c r="N489" s="9">
        <v>9.1922597280825133</v>
      </c>
      <c r="O489" s="9">
        <v>81.30563781063745</v>
      </c>
      <c r="P489" s="9">
        <v>31.478073345490909</v>
      </c>
      <c r="Q489" s="9">
        <v>19.131661995521405</v>
      </c>
      <c r="R489" s="9">
        <v>19.003</v>
      </c>
      <c r="S489" s="9">
        <v>39.443683215296204</v>
      </c>
      <c r="T489" s="9">
        <v>55.092506479549911</v>
      </c>
      <c r="U489" s="9">
        <v>38.387634068499025</v>
      </c>
      <c r="V489" s="9">
        <v>196.1486692944631</v>
      </c>
      <c r="W489" s="9">
        <v>149.22217127527858</v>
      </c>
      <c r="X489" s="9">
        <v>24.034702111024238</v>
      </c>
      <c r="Y489" s="9">
        <v>32.377527486361728</v>
      </c>
      <c r="Z489" s="16">
        <f t="shared" si="160"/>
        <v>1542.7997748989631</v>
      </c>
      <c r="AA489" s="84"/>
    </row>
    <row r="490" spans="1:27" ht="24.75">
      <c r="A490" s="84"/>
      <c r="B490" s="87"/>
      <c r="C490" s="40" t="s">
        <v>100</v>
      </c>
      <c r="D490" s="9">
        <v>243.56</v>
      </c>
      <c r="E490" s="9">
        <v>1137.184</v>
      </c>
      <c r="F490" s="9">
        <v>69.77</v>
      </c>
      <c r="G490" s="9">
        <v>103.428</v>
      </c>
      <c r="H490" s="9">
        <v>341.92</v>
      </c>
      <c r="I490" s="9">
        <v>0.56100000000000005</v>
      </c>
      <c r="J490" s="9">
        <v>5.8230000000000004</v>
      </c>
      <c r="K490" s="9">
        <v>1005.6510000000001</v>
      </c>
      <c r="L490" s="9">
        <v>125.34700000000001</v>
      </c>
      <c r="M490" s="9">
        <v>78.850999999999999</v>
      </c>
      <c r="N490" s="9">
        <v>12.737</v>
      </c>
      <c r="O490" s="9">
        <v>244.55699999999999</v>
      </c>
      <c r="P490" s="9">
        <v>183.91900000000001</v>
      </c>
      <c r="Q490" s="9">
        <v>93.001999999999995</v>
      </c>
      <c r="R490" s="9">
        <v>150.726</v>
      </c>
      <c r="S490" s="9">
        <v>297.51299999999998</v>
      </c>
      <c r="T490" s="9">
        <v>200.32300000000001</v>
      </c>
      <c r="U490" s="9">
        <v>123.52000000000001</v>
      </c>
      <c r="V490" s="9">
        <v>620.45100000000002</v>
      </c>
      <c r="W490" s="9">
        <v>422.32900000000001</v>
      </c>
      <c r="X490" s="9">
        <v>20.787000000000003</v>
      </c>
      <c r="Y490" s="9">
        <v>91.841999999999999</v>
      </c>
      <c r="Z490" s="16">
        <f t="shared" si="160"/>
        <v>5573.8010000000004</v>
      </c>
      <c r="AA490" s="84"/>
    </row>
    <row r="491" spans="1:27" ht="24.75">
      <c r="A491" s="84"/>
      <c r="B491" s="86">
        <v>2019</v>
      </c>
      <c r="C491" s="9" t="s">
        <v>99</v>
      </c>
      <c r="D491" s="9">
        <v>59.335999999999999</v>
      </c>
      <c r="E491" s="9">
        <v>241.37099999999998</v>
      </c>
      <c r="F491" s="9">
        <v>9.6430000000000007</v>
      </c>
      <c r="G491" s="9">
        <v>51.701999999999998</v>
      </c>
      <c r="H491" s="9">
        <v>174.95</v>
      </c>
      <c r="I491" s="9">
        <v>0.41800000000000004</v>
      </c>
      <c r="J491" s="9">
        <v>2.0310000000000001</v>
      </c>
      <c r="K491" s="9">
        <v>229.46799999999999</v>
      </c>
      <c r="L491" s="9">
        <v>76.555999999999997</v>
      </c>
      <c r="M491" s="9">
        <v>51.259</v>
      </c>
      <c r="N491" s="9">
        <v>7.57</v>
      </c>
      <c r="O491" s="9">
        <v>117.74000000000001</v>
      </c>
      <c r="P491" s="9">
        <v>28.557000000000002</v>
      </c>
      <c r="Q491" s="9">
        <v>20.419945825537077</v>
      </c>
      <c r="R491" s="9">
        <v>20.024000000000001</v>
      </c>
      <c r="S491" s="9">
        <v>38.414000000000001</v>
      </c>
      <c r="T491" s="9">
        <v>54.805000000000007</v>
      </c>
      <c r="U491" s="9">
        <v>59.673000000000002</v>
      </c>
      <c r="V491" s="9">
        <v>178.2804611398858</v>
      </c>
      <c r="W491" s="9">
        <v>155.55799999999999</v>
      </c>
      <c r="X491" s="9">
        <v>26.750999999999998</v>
      </c>
      <c r="Y491" s="9">
        <v>36.946999999999996</v>
      </c>
      <c r="Z491" s="16">
        <f t="shared" si="160"/>
        <v>1641.4734069654228</v>
      </c>
      <c r="AA491" s="84"/>
    </row>
    <row r="492" spans="1:27" ht="24.75">
      <c r="A492" s="85"/>
      <c r="B492" s="87"/>
      <c r="C492" s="9" t="s">
        <v>100</v>
      </c>
      <c r="D492" s="9">
        <v>222.81399999999999</v>
      </c>
      <c r="E492" s="9">
        <v>1067.7280000000001</v>
      </c>
      <c r="F492" s="9">
        <v>68.56</v>
      </c>
      <c r="G492" s="9">
        <v>105.637</v>
      </c>
      <c r="H492" s="9">
        <v>345.971</v>
      </c>
      <c r="I492" s="9">
        <v>0.50700000000000001</v>
      </c>
      <c r="J492" s="9">
        <v>5.4499999999999993</v>
      </c>
      <c r="K492" s="9">
        <v>1030.412</v>
      </c>
      <c r="L492" s="9">
        <v>130.07900000000001</v>
      </c>
      <c r="M492" s="9">
        <v>132.916</v>
      </c>
      <c r="N492" s="9">
        <v>10.617999999999999</v>
      </c>
      <c r="O492" s="9">
        <v>347.08199999999999</v>
      </c>
      <c r="P492" s="9">
        <v>139.119</v>
      </c>
      <c r="Q492" s="9">
        <v>99.253</v>
      </c>
      <c r="R492" s="9">
        <v>150.56100000000001</v>
      </c>
      <c r="S492" s="9">
        <v>307.654</v>
      </c>
      <c r="T492" s="9">
        <v>186.202</v>
      </c>
      <c r="U492" s="9">
        <v>218.10300000000001</v>
      </c>
      <c r="V492" s="9">
        <v>559.22799999999995</v>
      </c>
      <c r="W492" s="9">
        <v>414.83600000000001</v>
      </c>
      <c r="X492" s="9">
        <v>22.966999999999999</v>
      </c>
      <c r="Y492" s="9">
        <v>95.673999999999992</v>
      </c>
      <c r="Z492" s="16">
        <f t="shared" si="160"/>
        <v>5661.371000000001</v>
      </c>
      <c r="AA492" s="85"/>
    </row>
    <row r="493" spans="1:27" ht="24.75">
      <c r="A493" s="83" t="s">
        <v>5</v>
      </c>
      <c r="B493" s="86">
        <v>2017</v>
      </c>
      <c r="C493" s="40" t="s">
        <v>99</v>
      </c>
      <c r="D493" s="9">
        <f>D487-D481</f>
        <v>45.81514</v>
      </c>
      <c r="E493" s="9">
        <f t="shared" ref="E493:Y493" si="161">E487-E481</f>
        <v>128.42000000000002</v>
      </c>
      <c r="F493" s="9">
        <f t="shared" si="161"/>
        <v>8.4009999999999998</v>
      </c>
      <c r="G493" s="9">
        <f t="shared" si="161"/>
        <v>45.366000000000007</v>
      </c>
      <c r="H493" s="9">
        <f t="shared" si="161"/>
        <v>171.32798600000001</v>
      </c>
      <c r="I493" s="9">
        <f t="shared" si="161"/>
        <v>0.13500000000000001</v>
      </c>
      <c r="J493" s="9">
        <f t="shared" si="161"/>
        <v>-3.0369999999999999</v>
      </c>
      <c r="K493" s="9">
        <f t="shared" si="161"/>
        <v>198.16900000000001</v>
      </c>
      <c r="L493" s="9">
        <f t="shared" si="161"/>
        <v>40.601000000000006</v>
      </c>
      <c r="M493" s="9">
        <f t="shared" si="161"/>
        <v>43.192999999999998</v>
      </c>
      <c r="N493" s="9">
        <f t="shared" si="161"/>
        <v>5.4229999999999992</v>
      </c>
      <c r="O493" s="9">
        <f t="shared" si="161"/>
        <v>101.226</v>
      </c>
      <c r="P493" s="9">
        <f t="shared" si="161"/>
        <v>17.368780000000001</v>
      </c>
      <c r="Q493" s="9">
        <f t="shared" si="161"/>
        <v>7.5519999999999996</v>
      </c>
      <c r="R493" s="9">
        <f t="shared" si="161"/>
        <v>19.001999999999999</v>
      </c>
      <c r="S493" s="9">
        <f t="shared" si="161"/>
        <v>32.045999999999999</v>
      </c>
      <c r="T493" s="9">
        <f t="shared" si="161"/>
        <v>44.228000000000002</v>
      </c>
      <c r="U493" s="9">
        <f t="shared" si="161"/>
        <v>46.008999999999993</v>
      </c>
      <c r="V493" s="9">
        <f t="shared" si="161"/>
        <v>133.51777388595349</v>
      </c>
      <c r="W493" s="9">
        <f t="shared" si="161"/>
        <v>126.42699999999999</v>
      </c>
      <c r="X493" s="9">
        <f t="shared" si="161"/>
        <v>22.648</v>
      </c>
      <c r="Y493" s="9">
        <f t="shared" si="161"/>
        <v>24.573</v>
      </c>
      <c r="Z493" s="16">
        <f>Z487-Z481</f>
        <v>1258.4116798859532</v>
      </c>
      <c r="AA493" s="83" t="s">
        <v>103</v>
      </c>
    </row>
    <row r="494" spans="1:27" ht="24.75">
      <c r="A494" s="84"/>
      <c r="B494" s="87"/>
      <c r="C494" s="40" t="s">
        <v>100</v>
      </c>
      <c r="D494" s="9">
        <f>D488-D482</f>
        <v>183.96899999999999</v>
      </c>
      <c r="E494" s="9">
        <f t="shared" ref="E494:Y494" si="162">E488-E482</f>
        <v>498.76700000000005</v>
      </c>
      <c r="F494" s="9">
        <f t="shared" si="162"/>
        <v>62.488000000000007</v>
      </c>
      <c r="G494" s="9">
        <f t="shared" si="162"/>
        <v>98.299000000000021</v>
      </c>
      <c r="H494" s="9">
        <f t="shared" si="162"/>
        <v>438.60796909808988</v>
      </c>
      <c r="I494" s="9">
        <f t="shared" si="162"/>
        <v>0.31600000000000006</v>
      </c>
      <c r="J494" s="9">
        <f t="shared" si="162"/>
        <v>-15.051000000000002</v>
      </c>
      <c r="K494" s="9">
        <f t="shared" si="162"/>
        <v>954.83799999999997</v>
      </c>
      <c r="L494" s="9">
        <f t="shared" si="162"/>
        <v>122.78899999999999</v>
      </c>
      <c r="M494" s="9">
        <f t="shared" si="162"/>
        <v>124.49199999999999</v>
      </c>
      <c r="N494" s="9">
        <f t="shared" si="162"/>
        <v>6.32</v>
      </c>
      <c r="O494" s="9">
        <f t="shared" si="162"/>
        <v>325.685</v>
      </c>
      <c r="P494" s="9">
        <f t="shared" si="162"/>
        <v>105.76635700000001</v>
      </c>
      <c r="Q494" s="9">
        <f t="shared" si="162"/>
        <v>34.811999999999991</v>
      </c>
      <c r="R494" s="9">
        <f t="shared" si="162"/>
        <v>150.726</v>
      </c>
      <c r="S494" s="9">
        <f t="shared" si="162"/>
        <v>256.43099999999998</v>
      </c>
      <c r="T494" s="9">
        <f t="shared" si="162"/>
        <v>152.57099999999997</v>
      </c>
      <c r="U494" s="9">
        <f t="shared" si="162"/>
        <v>151.55099999999999</v>
      </c>
      <c r="V494" s="9">
        <f t="shared" si="162"/>
        <v>368.52648151272319</v>
      </c>
      <c r="W494" s="9">
        <f t="shared" si="162"/>
        <v>357.57400000000001</v>
      </c>
      <c r="X494" s="9">
        <f t="shared" si="162"/>
        <v>20.274999999999999</v>
      </c>
      <c r="Y494" s="9">
        <f t="shared" si="162"/>
        <v>69.974000000000018</v>
      </c>
      <c r="Z494" s="16">
        <f>Z488-Z482</f>
        <v>4469.7268076108139</v>
      </c>
      <c r="AA494" s="84"/>
    </row>
    <row r="495" spans="1:27" ht="24.75">
      <c r="A495" s="84"/>
      <c r="B495" s="86">
        <v>2018</v>
      </c>
      <c r="C495" s="40" t="s">
        <v>99</v>
      </c>
      <c r="D495" s="9">
        <f>D489-D483</f>
        <v>52.810665314319628</v>
      </c>
      <c r="E495" s="9">
        <f t="shared" ref="E495:Y498" si="163">E489-E483</f>
        <v>117.552701552961</v>
      </c>
      <c r="F495" s="9">
        <f t="shared" si="163"/>
        <v>9.1379531737713897</v>
      </c>
      <c r="G495" s="9">
        <f t="shared" si="163"/>
        <v>43.027538759028722</v>
      </c>
      <c r="H495" s="9">
        <f t="shared" si="163"/>
        <v>131.10683194396921</v>
      </c>
      <c r="I495" s="9">
        <f t="shared" si="163"/>
        <v>0.33837090954773863</v>
      </c>
      <c r="J495" s="9">
        <f t="shared" si="163"/>
        <v>-0.75836397194536742</v>
      </c>
      <c r="K495" s="9">
        <f t="shared" si="163"/>
        <v>198.83255976917684</v>
      </c>
      <c r="L495" s="9">
        <f t="shared" si="163"/>
        <v>53.229383369208108</v>
      </c>
      <c r="M495" s="9">
        <f t="shared" si="163"/>
        <v>34.735842573592961</v>
      </c>
      <c r="N495" s="9">
        <f t="shared" si="163"/>
        <v>9.1872597280825126</v>
      </c>
      <c r="O495" s="9">
        <f t="shared" si="163"/>
        <v>81.302825310637445</v>
      </c>
      <c r="P495" s="9">
        <f t="shared" si="163"/>
        <v>29.094678345490909</v>
      </c>
      <c r="Q495" s="9">
        <f t="shared" si="163"/>
        <v>17.188741132212051</v>
      </c>
      <c r="R495" s="9">
        <f t="shared" si="163"/>
        <v>19.003</v>
      </c>
      <c r="S495" s="9">
        <f t="shared" si="163"/>
        <v>36.568396950854613</v>
      </c>
      <c r="T495" s="9">
        <f t="shared" si="163"/>
        <v>46.869243274030175</v>
      </c>
      <c r="U495" s="9">
        <f t="shared" si="163"/>
        <v>38.387634068499025</v>
      </c>
      <c r="V495" s="9">
        <f t="shared" si="163"/>
        <v>173.11372358446721</v>
      </c>
      <c r="W495" s="9">
        <f t="shared" si="163"/>
        <v>143.95225902111821</v>
      </c>
      <c r="X495" s="9">
        <f t="shared" si="163"/>
        <v>24.034702111024238</v>
      </c>
      <c r="Y495" s="9">
        <f t="shared" si="163"/>
        <v>27.588425478589709</v>
      </c>
      <c r="Z495" s="16">
        <f t="shared" ref="Z495" si="164">Z489-Z483</f>
        <v>1286.3043723986361</v>
      </c>
      <c r="AA495" s="84"/>
    </row>
    <row r="496" spans="1:27" ht="24.75">
      <c r="A496" s="84"/>
      <c r="B496" s="87"/>
      <c r="C496" s="40" t="s">
        <v>100</v>
      </c>
      <c r="D496" s="9">
        <f t="shared" ref="D496:S498" si="165">D490-D484</f>
        <v>205.39500000000001</v>
      </c>
      <c r="E496" s="9">
        <f t="shared" si="165"/>
        <v>373.37899999999991</v>
      </c>
      <c r="F496" s="9">
        <f t="shared" si="165"/>
        <v>67.385999999999996</v>
      </c>
      <c r="G496" s="9">
        <f t="shared" si="165"/>
        <v>84.774000000000001</v>
      </c>
      <c r="H496" s="9">
        <f t="shared" si="165"/>
        <v>330.39100000000002</v>
      </c>
      <c r="I496" s="9">
        <f t="shared" si="165"/>
        <v>0.56100000000000005</v>
      </c>
      <c r="J496" s="9">
        <f t="shared" si="165"/>
        <v>-6.1210000000000004</v>
      </c>
      <c r="K496" s="9">
        <f t="shared" si="165"/>
        <v>916.87000000000012</v>
      </c>
      <c r="L496" s="9">
        <f t="shared" si="165"/>
        <v>125.334</v>
      </c>
      <c r="M496" s="9">
        <f t="shared" si="165"/>
        <v>72.617999999999995</v>
      </c>
      <c r="N496" s="9">
        <f t="shared" si="165"/>
        <v>12.696</v>
      </c>
      <c r="O496" s="9">
        <f t="shared" si="165"/>
        <v>244.547</v>
      </c>
      <c r="P496" s="9">
        <f t="shared" si="165"/>
        <v>178.90584675324678</v>
      </c>
      <c r="Q496" s="9">
        <f t="shared" si="165"/>
        <v>81.295999999999992</v>
      </c>
      <c r="R496" s="9">
        <f t="shared" si="165"/>
        <v>149.953</v>
      </c>
      <c r="S496" s="9">
        <f t="shared" si="165"/>
        <v>285.459</v>
      </c>
      <c r="T496" s="9">
        <f t="shared" si="163"/>
        <v>125.21400000000001</v>
      </c>
      <c r="U496" s="9">
        <f t="shared" si="163"/>
        <v>123.52000000000001</v>
      </c>
      <c r="V496" s="9">
        <f t="shared" si="163"/>
        <v>488.51</v>
      </c>
      <c r="W496" s="9">
        <f t="shared" si="163"/>
        <v>374.55099999999999</v>
      </c>
      <c r="X496" s="9">
        <f t="shared" si="163"/>
        <v>20.787000000000003</v>
      </c>
      <c r="Y496" s="9">
        <f t="shared" si="163"/>
        <v>63.376000000000005</v>
      </c>
      <c r="Z496" s="16">
        <f>Z490-Z484</f>
        <v>4319.4018467532469</v>
      </c>
      <c r="AA496" s="84"/>
    </row>
    <row r="497" spans="1:27" ht="24.75">
      <c r="A497" s="84"/>
      <c r="B497" s="86">
        <v>2019</v>
      </c>
      <c r="C497" s="40" t="s">
        <v>99</v>
      </c>
      <c r="D497" s="9">
        <f t="shared" si="165"/>
        <v>52.156714920374547</v>
      </c>
      <c r="E497" s="9">
        <f t="shared" si="163"/>
        <v>64.60007822920582</v>
      </c>
      <c r="F497" s="9">
        <f t="shared" si="163"/>
        <v>8.7725311614730881</v>
      </c>
      <c r="G497" s="9">
        <f t="shared" si="163"/>
        <v>44.806931860609829</v>
      </c>
      <c r="H497" s="9">
        <f t="shared" si="163"/>
        <v>171.90725935189212</v>
      </c>
      <c r="I497" s="9">
        <f t="shared" si="163"/>
        <v>0.41600000000000004</v>
      </c>
      <c r="J497" s="9">
        <f t="shared" si="163"/>
        <v>3.5000000000000142E-2</v>
      </c>
      <c r="K497" s="9">
        <f t="shared" si="163"/>
        <v>218.2902614625981</v>
      </c>
      <c r="L497" s="9">
        <f t="shared" si="163"/>
        <v>76.545000000000002</v>
      </c>
      <c r="M497" s="9">
        <f t="shared" si="163"/>
        <v>49.140305958132046</v>
      </c>
      <c r="N497" s="9">
        <f t="shared" si="163"/>
        <v>7.5460000000000003</v>
      </c>
      <c r="O497" s="9">
        <f t="shared" si="163"/>
        <v>117.46609375000001</v>
      </c>
      <c r="P497" s="9">
        <f t="shared" si="163"/>
        <v>26.173605000000002</v>
      </c>
      <c r="Q497" s="9">
        <f t="shared" si="163"/>
        <v>18.603873883091033</v>
      </c>
      <c r="R497" s="9">
        <f t="shared" si="163"/>
        <v>20.024000000000001</v>
      </c>
      <c r="S497" s="9">
        <f t="shared" si="163"/>
        <v>36.601866495507061</v>
      </c>
      <c r="T497" s="9">
        <f t="shared" si="163"/>
        <v>47.896358782943111</v>
      </c>
      <c r="U497" s="9">
        <f t="shared" si="163"/>
        <v>59.673000000000002</v>
      </c>
      <c r="V497" s="9">
        <f t="shared" si="163"/>
        <v>148.39476483471304</v>
      </c>
      <c r="W497" s="9">
        <f t="shared" si="163"/>
        <v>151.91821331316186</v>
      </c>
      <c r="X497" s="9">
        <f t="shared" si="163"/>
        <v>26.750999999999998</v>
      </c>
      <c r="Y497" s="9">
        <f t="shared" si="163"/>
        <v>32.246999999999993</v>
      </c>
      <c r="Z497" s="16">
        <f>Z491-Z485</f>
        <v>1379.9658590037016</v>
      </c>
      <c r="AA497" s="84"/>
    </row>
    <row r="498" spans="1:27" ht="24.75">
      <c r="A498" s="85"/>
      <c r="B498" s="87"/>
      <c r="C498" s="40" t="s">
        <v>100</v>
      </c>
      <c r="D498" s="9">
        <f t="shared" si="165"/>
        <v>181.19</v>
      </c>
      <c r="E498" s="9">
        <f t="shared" si="163"/>
        <v>284.69500000000005</v>
      </c>
      <c r="F498" s="9">
        <f t="shared" si="163"/>
        <v>64.988</v>
      </c>
      <c r="G498" s="9">
        <f t="shared" si="163"/>
        <v>77.031000000000006</v>
      </c>
      <c r="H498" s="9">
        <f t="shared" si="163"/>
        <v>332.49299999999999</v>
      </c>
      <c r="I498" s="9">
        <f t="shared" si="163"/>
        <v>0.504</v>
      </c>
      <c r="J498" s="9">
        <f t="shared" si="163"/>
        <v>-1.2160000000000002</v>
      </c>
      <c r="K498" s="9">
        <f t="shared" si="163"/>
        <v>960.53600000000006</v>
      </c>
      <c r="L498" s="9">
        <f t="shared" si="163"/>
        <v>129.989</v>
      </c>
      <c r="M498" s="9">
        <f t="shared" si="163"/>
        <v>125.79299999999999</v>
      </c>
      <c r="N498" s="9">
        <f t="shared" si="163"/>
        <v>10.547999999999998</v>
      </c>
      <c r="O498" s="9">
        <f t="shared" si="163"/>
        <v>346.11599999999999</v>
      </c>
      <c r="P498" s="9">
        <f t="shared" si="163"/>
        <v>134.10584675324677</v>
      </c>
      <c r="Q498" s="9">
        <f t="shared" si="163"/>
        <v>88.692000000000007</v>
      </c>
      <c r="R498" s="9">
        <f t="shared" si="163"/>
        <v>150.46100000000001</v>
      </c>
      <c r="S498" s="9">
        <f t="shared" si="163"/>
        <v>303.32299999999998</v>
      </c>
      <c r="T498" s="9">
        <f t="shared" si="163"/>
        <v>125.163</v>
      </c>
      <c r="U498" s="9">
        <f t="shared" si="163"/>
        <v>218.083</v>
      </c>
      <c r="V498" s="9">
        <f t="shared" si="163"/>
        <v>376.01499999999999</v>
      </c>
      <c r="W498" s="9">
        <f t="shared" si="163"/>
        <v>371.666</v>
      </c>
      <c r="X498" s="9">
        <f t="shared" si="163"/>
        <v>22.966999999999999</v>
      </c>
      <c r="Y498" s="9">
        <f t="shared" si="163"/>
        <v>66.057999999999993</v>
      </c>
      <c r="Z498" s="16">
        <f>Z492-Z486</f>
        <v>4369.2008467532469</v>
      </c>
      <c r="AA498" s="85"/>
    </row>
    <row r="499" spans="1:27" ht="24.75">
      <c r="A499" s="83" t="s">
        <v>6</v>
      </c>
      <c r="B499" s="50">
        <v>2017</v>
      </c>
      <c r="C499" s="70" t="s">
        <v>98</v>
      </c>
      <c r="D499" s="9">
        <f t="shared" ref="D499:Z499" si="166">D478+D488-D482</f>
        <v>183.96899999999999</v>
      </c>
      <c r="E499" s="9">
        <f t="shared" si="166"/>
        <v>498.76700000000005</v>
      </c>
      <c r="F499" s="9">
        <f t="shared" si="166"/>
        <v>62.488000000000007</v>
      </c>
      <c r="G499" s="9">
        <f t="shared" si="166"/>
        <v>98.299000000000021</v>
      </c>
      <c r="H499" s="9">
        <f t="shared" si="166"/>
        <v>438.60796909808988</v>
      </c>
      <c r="I499" s="9">
        <f t="shared" si="166"/>
        <v>0.49600000000000005</v>
      </c>
      <c r="J499" s="9">
        <f t="shared" si="166"/>
        <v>-15.051000000000002</v>
      </c>
      <c r="K499" s="9">
        <f t="shared" si="166"/>
        <v>954.83799999999997</v>
      </c>
      <c r="L499" s="9">
        <f t="shared" si="166"/>
        <v>122.78899999999999</v>
      </c>
      <c r="M499" s="9">
        <f t="shared" si="166"/>
        <v>124.49199999999999</v>
      </c>
      <c r="N499" s="9">
        <f t="shared" si="166"/>
        <v>6.32</v>
      </c>
      <c r="O499" s="9">
        <f t="shared" si="166"/>
        <v>325.685</v>
      </c>
      <c r="P499" s="9">
        <f t="shared" si="166"/>
        <v>105.76635700000001</v>
      </c>
      <c r="Q499" s="9">
        <f t="shared" si="166"/>
        <v>34.811999999999991</v>
      </c>
      <c r="R499" s="9">
        <f t="shared" si="166"/>
        <v>150.726</v>
      </c>
      <c r="S499" s="9">
        <f t="shared" si="166"/>
        <v>256.43099999999998</v>
      </c>
      <c r="T499" s="9">
        <f t="shared" si="166"/>
        <v>152.57099999999997</v>
      </c>
      <c r="U499" s="9">
        <f t="shared" si="166"/>
        <v>151.55099999999999</v>
      </c>
      <c r="V499" s="9">
        <f t="shared" si="166"/>
        <v>368.52648151272319</v>
      </c>
      <c r="W499" s="9">
        <f t="shared" si="166"/>
        <v>357.57400000000001</v>
      </c>
      <c r="X499" s="9">
        <f t="shared" si="166"/>
        <v>20.274999999999999</v>
      </c>
      <c r="Y499" s="9">
        <f t="shared" si="166"/>
        <v>89.488</v>
      </c>
      <c r="Z499" s="16">
        <f t="shared" si="166"/>
        <v>4491.1888076108135</v>
      </c>
      <c r="AA499" s="83" t="s">
        <v>101</v>
      </c>
    </row>
    <row r="500" spans="1:27" ht="24.75">
      <c r="A500" s="84"/>
      <c r="B500" s="50">
        <v>2018</v>
      </c>
      <c r="C500" s="71"/>
      <c r="D500" s="9">
        <f>D479+D490-D482</f>
        <v>201.434</v>
      </c>
      <c r="E500" s="9">
        <f t="shared" ref="E500:H500" si="167">E479+E490-E482</f>
        <v>670.39599999999996</v>
      </c>
      <c r="F500" s="9">
        <f t="shared" si="167"/>
        <v>65.86999999999999</v>
      </c>
      <c r="G500" s="9">
        <f t="shared" si="167"/>
        <v>87.158000000000001</v>
      </c>
      <c r="H500" s="9">
        <f t="shared" si="167"/>
        <v>332.66546544890002</v>
      </c>
      <c r="I500" s="9">
        <f>I479+I490-I482</f>
        <v>0.75</v>
      </c>
      <c r="J500" s="9">
        <f t="shared" ref="J500:Z500" si="168">J479+J490-J482</f>
        <v>-13.899000000000001</v>
      </c>
      <c r="K500" s="9">
        <f t="shared" si="168"/>
        <v>939.90300000000002</v>
      </c>
      <c r="L500" s="9">
        <f t="shared" si="168"/>
        <v>125.26400000000001</v>
      </c>
      <c r="M500" s="9">
        <f t="shared" si="168"/>
        <v>72.921999999999997</v>
      </c>
      <c r="N500" s="9">
        <f t="shared" si="168"/>
        <v>12.73</v>
      </c>
      <c r="O500" s="9">
        <f t="shared" si="168"/>
        <v>244.28199999999998</v>
      </c>
      <c r="P500" s="9">
        <f t="shared" si="168"/>
        <v>147.10984180000003</v>
      </c>
      <c r="Q500" s="9">
        <f t="shared" si="168"/>
        <v>92.863</v>
      </c>
      <c r="R500" s="9">
        <f t="shared" si="168"/>
        <v>150.726</v>
      </c>
      <c r="S500" s="9">
        <f t="shared" si="168"/>
        <v>283.59699999999998</v>
      </c>
      <c r="T500" s="9">
        <f t="shared" si="168"/>
        <v>140.08300000000003</v>
      </c>
      <c r="U500" s="9">
        <f t="shared" si="168"/>
        <v>123.16900000000001</v>
      </c>
      <c r="V500" s="9">
        <f t="shared" si="168"/>
        <v>492.09587853226492</v>
      </c>
      <c r="W500" s="9">
        <f t="shared" si="168"/>
        <v>390.90199999999999</v>
      </c>
      <c r="X500" s="9">
        <f t="shared" si="168"/>
        <v>20.787000000000003</v>
      </c>
      <c r="Y500" s="9">
        <f t="shared" si="168"/>
        <v>86.187999999999988</v>
      </c>
      <c r="Z500" s="60">
        <f t="shared" si="168"/>
        <v>4667.8591857811662</v>
      </c>
      <c r="AA500" s="84"/>
    </row>
    <row r="501" spans="1:27" ht="24.75">
      <c r="A501" s="84"/>
      <c r="B501" s="50">
        <v>2019</v>
      </c>
      <c r="C501" s="72"/>
      <c r="D501" s="9">
        <f>D480+D491-D483</f>
        <v>53.168397648827828</v>
      </c>
      <c r="E501" s="9">
        <f t="shared" ref="E501:Z501" si="169">E480+E491-E483</f>
        <v>66.831569254517007</v>
      </c>
      <c r="F501" s="9">
        <f t="shared" si="169"/>
        <v>9.0462500000000006</v>
      </c>
      <c r="G501" s="9">
        <f t="shared" si="169"/>
        <v>47.19975824517735</v>
      </c>
      <c r="H501" s="9">
        <f t="shared" si="169"/>
        <v>172.351691061331</v>
      </c>
      <c r="I501" s="9">
        <f>I480+I491-I483</f>
        <v>0.79900000000000004</v>
      </c>
      <c r="J501" s="9">
        <f t="shared" si="169"/>
        <v>-0.91699999999999982</v>
      </c>
      <c r="K501" s="9">
        <f t="shared" si="169"/>
        <v>214.76139978284962</v>
      </c>
      <c r="L501" s="9">
        <f t="shared" si="169"/>
        <v>76.541428571428568</v>
      </c>
      <c r="M501" s="9">
        <f t="shared" si="169"/>
        <v>49.363740740740738</v>
      </c>
      <c r="N501" s="9">
        <f t="shared" si="169"/>
        <v>7.5650000000000004</v>
      </c>
      <c r="O501" s="9">
        <f t="shared" si="169"/>
        <v>117.7371875</v>
      </c>
      <c r="P501" s="9">
        <f t="shared" si="169"/>
        <v>26.173605000000002</v>
      </c>
      <c r="Q501" s="9">
        <f t="shared" si="169"/>
        <v>18.477024962227723</v>
      </c>
      <c r="R501" s="9">
        <f t="shared" si="169"/>
        <v>20.024000000000001</v>
      </c>
      <c r="S501" s="9">
        <f t="shared" si="169"/>
        <v>35.53871373555841</v>
      </c>
      <c r="T501" s="9">
        <f t="shared" si="169"/>
        <v>46.581736794480271</v>
      </c>
      <c r="U501" s="9">
        <f t="shared" si="169"/>
        <v>59.673000000000002</v>
      </c>
      <c r="V501" s="9">
        <f t="shared" si="169"/>
        <v>155.24551542988991</v>
      </c>
      <c r="W501" s="9">
        <f t="shared" si="169"/>
        <v>150.28808774583962</v>
      </c>
      <c r="X501" s="9">
        <f t="shared" si="169"/>
        <v>26.750999999999998</v>
      </c>
      <c r="Y501" s="9">
        <f t="shared" si="169"/>
        <v>52.967897992227968</v>
      </c>
      <c r="Z501" s="60">
        <f t="shared" si="169"/>
        <v>1406.1690044650959</v>
      </c>
      <c r="AA501" s="85"/>
    </row>
    <row r="502" spans="1:27" ht="24.75">
      <c r="A502" s="73" t="s">
        <v>7</v>
      </c>
      <c r="B502" s="50">
        <v>2017</v>
      </c>
      <c r="C502" s="70" t="s">
        <v>9</v>
      </c>
      <c r="D502" s="9">
        <f t="shared" ref="D502:Z502" si="170">D478/D499*100</f>
        <v>0</v>
      </c>
      <c r="E502" s="9">
        <f t="shared" si="170"/>
        <v>0</v>
      </c>
      <c r="F502" s="9">
        <f t="shared" si="170"/>
        <v>0</v>
      </c>
      <c r="G502" s="9">
        <f t="shared" si="170"/>
        <v>0</v>
      </c>
      <c r="H502" s="9">
        <f t="shared" si="170"/>
        <v>0</v>
      </c>
      <c r="I502" s="9">
        <f t="shared" si="170"/>
        <v>36.29032258064516</v>
      </c>
      <c r="J502" s="9">
        <f t="shared" si="170"/>
        <v>0</v>
      </c>
      <c r="K502" s="9">
        <f t="shared" si="170"/>
        <v>0</v>
      </c>
      <c r="L502" s="9">
        <f t="shared" si="170"/>
        <v>0</v>
      </c>
      <c r="M502" s="9">
        <f t="shared" si="170"/>
        <v>0</v>
      </c>
      <c r="N502" s="9">
        <f t="shared" si="170"/>
        <v>0</v>
      </c>
      <c r="O502" s="9">
        <f t="shared" si="170"/>
        <v>0</v>
      </c>
      <c r="P502" s="9">
        <f t="shared" si="170"/>
        <v>0</v>
      </c>
      <c r="Q502" s="9">
        <f t="shared" si="170"/>
        <v>0</v>
      </c>
      <c r="R502" s="9">
        <f t="shared" si="170"/>
        <v>0</v>
      </c>
      <c r="S502" s="9">
        <f t="shared" si="170"/>
        <v>0</v>
      </c>
      <c r="T502" s="9">
        <f t="shared" si="170"/>
        <v>0</v>
      </c>
      <c r="U502" s="9">
        <f t="shared" si="170"/>
        <v>0</v>
      </c>
      <c r="V502" s="9">
        <f t="shared" si="170"/>
        <v>0</v>
      </c>
      <c r="W502" s="9">
        <f t="shared" si="170"/>
        <v>0</v>
      </c>
      <c r="X502" s="9">
        <f t="shared" si="170"/>
        <v>0</v>
      </c>
      <c r="Y502" s="9">
        <f t="shared" si="170"/>
        <v>21.806275701770069</v>
      </c>
      <c r="Z502" s="16">
        <f t="shared" si="170"/>
        <v>0.47786902130746051</v>
      </c>
      <c r="AA502" s="92" t="s">
        <v>102</v>
      </c>
    </row>
    <row r="503" spans="1:27" ht="24.75">
      <c r="A503" s="73"/>
      <c r="B503" s="50">
        <v>2018</v>
      </c>
      <c r="C503" s="71"/>
      <c r="D503" s="9">
        <f t="shared" ref="D503:Z503" si="171">D479/D500*100</f>
        <v>0</v>
      </c>
      <c r="E503" s="9">
        <f t="shared" ref="E503:H503" si="172">E479/E500*100</f>
        <v>0</v>
      </c>
      <c r="F503" s="9">
        <f t="shared" si="172"/>
        <v>0</v>
      </c>
      <c r="G503" s="9">
        <f t="shared" si="172"/>
        <v>0</v>
      </c>
      <c r="H503" s="9">
        <f t="shared" si="172"/>
        <v>0</v>
      </c>
      <c r="I503" s="9">
        <f t="shared" si="171"/>
        <v>25.2</v>
      </c>
      <c r="J503" s="9">
        <f t="shared" si="171"/>
        <v>0</v>
      </c>
      <c r="K503" s="9">
        <f t="shared" si="171"/>
        <v>0</v>
      </c>
      <c r="L503" s="9">
        <f t="shared" si="171"/>
        <v>0</v>
      </c>
      <c r="M503" s="9">
        <f t="shared" si="171"/>
        <v>0</v>
      </c>
      <c r="N503" s="9">
        <f t="shared" si="171"/>
        <v>0</v>
      </c>
      <c r="O503" s="9">
        <f t="shared" si="171"/>
        <v>0</v>
      </c>
      <c r="P503" s="9">
        <f t="shared" si="171"/>
        <v>0</v>
      </c>
      <c r="Q503" s="9">
        <f t="shared" si="171"/>
        <v>0</v>
      </c>
      <c r="R503" s="9">
        <f t="shared" si="171"/>
        <v>0</v>
      </c>
      <c r="S503" s="9">
        <f t="shared" si="171"/>
        <v>0</v>
      </c>
      <c r="T503" s="9">
        <f t="shared" si="171"/>
        <v>0</v>
      </c>
      <c r="U503" s="9">
        <f t="shared" si="171"/>
        <v>0</v>
      </c>
      <c r="V503" s="9">
        <f t="shared" si="171"/>
        <v>0</v>
      </c>
      <c r="W503" s="9">
        <f t="shared" si="171"/>
        <v>0</v>
      </c>
      <c r="X503" s="9">
        <f t="shared" si="171"/>
        <v>0</v>
      </c>
      <c r="Y503" s="9">
        <f t="shared" si="171"/>
        <v>21.629461177890196</v>
      </c>
      <c r="Z503" s="16">
        <f t="shared" si="171"/>
        <v>0.421906471814535</v>
      </c>
      <c r="AA503" s="92"/>
    </row>
    <row r="504" spans="1:27" ht="24.75">
      <c r="A504" s="73"/>
      <c r="B504" s="50">
        <v>2019</v>
      </c>
      <c r="C504" s="72"/>
      <c r="D504" s="9">
        <f t="shared" ref="D504:H504" si="173">(D480/D501)*100</f>
        <v>0</v>
      </c>
      <c r="E504" s="9">
        <f t="shared" si="173"/>
        <v>0</v>
      </c>
      <c r="F504" s="9">
        <f t="shared" si="173"/>
        <v>0</v>
      </c>
      <c r="G504" s="9">
        <f t="shared" si="173"/>
        <v>0</v>
      </c>
      <c r="H504" s="9">
        <f t="shared" si="173"/>
        <v>0</v>
      </c>
      <c r="I504" s="9">
        <f>(I480/I501)*100</f>
        <v>47.684605757196493</v>
      </c>
      <c r="J504" s="9">
        <f t="shared" ref="J504:Z504" si="174">(J480/J501)*100</f>
        <v>0</v>
      </c>
      <c r="K504" s="9">
        <f t="shared" si="174"/>
        <v>0</v>
      </c>
      <c r="L504" s="9">
        <f t="shared" si="174"/>
        <v>0</v>
      </c>
      <c r="M504" s="9">
        <f t="shared" si="174"/>
        <v>0</v>
      </c>
      <c r="N504" s="9">
        <f t="shared" si="174"/>
        <v>0</v>
      </c>
      <c r="O504" s="9">
        <f t="shared" si="174"/>
        <v>0</v>
      </c>
      <c r="P504" s="9">
        <f t="shared" si="174"/>
        <v>0</v>
      </c>
      <c r="Q504" s="9">
        <f t="shared" si="174"/>
        <v>0</v>
      </c>
      <c r="R504" s="9">
        <f t="shared" si="174"/>
        <v>0</v>
      </c>
      <c r="S504" s="9">
        <f t="shared" si="174"/>
        <v>0</v>
      </c>
      <c r="T504" s="9">
        <f t="shared" si="174"/>
        <v>0</v>
      </c>
      <c r="U504" s="9">
        <f t="shared" si="174"/>
        <v>0</v>
      </c>
      <c r="V504" s="9">
        <f t="shared" si="174"/>
        <v>0</v>
      </c>
      <c r="W504" s="9">
        <f t="shared" si="174"/>
        <v>0</v>
      </c>
      <c r="X504" s="9">
        <f t="shared" si="174"/>
        <v>0</v>
      </c>
      <c r="Y504" s="9">
        <f t="shared" si="174"/>
        <v>39.287947584881451</v>
      </c>
      <c r="Z504" s="60">
        <f t="shared" si="174"/>
        <v>1.5070023541061492</v>
      </c>
      <c r="AA504" s="92"/>
    </row>
    <row r="506" spans="1:27" ht="24.75">
      <c r="A506" s="1" t="s">
        <v>136</v>
      </c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AA506" s="2" t="s">
        <v>135</v>
      </c>
    </row>
    <row r="507" spans="1:27" ht="24.75">
      <c r="A507" s="29" t="s">
        <v>72</v>
      </c>
      <c r="AA507" s="8" t="s">
        <v>165</v>
      </c>
    </row>
    <row r="508" spans="1:27">
      <c r="A508" s="46" t="s">
        <v>209</v>
      </c>
      <c r="AA508" s="46" t="s">
        <v>1</v>
      </c>
    </row>
    <row r="509" spans="1:27">
      <c r="A509" s="74" t="s">
        <v>83</v>
      </c>
      <c r="B509" s="76" t="s">
        <v>2</v>
      </c>
      <c r="C509" s="77"/>
      <c r="D509" s="25" t="s">
        <v>10</v>
      </c>
      <c r="E509" s="25" t="s">
        <v>12</v>
      </c>
      <c r="F509" s="25" t="s">
        <v>14</v>
      </c>
      <c r="G509" s="25" t="s">
        <v>16</v>
      </c>
      <c r="H509" s="25" t="s">
        <v>18</v>
      </c>
      <c r="I509" s="25" t="s">
        <v>20</v>
      </c>
      <c r="J509" s="25" t="s">
        <v>22</v>
      </c>
      <c r="K509" s="25" t="s">
        <v>24</v>
      </c>
      <c r="L509" s="25" t="s">
        <v>26</v>
      </c>
      <c r="M509" s="25" t="s">
        <v>28</v>
      </c>
      <c r="N509" s="25" t="s">
        <v>30</v>
      </c>
      <c r="O509" s="25" t="s">
        <v>32</v>
      </c>
      <c r="P509" s="25" t="s">
        <v>34</v>
      </c>
      <c r="Q509" s="25" t="s">
        <v>36</v>
      </c>
      <c r="R509" s="25" t="s">
        <v>38</v>
      </c>
      <c r="S509" s="25" t="s">
        <v>40</v>
      </c>
      <c r="T509" s="25" t="s">
        <v>42</v>
      </c>
      <c r="U509" s="25" t="s">
        <v>44</v>
      </c>
      <c r="V509" s="25" t="s">
        <v>46</v>
      </c>
      <c r="W509" s="25" t="s">
        <v>48</v>
      </c>
      <c r="X509" s="25" t="s">
        <v>50</v>
      </c>
      <c r="Y509" s="25" t="s">
        <v>52</v>
      </c>
      <c r="Z509" s="25" t="s">
        <v>54</v>
      </c>
      <c r="AA509" s="83" t="s">
        <v>104</v>
      </c>
    </row>
    <row r="510" spans="1:27">
      <c r="A510" s="75"/>
      <c r="B510" s="78" t="s">
        <v>8</v>
      </c>
      <c r="C510" s="79"/>
      <c r="D510" s="28" t="s">
        <v>11</v>
      </c>
      <c r="E510" s="28" t="s">
        <v>13</v>
      </c>
      <c r="F510" s="28" t="s">
        <v>15</v>
      </c>
      <c r="G510" s="28" t="s">
        <v>17</v>
      </c>
      <c r="H510" s="28" t="s">
        <v>19</v>
      </c>
      <c r="I510" s="28" t="s">
        <v>21</v>
      </c>
      <c r="J510" s="28" t="s">
        <v>23</v>
      </c>
      <c r="K510" s="28" t="s">
        <v>25</v>
      </c>
      <c r="L510" s="28" t="s">
        <v>27</v>
      </c>
      <c r="M510" s="28" t="s">
        <v>29</v>
      </c>
      <c r="N510" s="28" t="s">
        <v>31</v>
      </c>
      <c r="O510" s="28" t="s">
        <v>33</v>
      </c>
      <c r="P510" s="28" t="s">
        <v>35</v>
      </c>
      <c r="Q510" s="28" t="s">
        <v>37</v>
      </c>
      <c r="R510" s="28" t="s">
        <v>39</v>
      </c>
      <c r="S510" s="28" t="s">
        <v>41</v>
      </c>
      <c r="T510" s="28" t="s">
        <v>43</v>
      </c>
      <c r="U510" s="28" t="s">
        <v>45</v>
      </c>
      <c r="V510" s="28" t="s">
        <v>47</v>
      </c>
      <c r="W510" s="28" t="s">
        <v>49</v>
      </c>
      <c r="X510" s="17" t="s">
        <v>51</v>
      </c>
      <c r="Y510" s="17" t="s">
        <v>53</v>
      </c>
      <c r="Z510" s="17" t="s">
        <v>55</v>
      </c>
      <c r="AA510" s="85"/>
    </row>
    <row r="511" spans="1:27" ht="24.75">
      <c r="A511" s="80" t="s">
        <v>208</v>
      </c>
      <c r="B511" s="50">
        <v>2017</v>
      </c>
      <c r="C511" s="70" t="s">
        <v>98</v>
      </c>
      <c r="D511" s="9"/>
      <c r="E511" s="9"/>
      <c r="F511" s="9"/>
      <c r="G511" s="9">
        <v>10.564</v>
      </c>
      <c r="H511" s="9"/>
      <c r="I511" s="9">
        <v>2.6179999999999999</v>
      </c>
      <c r="J511" s="9"/>
      <c r="K511" s="9"/>
      <c r="L511" s="9"/>
      <c r="M511" s="9">
        <v>46.73</v>
      </c>
      <c r="N511" s="9"/>
      <c r="O511" s="9"/>
      <c r="P511" s="9"/>
      <c r="Q511" s="9">
        <v>0.20100000000000001</v>
      </c>
      <c r="R511" s="9">
        <v>8.8999999999999996E-2</v>
      </c>
      <c r="S511" s="9"/>
      <c r="T511" s="9">
        <v>0.09</v>
      </c>
      <c r="U511" s="9"/>
      <c r="V511" s="9">
        <v>26.882000000000001</v>
      </c>
      <c r="W511" s="9">
        <v>116.19</v>
      </c>
      <c r="X511" s="9"/>
      <c r="Y511" s="9"/>
      <c r="Z511" s="66">
        <f t="shared" ref="Z511" si="175">SUM(D511:Y511)</f>
        <v>203.364</v>
      </c>
      <c r="AA511" s="83" t="s">
        <v>95</v>
      </c>
    </row>
    <row r="512" spans="1:27" ht="24.75">
      <c r="A512" s="81"/>
      <c r="B512" s="50">
        <v>2018</v>
      </c>
      <c r="C512" s="71"/>
      <c r="D512" s="9"/>
      <c r="E512" s="9"/>
      <c r="F512" s="9"/>
      <c r="G512" s="9">
        <v>11.044</v>
      </c>
      <c r="H512" s="9"/>
      <c r="I512" s="9">
        <v>6.9</v>
      </c>
      <c r="J512" s="9"/>
      <c r="K512" s="9"/>
      <c r="L512" s="9"/>
      <c r="M512" s="9">
        <v>141.94300000000001</v>
      </c>
      <c r="N512" s="9"/>
      <c r="O512" s="9"/>
      <c r="P512" s="9"/>
      <c r="Q512" s="9">
        <v>0.21199999999999999</v>
      </c>
      <c r="R512" s="9"/>
      <c r="S512" s="9"/>
      <c r="T512" s="9">
        <v>9.0999999999999998E-2</v>
      </c>
      <c r="U512" s="9"/>
      <c r="V512" s="9">
        <v>29.38</v>
      </c>
      <c r="W512" s="9">
        <v>126.935</v>
      </c>
      <c r="X512" s="9"/>
      <c r="Y512" s="9"/>
      <c r="Z512" s="66">
        <f>SUM(D512:Y512)</f>
        <v>316.505</v>
      </c>
      <c r="AA512" s="84"/>
    </row>
    <row r="513" spans="1:27" ht="24.75">
      <c r="A513" s="82"/>
      <c r="B513" s="50">
        <v>2019</v>
      </c>
      <c r="C513" s="72"/>
      <c r="D513" s="9"/>
      <c r="E513" s="9"/>
      <c r="F513" s="9"/>
      <c r="G513" s="9">
        <v>11.106999999999999</v>
      </c>
      <c r="H513" s="9"/>
      <c r="I513" s="9">
        <v>6.4710000000000001</v>
      </c>
      <c r="J513" s="9"/>
      <c r="K513" s="9"/>
      <c r="L513" s="9"/>
      <c r="M513" s="9">
        <v>82.685000000000002</v>
      </c>
      <c r="N513" s="9"/>
      <c r="O513" s="9"/>
      <c r="P513" s="9"/>
      <c r="Q513" s="9">
        <v>2.6280000000000001</v>
      </c>
      <c r="R513" s="9"/>
      <c r="S513" s="9">
        <v>0.5</v>
      </c>
      <c r="T513" s="9">
        <v>0.91700000000000004</v>
      </c>
      <c r="U513" s="9"/>
      <c r="V513" s="9">
        <v>29.771999999999998</v>
      </c>
      <c r="W513" s="9">
        <v>95.12</v>
      </c>
      <c r="X513" s="9"/>
      <c r="Y513" s="9"/>
      <c r="Z513" s="66">
        <f>SUM(D513:Y513)</f>
        <v>229.20000000000002</v>
      </c>
      <c r="AA513" s="85"/>
    </row>
    <row r="514" spans="1:27" ht="24.75">
      <c r="A514" s="83" t="s">
        <v>3</v>
      </c>
      <c r="B514" s="86">
        <v>2017</v>
      </c>
      <c r="C514" s="40" t="s">
        <v>99</v>
      </c>
      <c r="D514" s="9">
        <v>6.3629999999999995</v>
      </c>
      <c r="E514" s="9">
        <v>44.460999999999999</v>
      </c>
      <c r="F514" s="9">
        <v>0.96928571428571431</v>
      </c>
      <c r="G514" s="9">
        <v>3.7559999999999998</v>
      </c>
      <c r="H514" s="9">
        <v>7.0334793920306723E-3</v>
      </c>
      <c r="I514" s="9">
        <v>6.1669999999999998</v>
      </c>
      <c r="J514" s="9">
        <v>0</v>
      </c>
      <c r="K514" s="9">
        <v>5.2564072220197771</v>
      </c>
      <c r="L514" s="9">
        <v>0.30499999999999999</v>
      </c>
      <c r="M514" s="9">
        <v>61.723999999999997</v>
      </c>
      <c r="N514" s="9">
        <v>1E-3</v>
      </c>
      <c r="O514" s="9">
        <v>0.19585010706638117</v>
      </c>
      <c r="P514" s="9">
        <v>0.79399999999999993</v>
      </c>
      <c r="Q514" s="9">
        <v>0.93100000000000005</v>
      </c>
      <c r="R514" s="9">
        <v>0</v>
      </c>
      <c r="S514" s="9">
        <v>0.81200000000000006</v>
      </c>
      <c r="T514" s="9">
        <v>1.6981666666666666</v>
      </c>
      <c r="U514" s="9">
        <v>2E-3</v>
      </c>
      <c r="V514" s="9">
        <v>6.9816774193548392</v>
      </c>
      <c r="W514" s="9">
        <v>7.7662500000000003</v>
      </c>
      <c r="X514" s="9">
        <v>0</v>
      </c>
      <c r="Y514" s="9">
        <v>0.45999999999999996</v>
      </c>
      <c r="Z514" s="66">
        <f t="shared" ref="Z514:Z525" si="176">SUM(D514:Y514)</f>
        <v>148.6506706087855</v>
      </c>
      <c r="AA514" s="83" t="s">
        <v>96</v>
      </c>
    </row>
    <row r="515" spans="1:27" ht="24.75">
      <c r="A515" s="84"/>
      <c r="B515" s="87"/>
      <c r="C515" s="40" t="s">
        <v>100</v>
      </c>
      <c r="D515" s="9">
        <v>13.386000000000001</v>
      </c>
      <c r="E515" s="9">
        <v>104.746</v>
      </c>
      <c r="F515" s="9">
        <v>4.2679999999999989</v>
      </c>
      <c r="G515" s="9">
        <v>4.2750000000000004</v>
      </c>
      <c r="H515" s="9">
        <v>2.2000000000000002E-2</v>
      </c>
      <c r="I515" s="9">
        <v>60.06</v>
      </c>
      <c r="J515" s="9">
        <v>0</v>
      </c>
      <c r="K515" s="9">
        <v>13.084</v>
      </c>
      <c r="L515" s="9">
        <v>0.45700000000000002</v>
      </c>
      <c r="M515" s="9">
        <v>130.292</v>
      </c>
      <c r="N515" s="9">
        <v>2E-3</v>
      </c>
      <c r="O515" s="9">
        <v>0.191</v>
      </c>
      <c r="P515" s="9">
        <v>1.2989999999999999</v>
      </c>
      <c r="Q515" s="9">
        <v>4.5020000000000007</v>
      </c>
      <c r="R515" s="9">
        <v>0</v>
      </c>
      <c r="S515" s="9">
        <v>2.802</v>
      </c>
      <c r="T515" s="9">
        <v>10.141</v>
      </c>
      <c r="U515" s="9">
        <v>1.0999999999999999E-2</v>
      </c>
      <c r="V515" s="9">
        <v>19.821000000000002</v>
      </c>
      <c r="W515" s="9">
        <v>15.842999999999998</v>
      </c>
      <c r="X515" s="9">
        <v>0</v>
      </c>
      <c r="Y515" s="9">
        <v>0.47199999999999998</v>
      </c>
      <c r="Z515" s="66">
        <f t="shared" si="176"/>
        <v>385.67400000000009</v>
      </c>
      <c r="AA515" s="84"/>
    </row>
    <row r="516" spans="1:27" ht="24.75">
      <c r="A516" s="84"/>
      <c r="B516" s="86">
        <v>2018</v>
      </c>
      <c r="C516" s="40" t="s">
        <v>99</v>
      </c>
      <c r="D516" s="9">
        <v>6.46</v>
      </c>
      <c r="E516" s="9">
        <v>65.64200000000001</v>
      </c>
      <c r="F516" s="9">
        <v>1.0879999999999999</v>
      </c>
      <c r="G516" s="9">
        <v>3.2329999999999997</v>
      </c>
      <c r="H516" s="9">
        <v>9.0000000000000011E-3</v>
      </c>
      <c r="I516" s="9">
        <v>21.213587999999998</v>
      </c>
      <c r="J516" s="9">
        <v>0.36499999999999999</v>
      </c>
      <c r="K516" s="9">
        <v>3.7719999999999998</v>
      </c>
      <c r="L516" s="9">
        <v>0.62478707224334595</v>
      </c>
      <c r="M516" s="9">
        <v>40.119999999999997</v>
      </c>
      <c r="N516" s="9">
        <v>0</v>
      </c>
      <c r="O516" s="9">
        <v>0.152</v>
      </c>
      <c r="P516" s="9">
        <v>0</v>
      </c>
      <c r="Q516" s="9">
        <v>1.4763859727164887</v>
      </c>
      <c r="R516" s="9">
        <v>0</v>
      </c>
      <c r="S516" s="9">
        <v>0.91999999999999993</v>
      </c>
      <c r="T516" s="9">
        <v>1.9239999999999999</v>
      </c>
      <c r="U516" s="9">
        <v>0</v>
      </c>
      <c r="V516" s="9">
        <v>11.532099356388148</v>
      </c>
      <c r="W516" s="9">
        <v>8.3759999999999994</v>
      </c>
      <c r="X516" s="9">
        <v>0</v>
      </c>
      <c r="Y516" s="9">
        <v>0.61599999999999999</v>
      </c>
      <c r="Z516" s="66">
        <f t="shared" si="176"/>
        <v>167.523860401348</v>
      </c>
      <c r="AA516" s="84"/>
    </row>
    <row r="517" spans="1:27" ht="24.75">
      <c r="A517" s="84"/>
      <c r="B517" s="87"/>
      <c r="C517" s="40" t="s">
        <v>100</v>
      </c>
      <c r="D517" s="9">
        <v>13.55</v>
      </c>
      <c r="E517" s="9">
        <v>156.89400000000001</v>
      </c>
      <c r="F517" s="9">
        <v>3.875</v>
      </c>
      <c r="G517" s="9">
        <v>3.1030000000000002</v>
      </c>
      <c r="H517" s="9">
        <v>3.1E-2</v>
      </c>
      <c r="I517" s="9">
        <v>28.065999999999999</v>
      </c>
      <c r="J517" s="9">
        <v>0.378</v>
      </c>
      <c r="K517" s="9">
        <v>12.9</v>
      </c>
      <c r="L517" s="9">
        <v>0.90700000000000003</v>
      </c>
      <c r="M517" s="9">
        <v>84.725999999999999</v>
      </c>
      <c r="N517" s="9">
        <v>0</v>
      </c>
      <c r="O517" s="9">
        <v>0.26400000000000001</v>
      </c>
      <c r="P517" s="9">
        <v>0</v>
      </c>
      <c r="Q517" s="9">
        <v>8.0869999999999997</v>
      </c>
      <c r="R517" s="9">
        <v>0.64</v>
      </c>
      <c r="S517" s="9">
        <v>4.8940000000000001</v>
      </c>
      <c r="T517" s="9">
        <v>11.312000000000001</v>
      </c>
      <c r="U517" s="9">
        <v>0</v>
      </c>
      <c r="V517" s="9">
        <v>32.358000000000004</v>
      </c>
      <c r="W517" s="9">
        <v>15.753</v>
      </c>
      <c r="X517" s="9">
        <v>0</v>
      </c>
      <c r="Y517" s="9">
        <v>0.45199999999999996</v>
      </c>
      <c r="Z517" s="66">
        <f t="shared" si="176"/>
        <v>378.19000000000005</v>
      </c>
      <c r="AA517" s="84"/>
    </row>
    <row r="518" spans="1:27" ht="24.75">
      <c r="A518" s="84"/>
      <c r="B518" s="86">
        <v>2019</v>
      </c>
      <c r="C518" s="40" t="s">
        <v>99</v>
      </c>
      <c r="D518" s="9">
        <v>6.3560000000000008</v>
      </c>
      <c r="E518" s="9">
        <v>70.272000000000006</v>
      </c>
      <c r="F518" s="9">
        <v>1.2010000000000001</v>
      </c>
      <c r="G518" s="9">
        <v>4.8199999999999994</v>
      </c>
      <c r="H518" s="9">
        <v>6.0000000000000001E-3</v>
      </c>
      <c r="I518" s="9">
        <v>3.726</v>
      </c>
      <c r="J518" s="9">
        <v>0.15</v>
      </c>
      <c r="K518" s="9">
        <v>0.65600000000000003</v>
      </c>
      <c r="L518" s="9">
        <v>0.39400000000000002</v>
      </c>
      <c r="M518" s="9">
        <v>45.24799999999999</v>
      </c>
      <c r="N518" s="9">
        <v>3.6999999999999998E-2</v>
      </c>
      <c r="O518" s="9">
        <v>0.63500000000000001</v>
      </c>
      <c r="P518" s="9">
        <v>0.82200000000000006</v>
      </c>
      <c r="Q518" s="9">
        <v>0.86262025504151829</v>
      </c>
      <c r="R518" s="9">
        <v>0</v>
      </c>
      <c r="S518" s="9">
        <v>7.6999999999999999E-2</v>
      </c>
      <c r="T518" s="9">
        <v>2.3160000000000003</v>
      </c>
      <c r="U518" s="9">
        <v>0</v>
      </c>
      <c r="V518" s="9">
        <v>13.196489403891436</v>
      </c>
      <c r="W518" s="9">
        <v>12.48</v>
      </c>
      <c r="X518" s="9">
        <v>0</v>
      </c>
      <c r="Y518" s="9">
        <v>0.496</v>
      </c>
      <c r="Z518" s="66">
        <f t="shared" si="176"/>
        <v>163.75110965893296</v>
      </c>
      <c r="AA518" s="84"/>
    </row>
    <row r="519" spans="1:27" ht="24.75">
      <c r="A519" s="85"/>
      <c r="B519" s="87"/>
      <c r="C519" s="40" t="s">
        <v>100</v>
      </c>
      <c r="D519" s="9">
        <v>14.956</v>
      </c>
      <c r="E519" s="9">
        <v>240.41700000000003</v>
      </c>
      <c r="F519" s="9">
        <v>4.6379999999999999</v>
      </c>
      <c r="G519" s="9">
        <v>3.4119999999999999</v>
      </c>
      <c r="H519" s="9">
        <v>8.0000000000000002E-3</v>
      </c>
      <c r="I519" s="9">
        <v>21.844000000000001</v>
      </c>
      <c r="J519" s="9">
        <v>0.115</v>
      </c>
      <c r="K519" s="9">
        <v>2.8719999999999999</v>
      </c>
      <c r="L519" s="9">
        <v>0.80200000000000005</v>
      </c>
      <c r="M519" s="9">
        <v>87.703000000000003</v>
      </c>
      <c r="N519" s="9">
        <v>0.03</v>
      </c>
      <c r="O519" s="9">
        <v>0.53400000000000003</v>
      </c>
      <c r="P519" s="9">
        <v>0.76700000000000002</v>
      </c>
      <c r="Q519" s="9">
        <v>5.2109999999999994</v>
      </c>
      <c r="R519" s="9">
        <v>0</v>
      </c>
      <c r="S519" s="9">
        <v>0.28699999999999998</v>
      </c>
      <c r="T519" s="9">
        <v>11.946000000000002</v>
      </c>
      <c r="U519" s="9">
        <v>1E-3</v>
      </c>
      <c r="V519" s="9">
        <v>33.828000000000003</v>
      </c>
      <c r="W519" s="9">
        <v>18.394000000000002</v>
      </c>
      <c r="X519" s="9">
        <v>0</v>
      </c>
      <c r="Y519" s="9">
        <v>0.47100000000000003</v>
      </c>
      <c r="Z519" s="66">
        <f t="shared" si="176"/>
        <v>448.23599999999999</v>
      </c>
      <c r="AA519" s="85"/>
    </row>
    <row r="520" spans="1:27" ht="24.75">
      <c r="A520" s="83" t="s">
        <v>4</v>
      </c>
      <c r="B520" s="86">
        <v>2017</v>
      </c>
      <c r="C520" s="40" t="s">
        <v>99</v>
      </c>
      <c r="D520" s="9">
        <v>10.695</v>
      </c>
      <c r="E520" s="9">
        <v>119.41200000000001</v>
      </c>
      <c r="F520" s="9">
        <v>7.1731544117647053</v>
      </c>
      <c r="G520" s="9">
        <v>11.742295936717115</v>
      </c>
      <c r="H520" s="9">
        <v>14.50118181818182</v>
      </c>
      <c r="I520" s="9">
        <v>1.2450807453416148</v>
      </c>
      <c r="J520" s="9">
        <v>1.0270000000000001</v>
      </c>
      <c r="K520" s="9">
        <v>102.27800000000001</v>
      </c>
      <c r="L520" s="9">
        <v>8.5057083333333328</v>
      </c>
      <c r="M520" s="9">
        <v>7.8598584652862371</v>
      </c>
      <c r="N520" s="9">
        <v>7.1779999999999999</v>
      </c>
      <c r="O520" s="9">
        <v>10.370000000000001</v>
      </c>
      <c r="P520" s="9">
        <v>14.998999999999999</v>
      </c>
      <c r="Q520" s="9">
        <v>3.1579999999999999</v>
      </c>
      <c r="R520" s="9">
        <v>16.617999999999999</v>
      </c>
      <c r="S520" s="9">
        <v>14.985999999999999</v>
      </c>
      <c r="T520" s="9">
        <v>4.258</v>
      </c>
      <c r="U520" s="9">
        <v>5.923</v>
      </c>
      <c r="V520" s="9">
        <v>19.830227272727274</v>
      </c>
      <c r="W520" s="9">
        <v>19.302000000000003</v>
      </c>
      <c r="X520" s="9">
        <v>0</v>
      </c>
      <c r="Y520" s="9">
        <v>625.71100000000001</v>
      </c>
      <c r="Z520" s="66">
        <f t="shared" si="176"/>
        <v>1026.7725069833523</v>
      </c>
      <c r="AA520" s="83" t="s">
        <v>97</v>
      </c>
    </row>
    <row r="521" spans="1:27" ht="24.75">
      <c r="A521" s="84"/>
      <c r="B521" s="87"/>
      <c r="C521" s="40" t="s">
        <v>100</v>
      </c>
      <c r="D521" s="9">
        <v>29.75</v>
      </c>
      <c r="E521" s="9">
        <v>242.52500000000003</v>
      </c>
      <c r="F521" s="9">
        <v>15.87</v>
      </c>
      <c r="G521" s="9">
        <v>4.1461715783508071</v>
      </c>
      <c r="H521" s="9">
        <v>42.237818181818184</v>
      </c>
      <c r="I521" s="9">
        <v>0.68599999999999994</v>
      </c>
      <c r="J521" s="9">
        <v>1.016</v>
      </c>
      <c r="K521" s="9">
        <v>396.66200000000003</v>
      </c>
      <c r="L521" s="9">
        <v>20.211000000000002</v>
      </c>
      <c r="M521" s="9">
        <v>12.266999999999999</v>
      </c>
      <c r="N521" s="9">
        <v>4.9740000000000002</v>
      </c>
      <c r="O521" s="9">
        <v>27.716153846153844</v>
      </c>
      <c r="P521" s="9">
        <v>20.615000000000002</v>
      </c>
      <c r="Q521" s="9">
        <v>0.53714319387153808</v>
      </c>
      <c r="R521" s="9">
        <v>28.478000000000002</v>
      </c>
      <c r="S521" s="9">
        <v>45.634999999999998</v>
      </c>
      <c r="T521" s="9">
        <v>8.3780000000000001</v>
      </c>
      <c r="U521" s="9">
        <v>5.52</v>
      </c>
      <c r="V521" s="9">
        <v>57.911000000000001</v>
      </c>
      <c r="W521" s="9">
        <v>35.296999999999997</v>
      </c>
      <c r="X521" s="9">
        <v>0</v>
      </c>
      <c r="Y521" s="9">
        <v>10.831999999999999</v>
      </c>
      <c r="Z521" s="66">
        <f t="shared" si="176"/>
        <v>1011.2642868001946</v>
      </c>
      <c r="AA521" s="84"/>
    </row>
    <row r="522" spans="1:27" ht="24.75">
      <c r="A522" s="84"/>
      <c r="B522" s="86">
        <v>2018</v>
      </c>
      <c r="C522" s="40" t="s">
        <v>99</v>
      </c>
      <c r="D522" s="9">
        <v>10.160999999999998</v>
      </c>
      <c r="E522" s="9">
        <v>110.91499999999999</v>
      </c>
      <c r="F522" s="9">
        <v>6.7830000000000004</v>
      </c>
      <c r="G522" s="9">
        <v>9.9350000000000005</v>
      </c>
      <c r="H522" s="9">
        <v>8.6969950042416819</v>
      </c>
      <c r="I522" s="9">
        <v>55.576000000000008</v>
      </c>
      <c r="J522" s="9">
        <v>1.044</v>
      </c>
      <c r="K522" s="9">
        <v>96.843000000000004</v>
      </c>
      <c r="L522" s="9">
        <v>8.1348710125412858</v>
      </c>
      <c r="M522" s="9">
        <v>4.755330434782608</v>
      </c>
      <c r="N522" s="9">
        <v>3.45</v>
      </c>
      <c r="O522" s="9">
        <v>12.757683223992503</v>
      </c>
      <c r="P522" s="9">
        <v>20.666</v>
      </c>
      <c r="Q522" s="9">
        <v>12.638385793497704</v>
      </c>
      <c r="R522" s="9">
        <v>14.195999999999998</v>
      </c>
      <c r="S522" s="9">
        <v>17.035</v>
      </c>
      <c r="T522" s="9">
        <v>3.371</v>
      </c>
      <c r="U522" s="9">
        <v>3.464</v>
      </c>
      <c r="V522" s="9">
        <v>33.254991536969477</v>
      </c>
      <c r="W522" s="9">
        <v>29.881000000000004</v>
      </c>
      <c r="X522" s="9">
        <v>8.0000000000000002E-3</v>
      </c>
      <c r="Y522" s="9">
        <v>24.819000000000003</v>
      </c>
      <c r="Z522" s="66">
        <f t="shared" si="176"/>
        <v>488.38525700602531</v>
      </c>
      <c r="AA522" s="84"/>
    </row>
    <row r="523" spans="1:27" ht="24.75">
      <c r="A523" s="84"/>
      <c r="B523" s="87"/>
      <c r="C523" s="40" t="s">
        <v>100</v>
      </c>
      <c r="D523" s="9">
        <v>40.489000000000004</v>
      </c>
      <c r="E523" s="9">
        <v>248.839</v>
      </c>
      <c r="F523" s="9">
        <v>16.757999999999999</v>
      </c>
      <c r="G523" s="9">
        <v>6.2789999999999999</v>
      </c>
      <c r="H523" s="9">
        <v>16.962</v>
      </c>
      <c r="I523" s="9">
        <v>5.7999999999999996E-2</v>
      </c>
      <c r="J523" s="9">
        <v>1.911</v>
      </c>
      <c r="K523" s="9">
        <v>367.81200000000001</v>
      </c>
      <c r="L523" s="9">
        <v>14.013999999999999</v>
      </c>
      <c r="M523" s="9">
        <v>20.450000000000003</v>
      </c>
      <c r="N523" s="9">
        <v>9.4030000000000005</v>
      </c>
      <c r="O523" s="9">
        <v>29.771999999999998</v>
      </c>
      <c r="P523" s="9">
        <v>34.99</v>
      </c>
      <c r="Q523" s="9">
        <v>8.9049999999999994</v>
      </c>
      <c r="R523" s="9">
        <v>28.855999999999998</v>
      </c>
      <c r="S523" s="9">
        <v>56.060000000000009</v>
      </c>
      <c r="T523" s="9">
        <v>9.0440000000000005</v>
      </c>
      <c r="U523" s="9">
        <v>6.4580000000000002</v>
      </c>
      <c r="V523" s="9">
        <v>83.698999999999998</v>
      </c>
      <c r="W523" s="9">
        <v>56.280000000000008</v>
      </c>
      <c r="X523" s="9">
        <v>2E-3</v>
      </c>
      <c r="Y523" s="9">
        <v>31.023000000000003</v>
      </c>
      <c r="Z523" s="66">
        <f t="shared" si="176"/>
        <v>1088.0639999999999</v>
      </c>
      <c r="AA523" s="84"/>
    </row>
    <row r="524" spans="1:27" ht="24.75">
      <c r="A524" s="84"/>
      <c r="B524" s="86">
        <v>2019</v>
      </c>
      <c r="C524" s="40" t="s">
        <v>99</v>
      </c>
      <c r="D524" s="9">
        <v>10.441000000000001</v>
      </c>
      <c r="E524" s="9">
        <v>114.613</v>
      </c>
      <c r="F524" s="9">
        <v>11.471</v>
      </c>
      <c r="G524" s="9">
        <v>10.227</v>
      </c>
      <c r="H524" s="9">
        <v>12.469999999999999</v>
      </c>
      <c r="I524" s="9">
        <v>0.04</v>
      </c>
      <c r="J524" s="9">
        <v>0.379</v>
      </c>
      <c r="K524" s="9">
        <v>103.17100000000001</v>
      </c>
      <c r="L524" s="9">
        <v>5.4219999999999997</v>
      </c>
      <c r="M524" s="9">
        <v>4.9989999999999997</v>
      </c>
      <c r="N524" s="9">
        <v>3.7159999999999997</v>
      </c>
      <c r="O524" s="9">
        <v>13.434999999999999</v>
      </c>
      <c r="P524" s="9">
        <v>17.662000000000003</v>
      </c>
      <c r="Q524" s="9">
        <v>15.344235799865761</v>
      </c>
      <c r="R524" s="9">
        <v>14.239999999999998</v>
      </c>
      <c r="S524" s="9">
        <v>15.515021978021979</v>
      </c>
      <c r="T524" s="9">
        <v>3.3259999999999996</v>
      </c>
      <c r="U524" s="9">
        <v>7.7549999999999999</v>
      </c>
      <c r="V524" s="9">
        <v>146.29845325160417</v>
      </c>
      <c r="W524" s="9">
        <v>26.384</v>
      </c>
      <c r="X524" s="9">
        <v>0.02</v>
      </c>
      <c r="Y524" s="9">
        <v>30.229999999999997</v>
      </c>
      <c r="Z524" s="66">
        <f t="shared" si="176"/>
        <v>567.158711029492</v>
      </c>
      <c r="AA524" s="84"/>
    </row>
    <row r="525" spans="1:27" ht="24.75">
      <c r="A525" s="85"/>
      <c r="B525" s="87"/>
      <c r="C525" s="40" t="s">
        <v>100</v>
      </c>
      <c r="D525" s="9">
        <v>47.176999999999992</v>
      </c>
      <c r="E525" s="9">
        <v>305.85699999999997</v>
      </c>
      <c r="F525" s="9">
        <v>18.581000000000003</v>
      </c>
      <c r="G525" s="9">
        <v>6.3170000000000002</v>
      </c>
      <c r="H525" s="9">
        <v>21.175999999999998</v>
      </c>
      <c r="I525" s="9">
        <v>4.3000000000000003E-2</v>
      </c>
      <c r="J525" s="9">
        <v>0.72799999999999998</v>
      </c>
      <c r="K525" s="9">
        <v>427.38199999999995</v>
      </c>
      <c r="L525" s="9">
        <v>13.149000000000001</v>
      </c>
      <c r="M525" s="9">
        <v>22.438000000000002</v>
      </c>
      <c r="N525" s="9">
        <v>11.824</v>
      </c>
      <c r="O525" s="9">
        <v>39.42</v>
      </c>
      <c r="P525" s="9">
        <v>44.155000000000001</v>
      </c>
      <c r="Q525" s="9">
        <v>8.8979999999999997</v>
      </c>
      <c r="R525" s="9">
        <v>30.88</v>
      </c>
      <c r="S525" s="9">
        <v>57.222999999999992</v>
      </c>
      <c r="T525" s="9">
        <v>9.4629999999999992</v>
      </c>
      <c r="U525" s="9">
        <v>9.9190000000000005</v>
      </c>
      <c r="V525" s="9">
        <v>87.817000000000007</v>
      </c>
      <c r="W525" s="9">
        <v>53.199999999999996</v>
      </c>
      <c r="X525" s="9">
        <v>5.0000000000000001E-3</v>
      </c>
      <c r="Y525" s="9">
        <v>46.891999999999996</v>
      </c>
      <c r="Z525" s="66">
        <f t="shared" si="176"/>
        <v>1262.5440000000001</v>
      </c>
      <c r="AA525" s="85"/>
    </row>
    <row r="526" spans="1:27" ht="24.75">
      <c r="A526" s="83" t="s">
        <v>5</v>
      </c>
      <c r="B526" s="86">
        <v>2017</v>
      </c>
      <c r="C526" s="40" t="s">
        <v>99</v>
      </c>
      <c r="D526" s="9">
        <f t="shared" ref="D526:D531" si="177">D520-D514</f>
        <v>4.3320000000000007</v>
      </c>
      <c r="E526" s="9">
        <f t="shared" ref="E526:Z526" si="178">E520-E514</f>
        <v>74.951000000000008</v>
      </c>
      <c r="F526" s="9">
        <f t="shared" si="178"/>
        <v>6.2038686974789909</v>
      </c>
      <c r="G526" s="9">
        <f t="shared" si="178"/>
        <v>7.9862959367171147</v>
      </c>
      <c r="H526" s="9">
        <f t="shared" si="178"/>
        <v>14.49414833878979</v>
      </c>
      <c r="I526" s="9">
        <f t="shared" si="178"/>
        <v>-4.921919254658385</v>
      </c>
      <c r="J526" s="9">
        <f t="shared" si="178"/>
        <v>1.0270000000000001</v>
      </c>
      <c r="K526" s="9">
        <f t="shared" si="178"/>
        <v>97.021592777980231</v>
      </c>
      <c r="L526" s="9">
        <f t="shared" si="178"/>
        <v>8.200708333333333</v>
      </c>
      <c r="M526" s="9">
        <f t="shared" si="178"/>
        <v>-53.86414153471376</v>
      </c>
      <c r="N526" s="9">
        <f t="shared" si="178"/>
        <v>7.1769999999999996</v>
      </c>
      <c r="O526" s="9">
        <f t="shared" si="178"/>
        <v>10.17414989293362</v>
      </c>
      <c r="P526" s="9">
        <f t="shared" si="178"/>
        <v>14.204999999999998</v>
      </c>
      <c r="Q526" s="9">
        <f t="shared" si="178"/>
        <v>2.2269999999999999</v>
      </c>
      <c r="R526" s="9">
        <f t="shared" si="178"/>
        <v>16.617999999999999</v>
      </c>
      <c r="S526" s="9">
        <f t="shared" si="178"/>
        <v>14.173999999999999</v>
      </c>
      <c r="T526" s="9">
        <f t="shared" si="178"/>
        <v>2.5598333333333336</v>
      </c>
      <c r="U526" s="9">
        <f t="shared" si="178"/>
        <v>5.9210000000000003</v>
      </c>
      <c r="V526" s="9">
        <f t="shared" si="178"/>
        <v>12.848549853372436</v>
      </c>
      <c r="W526" s="9">
        <f t="shared" si="178"/>
        <v>11.535750000000004</v>
      </c>
      <c r="X526" s="9">
        <f t="shared" si="178"/>
        <v>0</v>
      </c>
      <c r="Y526" s="9">
        <f t="shared" si="178"/>
        <v>625.25099999999998</v>
      </c>
      <c r="Z526" s="66">
        <f t="shared" si="178"/>
        <v>878.12183637456678</v>
      </c>
      <c r="AA526" s="83" t="s">
        <v>103</v>
      </c>
    </row>
    <row r="527" spans="1:27" ht="24.75">
      <c r="A527" s="84"/>
      <c r="B527" s="87"/>
      <c r="C527" s="40" t="s">
        <v>100</v>
      </c>
      <c r="D527" s="9">
        <f t="shared" si="177"/>
        <v>16.363999999999997</v>
      </c>
      <c r="E527" s="9">
        <f t="shared" ref="E527:Z527" si="179">E521-E515</f>
        <v>137.77900000000005</v>
      </c>
      <c r="F527" s="9">
        <f t="shared" si="179"/>
        <v>11.602</v>
      </c>
      <c r="G527" s="9">
        <f t="shared" si="179"/>
        <v>-0.12882842164919328</v>
      </c>
      <c r="H527" s="9">
        <f t="shared" si="179"/>
        <v>42.215818181818186</v>
      </c>
      <c r="I527" s="9">
        <f t="shared" si="179"/>
        <v>-59.374000000000002</v>
      </c>
      <c r="J527" s="9">
        <f t="shared" si="179"/>
        <v>1.016</v>
      </c>
      <c r="K527" s="9">
        <f t="shared" si="179"/>
        <v>383.57800000000003</v>
      </c>
      <c r="L527" s="9">
        <f t="shared" si="179"/>
        <v>19.754000000000001</v>
      </c>
      <c r="M527" s="9">
        <f t="shared" si="179"/>
        <v>-118.02500000000001</v>
      </c>
      <c r="N527" s="9">
        <f t="shared" si="179"/>
        <v>4.9720000000000004</v>
      </c>
      <c r="O527" s="9">
        <f t="shared" si="179"/>
        <v>27.525153846153845</v>
      </c>
      <c r="P527" s="9">
        <f t="shared" si="179"/>
        <v>19.316000000000003</v>
      </c>
      <c r="Q527" s="9">
        <f t="shared" si="179"/>
        <v>-3.9648568061284628</v>
      </c>
      <c r="R527" s="9">
        <f t="shared" si="179"/>
        <v>28.478000000000002</v>
      </c>
      <c r="S527" s="9">
        <f t="shared" si="179"/>
        <v>42.832999999999998</v>
      </c>
      <c r="T527" s="9">
        <f t="shared" si="179"/>
        <v>-1.7629999999999999</v>
      </c>
      <c r="U527" s="9">
        <f t="shared" si="179"/>
        <v>5.5089999999999995</v>
      </c>
      <c r="V527" s="9">
        <f t="shared" si="179"/>
        <v>38.090000000000003</v>
      </c>
      <c r="W527" s="9">
        <f t="shared" si="179"/>
        <v>19.454000000000001</v>
      </c>
      <c r="X527" s="9">
        <f t="shared" si="179"/>
        <v>0</v>
      </c>
      <c r="Y527" s="9">
        <f t="shared" si="179"/>
        <v>10.36</v>
      </c>
      <c r="Z527" s="66">
        <f t="shared" si="179"/>
        <v>625.59028680019446</v>
      </c>
      <c r="AA527" s="84"/>
    </row>
    <row r="528" spans="1:27" ht="24.75">
      <c r="A528" s="84"/>
      <c r="B528" s="86">
        <v>2018</v>
      </c>
      <c r="C528" s="40" t="s">
        <v>99</v>
      </c>
      <c r="D528" s="9">
        <f t="shared" si="177"/>
        <v>3.7009999999999978</v>
      </c>
      <c r="E528" s="9">
        <f t="shared" ref="E528:Z528" si="180">E522-E516</f>
        <v>45.272999999999982</v>
      </c>
      <c r="F528" s="9">
        <f t="shared" si="180"/>
        <v>5.6950000000000003</v>
      </c>
      <c r="G528" s="9">
        <f t="shared" si="180"/>
        <v>6.7020000000000008</v>
      </c>
      <c r="H528" s="9">
        <f t="shared" si="180"/>
        <v>8.6879950042416816</v>
      </c>
      <c r="I528" s="9">
        <f t="shared" si="180"/>
        <v>34.362412000000006</v>
      </c>
      <c r="J528" s="9">
        <f t="shared" si="180"/>
        <v>0.67900000000000005</v>
      </c>
      <c r="K528" s="9">
        <f t="shared" si="180"/>
        <v>93.070999999999998</v>
      </c>
      <c r="L528" s="9">
        <f t="shared" si="180"/>
        <v>7.5100839402979398</v>
      </c>
      <c r="M528" s="9">
        <f t="shared" si="180"/>
        <v>-35.36466956521739</v>
      </c>
      <c r="N528" s="9">
        <f t="shared" si="180"/>
        <v>3.45</v>
      </c>
      <c r="O528" s="9">
        <f t="shared" si="180"/>
        <v>12.605683223992504</v>
      </c>
      <c r="P528" s="9">
        <f t="shared" si="180"/>
        <v>20.666</v>
      </c>
      <c r="Q528" s="9">
        <f t="shared" si="180"/>
        <v>11.161999820781215</v>
      </c>
      <c r="R528" s="9">
        <f t="shared" si="180"/>
        <v>14.195999999999998</v>
      </c>
      <c r="S528" s="9">
        <f t="shared" si="180"/>
        <v>16.115000000000002</v>
      </c>
      <c r="T528" s="9">
        <f t="shared" si="180"/>
        <v>1.4470000000000001</v>
      </c>
      <c r="U528" s="9">
        <f t="shared" si="180"/>
        <v>3.464</v>
      </c>
      <c r="V528" s="9">
        <f t="shared" si="180"/>
        <v>21.722892180581329</v>
      </c>
      <c r="W528" s="9">
        <f t="shared" si="180"/>
        <v>21.505000000000003</v>
      </c>
      <c r="X528" s="9">
        <f t="shared" si="180"/>
        <v>8.0000000000000002E-3</v>
      </c>
      <c r="Y528" s="9">
        <f t="shared" si="180"/>
        <v>24.203000000000003</v>
      </c>
      <c r="Z528" s="63">
        <f t="shared" si="180"/>
        <v>320.86139660467734</v>
      </c>
      <c r="AA528" s="84"/>
    </row>
    <row r="529" spans="1:27" ht="24.75">
      <c r="A529" s="84"/>
      <c r="B529" s="87"/>
      <c r="C529" s="40" t="s">
        <v>100</v>
      </c>
      <c r="D529" s="9">
        <f t="shared" si="177"/>
        <v>26.939000000000004</v>
      </c>
      <c r="E529" s="9">
        <f t="shared" ref="E529:Z529" si="181">E523-E517</f>
        <v>91.944999999999993</v>
      </c>
      <c r="F529" s="9">
        <f t="shared" si="181"/>
        <v>12.882999999999999</v>
      </c>
      <c r="G529" s="9">
        <f t="shared" si="181"/>
        <v>3.1759999999999997</v>
      </c>
      <c r="H529" s="9">
        <f t="shared" si="181"/>
        <v>16.931000000000001</v>
      </c>
      <c r="I529" s="9">
        <f t="shared" si="181"/>
        <v>-28.007999999999999</v>
      </c>
      <c r="J529" s="9">
        <f t="shared" si="181"/>
        <v>1.5329999999999999</v>
      </c>
      <c r="K529" s="9">
        <f t="shared" si="181"/>
        <v>354.91200000000003</v>
      </c>
      <c r="L529" s="9">
        <f t="shared" si="181"/>
        <v>13.106999999999999</v>
      </c>
      <c r="M529" s="9">
        <f t="shared" si="181"/>
        <v>-64.275999999999996</v>
      </c>
      <c r="N529" s="9">
        <f t="shared" si="181"/>
        <v>9.4030000000000005</v>
      </c>
      <c r="O529" s="9">
        <f t="shared" si="181"/>
        <v>29.507999999999999</v>
      </c>
      <c r="P529" s="9">
        <f t="shared" si="181"/>
        <v>34.99</v>
      </c>
      <c r="Q529" s="9">
        <f t="shared" si="181"/>
        <v>0.81799999999999962</v>
      </c>
      <c r="R529" s="9">
        <f t="shared" si="181"/>
        <v>28.215999999999998</v>
      </c>
      <c r="S529" s="9">
        <f t="shared" si="181"/>
        <v>51.166000000000011</v>
      </c>
      <c r="T529" s="9">
        <f t="shared" si="181"/>
        <v>-2.2680000000000007</v>
      </c>
      <c r="U529" s="9">
        <f t="shared" si="181"/>
        <v>6.4580000000000002</v>
      </c>
      <c r="V529" s="9">
        <f t="shared" si="181"/>
        <v>51.340999999999994</v>
      </c>
      <c r="W529" s="9">
        <f t="shared" si="181"/>
        <v>40.527000000000008</v>
      </c>
      <c r="X529" s="9">
        <f t="shared" si="181"/>
        <v>2E-3</v>
      </c>
      <c r="Y529" s="9">
        <f t="shared" si="181"/>
        <v>30.571000000000005</v>
      </c>
      <c r="Z529" s="63">
        <f t="shared" si="181"/>
        <v>709.8739999999998</v>
      </c>
      <c r="AA529" s="84"/>
    </row>
    <row r="530" spans="1:27" ht="24.75">
      <c r="A530" s="84"/>
      <c r="B530" s="86">
        <v>2019</v>
      </c>
      <c r="C530" s="40" t="s">
        <v>99</v>
      </c>
      <c r="D530" s="9">
        <f t="shared" si="177"/>
        <v>4.085</v>
      </c>
      <c r="E530" s="9">
        <f t="shared" ref="E530:Z530" si="182">E524-E518</f>
        <v>44.340999999999994</v>
      </c>
      <c r="F530" s="9">
        <f t="shared" si="182"/>
        <v>10.27</v>
      </c>
      <c r="G530" s="9">
        <f t="shared" si="182"/>
        <v>5.4070000000000009</v>
      </c>
      <c r="H530" s="9">
        <f t="shared" si="182"/>
        <v>12.463999999999999</v>
      </c>
      <c r="I530" s="9">
        <f t="shared" si="182"/>
        <v>-3.6859999999999999</v>
      </c>
      <c r="J530" s="9">
        <f t="shared" si="182"/>
        <v>0.22900000000000001</v>
      </c>
      <c r="K530" s="9">
        <f t="shared" si="182"/>
        <v>102.515</v>
      </c>
      <c r="L530" s="9">
        <f t="shared" si="182"/>
        <v>5.0279999999999996</v>
      </c>
      <c r="M530" s="9">
        <f t="shared" si="182"/>
        <v>-40.248999999999988</v>
      </c>
      <c r="N530" s="9">
        <f t="shared" si="182"/>
        <v>3.6789999999999998</v>
      </c>
      <c r="O530" s="9">
        <f t="shared" si="182"/>
        <v>12.799999999999999</v>
      </c>
      <c r="P530" s="9">
        <f t="shared" si="182"/>
        <v>16.840000000000003</v>
      </c>
      <c r="Q530" s="9">
        <f t="shared" si="182"/>
        <v>14.481615544824242</v>
      </c>
      <c r="R530" s="9">
        <f t="shared" si="182"/>
        <v>14.239999999999998</v>
      </c>
      <c r="S530" s="9">
        <f t="shared" si="182"/>
        <v>15.438021978021979</v>
      </c>
      <c r="T530" s="9">
        <f t="shared" si="182"/>
        <v>1.0099999999999993</v>
      </c>
      <c r="U530" s="9">
        <f t="shared" si="182"/>
        <v>7.7549999999999999</v>
      </c>
      <c r="V530" s="9">
        <f t="shared" si="182"/>
        <v>133.10196384771274</v>
      </c>
      <c r="W530" s="9">
        <f t="shared" si="182"/>
        <v>13.904</v>
      </c>
      <c r="X530" s="9">
        <f t="shared" si="182"/>
        <v>0.02</v>
      </c>
      <c r="Y530" s="9">
        <f t="shared" si="182"/>
        <v>29.733999999999998</v>
      </c>
      <c r="Z530" s="63">
        <f t="shared" si="182"/>
        <v>403.40760137055906</v>
      </c>
      <c r="AA530" s="84"/>
    </row>
    <row r="531" spans="1:27" ht="24.75">
      <c r="A531" s="85"/>
      <c r="B531" s="87"/>
      <c r="C531" s="40" t="s">
        <v>100</v>
      </c>
      <c r="D531" s="9">
        <f t="shared" si="177"/>
        <v>32.220999999999989</v>
      </c>
      <c r="E531" s="9">
        <f t="shared" ref="E531:Z531" si="183">E525-E519</f>
        <v>65.439999999999941</v>
      </c>
      <c r="F531" s="9">
        <f t="shared" si="183"/>
        <v>13.943000000000003</v>
      </c>
      <c r="G531" s="9">
        <f t="shared" si="183"/>
        <v>2.9050000000000002</v>
      </c>
      <c r="H531" s="9">
        <f t="shared" si="183"/>
        <v>21.167999999999999</v>
      </c>
      <c r="I531" s="9">
        <f t="shared" si="183"/>
        <v>-21.801000000000002</v>
      </c>
      <c r="J531" s="9">
        <f t="shared" si="183"/>
        <v>0.61299999999999999</v>
      </c>
      <c r="K531" s="9">
        <f t="shared" si="183"/>
        <v>424.50999999999993</v>
      </c>
      <c r="L531" s="9">
        <f t="shared" si="183"/>
        <v>12.347000000000001</v>
      </c>
      <c r="M531" s="9">
        <f t="shared" si="183"/>
        <v>-65.265000000000001</v>
      </c>
      <c r="N531" s="9">
        <f t="shared" si="183"/>
        <v>11.794</v>
      </c>
      <c r="O531" s="9">
        <f t="shared" si="183"/>
        <v>38.886000000000003</v>
      </c>
      <c r="P531" s="9">
        <f t="shared" si="183"/>
        <v>43.387999999999998</v>
      </c>
      <c r="Q531" s="9">
        <f t="shared" si="183"/>
        <v>3.6870000000000003</v>
      </c>
      <c r="R531" s="9">
        <f t="shared" si="183"/>
        <v>30.88</v>
      </c>
      <c r="S531" s="9">
        <f t="shared" si="183"/>
        <v>56.935999999999993</v>
      </c>
      <c r="T531" s="9">
        <f t="shared" si="183"/>
        <v>-2.4830000000000023</v>
      </c>
      <c r="U531" s="9">
        <f t="shared" si="183"/>
        <v>9.918000000000001</v>
      </c>
      <c r="V531" s="9">
        <f t="shared" si="183"/>
        <v>53.989000000000004</v>
      </c>
      <c r="W531" s="9">
        <f t="shared" si="183"/>
        <v>34.805999999999997</v>
      </c>
      <c r="X531" s="9">
        <f t="shared" si="183"/>
        <v>5.0000000000000001E-3</v>
      </c>
      <c r="Y531" s="9">
        <f t="shared" si="183"/>
        <v>46.420999999999999</v>
      </c>
      <c r="Z531" s="63">
        <f t="shared" si="183"/>
        <v>814.30800000000011</v>
      </c>
      <c r="AA531" s="85"/>
    </row>
    <row r="532" spans="1:27" ht="24.75">
      <c r="A532" s="83" t="s">
        <v>6</v>
      </c>
      <c r="B532" s="50">
        <v>2017</v>
      </c>
      <c r="C532" s="70" t="s">
        <v>98</v>
      </c>
      <c r="D532" s="9">
        <f>D511+D521-D515</f>
        <v>16.363999999999997</v>
      </c>
      <c r="E532" s="9">
        <f t="shared" ref="E532:Z532" si="184">E511+E521-E515</f>
        <v>137.77900000000005</v>
      </c>
      <c r="F532" s="9">
        <f t="shared" si="184"/>
        <v>11.602</v>
      </c>
      <c r="G532" s="9">
        <f t="shared" si="184"/>
        <v>10.435171578350806</v>
      </c>
      <c r="H532" s="9">
        <f t="shared" si="184"/>
        <v>42.215818181818186</v>
      </c>
      <c r="I532" s="9">
        <f t="shared" si="184"/>
        <v>-56.756</v>
      </c>
      <c r="J532" s="9">
        <f t="shared" si="184"/>
        <v>1.016</v>
      </c>
      <c r="K532" s="9">
        <f t="shared" si="184"/>
        <v>383.57800000000003</v>
      </c>
      <c r="L532" s="9">
        <f t="shared" si="184"/>
        <v>19.754000000000001</v>
      </c>
      <c r="M532" s="9">
        <f t="shared" si="184"/>
        <v>-71.295000000000002</v>
      </c>
      <c r="N532" s="9">
        <f t="shared" si="184"/>
        <v>4.9720000000000004</v>
      </c>
      <c r="O532" s="9">
        <f t="shared" si="184"/>
        <v>27.525153846153845</v>
      </c>
      <c r="P532" s="9">
        <f t="shared" si="184"/>
        <v>19.316000000000003</v>
      </c>
      <c r="Q532" s="9">
        <f t="shared" si="184"/>
        <v>-3.7638568061284623</v>
      </c>
      <c r="R532" s="9">
        <f t="shared" si="184"/>
        <v>28.567</v>
      </c>
      <c r="S532" s="9">
        <f t="shared" si="184"/>
        <v>42.832999999999998</v>
      </c>
      <c r="T532" s="9">
        <f t="shared" si="184"/>
        <v>-1.673</v>
      </c>
      <c r="U532" s="9">
        <f t="shared" si="184"/>
        <v>5.5089999999999995</v>
      </c>
      <c r="V532" s="9">
        <f t="shared" si="184"/>
        <v>64.972000000000008</v>
      </c>
      <c r="W532" s="9">
        <f t="shared" si="184"/>
        <v>135.64400000000001</v>
      </c>
      <c r="X532" s="9">
        <f t="shared" si="184"/>
        <v>0</v>
      </c>
      <c r="Y532" s="9">
        <f t="shared" si="184"/>
        <v>10.36</v>
      </c>
      <c r="Z532" s="66">
        <f t="shared" si="184"/>
        <v>828.95428680019438</v>
      </c>
      <c r="AA532" s="83" t="s">
        <v>101</v>
      </c>
    </row>
    <row r="533" spans="1:27" ht="24.75">
      <c r="A533" s="84"/>
      <c r="B533" s="50">
        <v>2018</v>
      </c>
      <c r="C533" s="71"/>
      <c r="D533" s="9">
        <f>D512+D523-D517</f>
        <v>26.939000000000004</v>
      </c>
      <c r="E533" s="9">
        <f t="shared" ref="E533:Z533" si="185">E512+E523-E517</f>
        <v>91.944999999999993</v>
      </c>
      <c r="F533" s="9">
        <f t="shared" si="185"/>
        <v>12.882999999999999</v>
      </c>
      <c r="G533" s="9">
        <f t="shared" si="185"/>
        <v>14.22</v>
      </c>
      <c r="H533" s="9">
        <f t="shared" si="185"/>
        <v>16.931000000000001</v>
      </c>
      <c r="I533" s="9">
        <f t="shared" si="185"/>
        <v>-21.107999999999997</v>
      </c>
      <c r="J533" s="9">
        <f t="shared" si="185"/>
        <v>1.5329999999999999</v>
      </c>
      <c r="K533" s="9">
        <f t="shared" si="185"/>
        <v>354.91200000000003</v>
      </c>
      <c r="L533" s="9">
        <f t="shared" si="185"/>
        <v>13.106999999999999</v>
      </c>
      <c r="M533" s="9">
        <f t="shared" si="185"/>
        <v>77.66700000000003</v>
      </c>
      <c r="N533" s="9">
        <f t="shared" si="185"/>
        <v>9.4030000000000005</v>
      </c>
      <c r="O533" s="9">
        <f t="shared" si="185"/>
        <v>29.507999999999999</v>
      </c>
      <c r="P533" s="9">
        <f t="shared" si="185"/>
        <v>34.99</v>
      </c>
      <c r="Q533" s="9">
        <f t="shared" si="185"/>
        <v>1.0299999999999994</v>
      </c>
      <c r="R533" s="9">
        <f t="shared" si="185"/>
        <v>28.215999999999998</v>
      </c>
      <c r="S533" s="9">
        <f t="shared" si="185"/>
        <v>51.166000000000011</v>
      </c>
      <c r="T533" s="9">
        <f t="shared" si="185"/>
        <v>-2.1770000000000014</v>
      </c>
      <c r="U533" s="9">
        <f t="shared" si="185"/>
        <v>6.4580000000000002</v>
      </c>
      <c r="V533" s="9">
        <f t="shared" si="185"/>
        <v>80.720999999999989</v>
      </c>
      <c r="W533" s="9">
        <f t="shared" si="185"/>
        <v>167.46199999999999</v>
      </c>
      <c r="X533" s="9">
        <f t="shared" si="185"/>
        <v>2E-3</v>
      </c>
      <c r="Y533" s="9">
        <f t="shared" si="185"/>
        <v>30.571000000000005</v>
      </c>
      <c r="Z533" s="63">
        <f t="shared" si="185"/>
        <v>1026.3789999999999</v>
      </c>
      <c r="AA533" s="84"/>
    </row>
    <row r="534" spans="1:27" ht="24.75">
      <c r="A534" s="84"/>
      <c r="B534" s="50">
        <v>2019</v>
      </c>
      <c r="C534" s="72"/>
      <c r="D534" s="9">
        <f>D513+D524-D518</f>
        <v>4.085</v>
      </c>
      <c r="E534" s="9">
        <f t="shared" ref="E534:Z534" si="186">E513+E524-E518</f>
        <v>44.340999999999994</v>
      </c>
      <c r="F534" s="9">
        <f t="shared" si="186"/>
        <v>10.27</v>
      </c>
      <c r="G534" s="9">
        <f t="shared" si="186"/>
        <v>16.513999999999999</v>
      </c>
      <c r="H534" s="9">
        <f t="shared" si="186"/>
        <v>12.463999999999999</v>
      </c>
      <c r="I534" s="9">
        <f t="shared" si="186"/>
        <v>2.7850000000000001</v>
      </c>
      <c r="J534" s="9">
        <f t="shared" si="186"/>
        <v>0.22900000000000001</v>
      </c>
      <c r="K534" s="9">
        <f t="shared" si="186"/>
        <v>102.515</v>
      </c>
      <c r="L534" s="9">
        <f t="shared" si="186"/>
        <v>5.0279999999999996</v>
      </c>
      <c r="M534" s="9">
        <f t="shared" si="186"/>
        <v>42.436000000000007</v>
      </c>
      <c r="N534" s="9">
        <f t="shared" si="186"/>
        <v>3.6789999999999998</v>
      </c>
      <c r="O534" s="9">
        <f t="shared" si="186"/>
        <v>12.799999999999999</v>
      </c>
      <c r="P534" s="9">
        <f t="shared" si="186"/>
        <v>16.840000000000003</v>
      </c>
      <c r="Q534" s="9">
        <f t="shared" si="186"/>
        <v>17.109615544824244</v>
      </c>
      <c r="R534" s="9">
        <f t="shared" si="186"/>
        <v>14.239999999999998</v>
      </c>
      <c r="S534" s="9">
        <f t="shared" si="186"/>
        <v>15.938021978021977</v>
      </c>
      <c r="T534" s="9">
        <f t="shared" si="186"/>
        <v>1.9269999999999992</v>
      </c>
      <c r="U534" s="9">
        <f t="shared" si="186"/>
        <v>7.7549999999999999</v>
      </c>
      <c r="V534" s="9">
        <f t="shared" si="186"/>
        <v>162.87396384771273</v>
      </c>
      <c r="W534" s="9">
        <f t="shared" si="186"/>
        <v>109.024</v>
      </c>
      <c r="X534" s="9">
        <f t="shared" si="186"/>
        <v>0.02</v>
      </c>
      <c r="Y534" s="9">
        <f t="shared" si="186"/>
        <v>29.733999999999998</v>
      </c>
      <c r="Z534" s="63">
        <f t="shared" si="186"/>
        <v>632.60760137055911</v>
      </c>
      <c r="AA534" s="85"/>
    </row>
    <row r="535" spans="1:27" ht="24.75">
      <c r="A535" s="73" t="s">
        <v>7</v>
      </c>
      <c r="B535" s="50">
        <v>2017</v>
      </c>
      <c r="C535" s="70" t="s">
        <v>9</v>
      </c>
      <c r="D535" s="9">
        <f>D511/D532*100</f>
        <v>0</v>
      </c>
      <c r="E535" s="9">
        <f t="shared" ref="E535:W535" si="187">E511/E532*100</f>
        <v>0</v>
      </c>
      <c r="F535" s="9">
        <f t="shared" si="187"/>
        <v>0</v>
      </c>
      <c r="G535" s="9">
        <f t="shared" si="187"/>
        <v>101.23455968770526</v>
      </c>
      <c r="H535" s="9">
        <f t="shared" si="187"/>
        <v>0</v>
      </c>
      <c r="I535" s="9">
        <f t="shared" si="187"/>
        <v>-4.6127281697089293</v>
      </c>
      <c r="J535" s="9">
        <f t="shared" si="187"/>
        <v>0</v>
      </c>
      <c r="K535" s="9">
        <f t="shared" si="187"/>
        <v>0</v>
      </c>
      <c r="L535" s="9">
        <f t="shared" si="187"/>
        <v>0</v>
      </c>
      <c r="M535" s="9">
        <f t="shared" si="187"/>
        <v>-65.544568342801028</v>
      </c>
      <c r="N535" s="9">
        <f t="shared" si="187"/>
        <v>0</v>
      </c>
      <c r="O535" s="9">
        <f t="shared" si="187"/>
        <v>0</v>
      </c>
      <c r="P535" s="9">
        <f t="shared" si="187"/>
        <v>0</v>
      </c>
      <c r="Q535" s="9">
        <f t="shared" si="187"/>
        <v>-5.3402669217575909</v>
      </c>
      <c r="R535" s="9">
        <f t="shared" si="187"/>
        <v>0.31154828998494766</v>
      </c>
      <c r="S535" s="9">
        <f t="shared" si="187"/>
        <v>0</v>
      </c>
      <c r="T535" s="9">
        <f t="shared" si="187"/>
        <v>-5.3795576808129102</v>
      </c>
      <c r="U535" s="9">
        <f t="shared" si="187"/>
        <v>0</v>
      </c>
      <c r="V535" s="9">
        <f t="shared" si="187"/>
        <v>41.374746044449914</v>
      </c>
      <c r="W535" s="9">
        <f t="shared" si="187"/>
        <v>85.658046061749872</v>
      </c>
      <c r="X535" s="9">
        <v>0</v>
      </c>
      <c r="Y535" s="9">
        <f>Y511/Y532*100</f>
        <v>0</v>
      </c>
      <c r="Z535" s="66">
        <f>Z511/Z532*100</f>
        <v>24.532595251421565</v>
      </c>
      <c r="AA535" s="92" t="s">
        <v>102</v>
      </c>
    </row>
    <row r="536" spans="1:27" ht="24.75">
      <c r="A536" s="73"/>
      <c r="B536" s="50">
        <v>2018</v>
      </c>
      <c r="C536" s="71"/>
      <c r="D536" s="9">
        <f>(D512/D533)*100</f>
        <v>0</v>
      </c>
      <c r="E536" s="9">
        <f t="shared" ref="E536:Z536" si="188">(E512/E533)*100</f>
        <v>0</v>
      </c>
      <c r="F536" s="9">
        <f t="shared" si="188"/>
        <v>0</v>
      </c>
      <c r="G536" s="9">
        <f t="shared" si="188"/>
        <v>77.665260196905763</v>
      </c>
      <c r="H536" s="9">
        <f t="shared" si="188"/>
        <v>0</v>
      </c>
      <c r="I536" s="9">
        <f t="shared" si="188"/>
        <v>-32.689027856736793</v>
      </c>
      <c r="J536" s="9">
        <f t="shared" si="188"/>
        <v>0</v>
      </c>
      <c r="K536" s="9">
        <f t="shared" si="188"/>
        <v>0</v>
      </c>
      <c r="L536" s="9">
        <f t="shared" si="188"/>
        <v>0</v>
      </c>
      <c r="M536" s="9">
        <f t="shared" si="188"/>
        <v>182.75844309681068</v>
      </c>
      <c r="N536" s="9">
        <f t="shared" si="188"/>
        <v>0</v>
      </c>
      <c r="O536" s="9">
        <f t="shared" si="188"/>
        <v>0</v>
      </c>
      <c r="P536" s="9">
        <f t="shared" si="188"/>
        <v>0</v>
      </c>
      <c r="Q536" s="9">
        <f t="shared" si="188"/>
        <v>20.582524271844672</v>
      </c>
      <c r="R536" s="9">
        <f t="shared" si="188"/>
        <v>0</v>
      </c>
      <c r="S536" s="9">
        <f t="shared" si="188"/>
        <v>0</v>
      </c>
      <c r="T536" s="9">
        <f t="shared" si="188"/>
        <v>-4.1800643086816693</v>
      </c>
      <c r="U536" s="9">
        <f t="shared" si="188"/>
        <v>0</v>
      </c>
      <c r="V536" s="9">
        <f t="shared" si="188"/>
        <v>36.396972287261065</v>
      </c>
      <c r="W536" s="9">
        <f t="shared" si="188"/>
        <v>75.799285808123642</v>
      </c>
      <c r="X536" s="9">
        <f t="shared" si="188"/>
        <v>0</v>
      </c>
      <c r="Y536" s="9">
        <f t="shared" si="188"/>
        <v>0</v>
      </c>
      <c r="Z536" s="63">
        <f t="shared" si="188"/>
        <v>30.837049471978677</v>
      </c>
      <c r="AA536" s="92"/>
    </row>
    <row r="537" spans="1:27" ht="24.75">
      <c r="A537" s="73"/>
      <c r="B537" s="50">
        <v>2019</v>
      </c>
      <c r="C537" s="72"/>
      <c r="D537" s="9">
        <f>(D513/D534)*100</f>
        <v>0</v>
      </c>
      <c r="E537" s="9">
        <f t="shared" ref="E537:Z537" si="189">(E513/E534)*100</f>
        <v>0</v>
      </c>
      <c r="F537" s="9">
        <f t="shared" si="189"/>
        <v>0</v>
      </c>
      <c r="G537" s="9">
        <f t="shared" si="189"/>
        <v>67.258084049897064</v>
      </c>
      <c r="H537" s="9">
        <f t="shared" si="189"/>
        <v>0</v>
      </c>
      <c r="I537" s="9">
        <f t="shared" si="189"/>
        <v>232.35188509874325</v>
      </c>
      <c r="J537" s="9">
        <f t="shared" si="189"/>
        <v>0</v>
      </c>
      <c r="K537" s="9">
        <f t="shared" si="189"/>
        <v>0</v>
      </c>
      <c r="L537" s="9">
        <f t="shared" si="189"/>
        <v>0</v>
      </c>
      <c r="M537" s="9">
        <f t="shared" si="189"/>
        <v>194.84635686681116</v>
      </c>
      <c r="N537" s="9">
        <f t="shared" si="189"/>
        <v>0</v>
      </c>
      <c r="O537" s="9">
        <f t="shared" si="189"/>
        <v>0</v>
      </c>
      <c r="P537" s="9">
        <f t="shared" si="189"/>
        <v>0</v>
      </c>
      <c r="Q537" s="9">
        <f t="shared" si="189"/>
        <v>15.3597840530963</v>
      </c>
      <c r="R537" s="9">
        <f t="shared" si="189"/>
        <v>0</v>
      </c>
      <c r="S537" s="9">
        <f t="shared" si="189"/>
        <v>3.1371521553269535</v>
      </c>
      <c r="T537" s="9">
        <f t="shared" si="189"/>
        <v>47.586922677737434</v>
      </c>
      <c r="U537" s="9">
        <f t="shared" si="189"/>
        <v>0</v>
      </c>
      <c r="V537" s="9">
        <f t="shared" si="189"/>
        <v>18.27916463544587</v>
      </c>
      <c r="W537" s="9">
        <f t="shared" si="189"/>
        <v>87.246844731435274</v>
      </c>
      <c r="X537" s="9">
        <f t="shared" si="189"/>
        <v>0</v>
      </c>
      <c r="Y537" s="9">
        <f t="shared" si="189"/>
        <v>0</v>
      </c>
      <c r="Z537" s="63">
        <f t="shared" si="189"/>
        <v>36.230990507137896</v>
      </c>
      <c r="AA537" s="92"/>
    </row>
    <row r="539" spans="1:27" ht="24.75">
      <c r="A539" s="1" t="s">
        <v>137</v>
      </c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AA539" s="2" t="s">
        <v>138</v>
      </c>
    </row>
    <row r="540" spans="1:27" ht="24.75">
      <c r="A540" s="29" t="s">
        <v>73</v>
      </c>
      <c r="AA540" s="37" t="s">
        <v>166</v>
      </c>
    </row>
    <row r="541" spans="1:27">
      <c r="A541" s="46" t="s">
        <v>209</v>
      </c>
      <c r="AA541" s="46" t="s">
        <v>1</v>
      </c>
    </row>
    <row r="542" spans="1:27">
      <c r="A542" s="74" t="s">
        <v>83</v>
      </c>
      <c r="B542" s="76" t="s">
        <v>2</v>
      </c>
      <c r="C542" s="77"/>
      <c r="D542" s="25" t="s">
        <v>10</v>
      </c>
      <c r="E542" s="25" t="s">
        <v>12</v>
      </c>
      <c r="F542" s="25" t="s">
        <v>14</v>
      </c>
      <c r="G542" s="25" t="s">
        <v>16</v>
      </c>
      <c r="H542" s="25" t="s">
        <v>18</v>
      </c>
      <c r="I542" s="25" t="s">
        <v>20</v>
      </c>
      <c r="J542" s="25" t="s">
        <v>22</v>
      </c>
      <c r="K542" s="25" t="s">
        <v>24</v>
      </c>
      <c r="L542" s="25" t="s">
        <v>26</v>
      </c>
      <c r="M542" s="25" t="s">
        <v>28</v>
      </c>
      <c r="N542" s="25" t="s">
        <v>30</v>
      </c>
      <c r="O542" s="25" t="s">
        <v>32</v>
      </c>
      <c r="P542" s="25" t="s">
        <v>34</v>
      </c>
      <c r="Q542" s="25" t="s">
        <v>36</v>
      </c>
      <c r="R542" s="25" t="s">
        <v>38</v>
      </c>
      <c r="S542" s="25" t="s">
        <v>40</v>
      </c>
      <c r="T542" s="25" t="s">
        <v>42</v>
      </c>
      <c r="U542" s="25" t="s">
        <v>44</v>
      </c>
      <c r="V542" s="25" t="s">
        <v>46</v>
      </c>
      <c r="W542" s="25" t="s">
        <v>48</v>
      </c>
      <c r="X542" s="25" t="s">
        <v>50</v>
      </c>
      <c r="Y542" s="25" t="s">
        <v>52</v>
      </c>
      <c r="Z542" s="25" t="s">
        <v>54</v>
      </c>
      <c r="AA542" s="83" t="s">
        <v>104</v>
      </c>
    </row>
    <row r="543" spans="1:27">
      <c r="A543" s="75"/>
      <c r="B543" s="78" t="s">
        <v>8</v>
      </c>
      <c r="C543" s="79"/>
      <c r="D543" s="28" t="s">
        <v>11</v>
      </c>
      <c r="E543" s="28" t="s">
        <v>13</v>
      </c>
      <c r="F543" s="28" t="s">
        <v>15</v>
      </c>
      <c r="G543" s="28" t="s">
        <v>17</v>
      </c>
      <c r="H543" s="28" t="s">
        <v>19</v>
      </c>
      <c r="I543" s="28" t="s">
        <v>21</v>
      </c>
      <c r="J543" s="28" t="s">
        <v>23</v>
      </c>
      <c r="K543" s="28" t="s">
        <v>25</v>
      </c>
      <c r="L543" s="28" t="s">
        <v>27</v>
      </c>
      <c r="M543" s="28" t="s">
        <v>29</v>
      </c>
      <c r="N543" s="28" t="s">
        <v>31</v>
      </c>
      <c r="O543" s="28" t="s">
        <v>33</v>
      </c>
      <c r="P543" s="28" t="s">
        <v>35</v>
      </c>
      <c r="Q543" s="28" t="s">
        <v>37</v>
      </c>
      <c r="R543" s="28" t="s">
        <v>39</v>
      </c>
      <c r="S543" s="28" t="s">
        <v>41</v>
      </c>
      <c r="T543" s="28" t="s">
        <v>43</v>
      </c>
      <c r="U543" s="28" t="s">
        <v>45</v>
      </c>
      <c r="V543" s="28" t="s">
        <v>47</v>
      </c>
      <c r="W543" s="28" t="s">
        <v>49</v>
      </c>
      <c r="X543" s="17" t="s">
        <v>51</v>
      </c>
      <c r="Y543" s="17" t="s">
        <v>53</v>
      </c>
      <c r="Z543" s="17" t="s">
        <v>55</v>
      </c>
      <c r="AA543" s="85"/>
    </row>
    <row r="544" spans="1:27" ht="24.75">
      <c r="A544" s="80" t="s">
        <v>208</v>
      </c>
      <c r="B544" s="50">
        <v>2017</v>
      </c>
      <c r="C544" s="70" t="s">
        <v>98</v>
      </c>
      <c r="D544" s="9">
        <v>318.60299999999995</v>
      </c>
      <c r="E544" s="9">
        <v>159.285</v>
      </c>
      <c r="F544" s="9">
        <v>25.847000000000001</v>
      </c>
      <c r="G544" s="9">
        <v>341.27</v>
      </c>
      <c r="H544" s="9">
        <v>1073.695045464244</v>
      </c>
      <c r="I544" s="9">
        <v>9.187875</v>
      </c>
      <c r="J544" s="9">
        <v>11.486000000000001</v>
      </c>
      <c r="K544" s="9">
        <v>964.46500000000003</v>
      </c>
      <c r="L544" s="9">
        <v>1172.692</v>
      </c>
      <c r="M544" s="9">
        <v>346.94599999999997</v>
      </c>
      <c r="N544" s="9">
        <v>224.63052000000002</v>
      </c>
      <c r="O544" s="9">
        <v>109.55199999999999</v>
      </c>
      <c r="P544" s="9">
        <v>176.47283429999999</v>
      </c>
      <c r="Q544" s="9">
        <v>135.91800000000001</v>
      </c>
      <c r="R544" s="9">
        <v>27.869</v>
      </c>
      <c r="S544" s="9">
        <v>64.992999999999995</v>
      </c>
      <c r="T544" s="9">
        <v>277.495</v>
      </c>
      <c r="U544" s="9">
        <v>181.62700000000001</v>
      </c>
      <c r="V544" s="9">
        <v>2026.1980000000001</v>
      </c>
      <c r="W544" s="9">
        <v>1268.54</v>
      </c>
      <c r="X544" s="9">
        <v>113.04300000000001</v>
      </c>
      <c r="Y544" s="9">
        <v>349.51499999999999</v>
      </c>
      <c r="Z544" s="67">
        <f>SUM(D544:Y544)</f>
        <v>9379.3302747642429</v>
      </c>
      <c r="AA544" s="83" t="s">
        <v>95</v>
      </c>
    </row>
    <row r="545" spans="1:27" ht="24.75">
      <c r="A545" s="81"/>
      <c r="B545" s="50">
        <v>2018</v>
      </c>
      <c r="C545" s="71"/>
      <c r="D545" s="9">
        <v>334.28200000000004</v>
      </c>
      <c r="E545" s="9">
        <v>162.90800000000002</v>
      </c>
      <c r="F545" s="9">
        <v>40.784999999999997</v>
      </c>
      <c r="G545" s="9">
        <v>319.29999999999995</v>
      </c>
      <c r="H545" s="9">
        <v>1068.9960000000001</v>
      </c>
      <c r="I545" s="9">
        <v>2.278</v>
      </c>
      <c r="J545" s="9">
        <v>11.548999999999999</v>
      </c>
      <c r="K545" s="9">
        <v>979.125</v>
      </c>
      <c r="L545" s="9">
        <v>985.3</v>
      </c>
      <c r="M545" s="9">
        <v>314.19200000000001</v>
      </c>
      <c r="N545" s="9">
        <v>186.08400000000003</v>
      </c>
      <c r="O545" s="9">
        <v>192.98000000000002</v>
      </c>
      <c r="P545" s="9">
        <v>158.07300000000001</v>
      </c>
      <c r="Q545" s="9">
        <v>9.8279999999999994</v>
      </c>
      <c r="R545" s="9">
        <v>30.414999999999999</v>
      </c>
      <c r="S545" s="9">
        <v>117.49600000000001</v>
      </c>
      <c r="T545" s="9">
        <v>193.89099999999999</v>
      </c>
      <c r="U545" s="9">
        <v>180.46899999999999</v>
      </c>
      <c r="V545" s="9">
        <v>2281.2579999999998</v>
      </c>
      <c r="W545" s="9">
        <v>1289.577</v>
      </c>
      <c r="X545" s="9">
        <v>112.474</v>
      </c>
      <c r="Y545" s="9">
        <v>371.065</v>
      </c>
      <c r="Z545" s="67">
        <f t="shared" ref="Z545:Z558" si="190">SUM(D545:Y545)</f>
        <v>9342.3250000000007</v>
      </c>
      <c r="AA545" s="84"/>
    </row>
    <row r="546" spans="1:27" ht="24.75">
      <c r="A546" s="82"/>
      <c r="B546" s="50">
        <v>2019</v>
      </c>
      <c r="C546" s="72"/>
      <c r="D546" s="9">
        <v>274.85199999999998</v>
      </c>
      <c r="E546" s="9">
        <v>168.119</v>
      </c>
      <c r="F546" s="9">
        <v>41.472999999999999</v>
      </c>
      <c r="G546" s="9">
        <v>341.49099999999999</v>
      </c>
      <c r="H546" s="9">
        <v>803.61500000000001</v>
      </c>
      <c r="I546" s="9">
        <v>2.282</v>
      </c>
      <c r="J546" s="9">
        <v>11.664</v>
      </c>
      <c r="K546" s="9">
        <v>1074.1570000000002</v>
      </c>
      <c r="L546" s="9">
        <v>994.3</v>
      </c>
      <c r="M546" s="9">
        <v>302.89400000000001</v>
      </c>
      <c r="N546" s="9">
        <v>185.94599999999997</v>
      </c>
      <c r="O546" s="9">
        <v>182.27499999999998</v>
      </c>
      <c r="P546" s="9">
        <v>86.155000000000001</v>
      </c>
      <c r="Q546" s="9">
        <v>111.485</v>
      </c>
      <c r="R546" s="9">
        <v>29.941000000000003</v>
      </c>
      <c r="S546" s="9">
        <v>111.297</v>
      </c>
      <c r="T546" s="9">
        <v>181.37299999999999</v>
      </c>
      <c r="U546" s="9">
        <v>180.37100000000001</v>
      </c>
      <c r="V546" s="9">
        <v>2340.547</v>
      </c>
      <c r="W546" s="9">
        <v>1411.9970000000001</v>
      </c>
      <c r="X546" s="9">
        <v>113.73299999999999</v>
      </c>
      <c r="Y546" s="9">
        <v>378.46299999999997</v>
      </c>
      <c r="Z546" s="67">
        <f t="shared" si="190"/>
        <v>9328.4299999999985</v>
      </c>
      <c r="AA546" s="85"/>
    </row>
    <row r="547" spans="1:27" ht="24.75">
      <c r="A547" s="83" t="s">
        <v>3</v>
      </c>
      <c r="B547" s="86">
        <v>2017</v>
      </c>
      <c r="C547" s="40" t="s">
        <v>99</v>
      </c>
      <c r="D547" s="9">
        <v>10.633093000000001</v>
      </c>
      <c r="E547" s="9">
        <v>30.794</v>
      </c>
      <c r="F547" s="9">
        <v>0.67100000000000004</v>
      </c>
      <c r="G547" s="9">
        <v>7.9145379999999994</v>
      </c>
      <c r="H547" s="9">
        <v>1.5202739999999999</v>
      </c>
      <c r="I547" s="9">
        <v>0</v>
      </c>
      <c r="J547" s="9">
        <v>4.2999999999999997E-2</v>
      </c>
      <c r="K547" s="9">
        <v>28.311999999999998</v>
      </c>
      <c r="L547" s="9">
        <v>15.298</v>
      </c>
      <c r="M547" s="9">
        <v>0.113</v>
      </c>
      <c r="N547" s="9">
        <v>0.83499999999999996</v>
      </c>
      <c r="O547" s="9">
        <v>0.246</v>
      </c>
      <c r="P547" s="9">
        <v>18.248726999999999</v>
      </c>
      <c r="Q547" s="9">
        <v>0</v>
      </c>
      <c r="R547" s="9">
        <v>5.6350000000000004E-2</v>
      </c>
      <c r="S547" s="9">
        <v>7.016</v>
      </c>
      <c r="T547" s="9">
        <v>1.819</v>
      </c>
      <c r="U547" s="9">
        <v>0</v>
      </c>
      <c r="V547" s="9">
        <v>6.8740000000000006</v>
      </c>
      <c r="W547" s="9">
        <v>0.82600000000000007</v>
      </c>
      <c r="X547" s="9">
        <v>1.022</v>
      </c>
      <c r="Y547" s="9">
        <v>0.126</v>
      </c>
      <c r="Z547" s="67">
        <f t="shared" si="190"/>
        <v>132.36798199999998</v>
      </c>
      <c r="AA547" s="83" t="s">
        <v>96</v>
      </c>
    </row>
    <row r="548" spans="1:27" ht="24.75">
      <c r="A548" s="84"/>
      <c r="B548" s="87"/>
      <c r="C548" s="40" t="s">
        <v>100</v>
      </c>
      <c r="D548" s="9">
        <v>31.603000000000002</v>
      </c>
      <c r="E548" s="9">
        <v>69.8</v>
      </c>
      <c r="F548" s="9">
        <v>2.625</v>
      </c>
      <c r="G548" s="9">
        <v>8.2124228330109226</v>
      </c>
      <c r="H548" s="9">
        <v>0.37234278194999998</v>
      </c>
      <c r="I548" s="9">
        <v>0</v>
      </c>
      <c r="J548" s="9">
        <v>8.5000000000000006E-2</v>
      </c>
      <c r="K548" s="9">
        <v>103.52000000000001</v>
      </c>
      <c r="L548" s="9">
        <v>61.406000000000006</v>
      </c>
      <c r="M548" s="9">
        <v>9.5000000000000001E-2</v>
      </c>
      <c r="N548" s="9">
        <v>3.5369999999999999</v>
      </c>
      <c r="O548" s="9">
        <v>0.434</v>
      </c>
      <c r="P548" s="9">
        <v>56.558397999999997</v>
      </c>
      <c r="Q548" s="9">
        <v>1.5780000000000001</v>
      </c>
      <c r="R548" s="9">
        <v>1.0871750000000002</v>
      </c>
      <c r="S548" s="9">
        <v>23.984000000000002</v>
      </c>
      <c r="T548" s="9">
        <v>2.39</v>
      </c>
      <c r="U548" s="9">
        <v>0</v>
      </c>
      <c r="V548" s="9">
        <v>9.9294249964853076</v>
      </c>
      <c r="W548" s="9">
        <v>1.2669999999999999</v>
      </c>
      <c r="X548" s="9">
        <v>0.90400000000000003</v>
      </c>
      <c r="Y548" s="9">
        <v>0.183</v>
      </c>
      <c r="Z548" s="67">
        <f t="shared" si="190"/>
        <v>379.57076361144618</v>
      </c>
      <c r="AA548" s="84"/>
    </row>
    <row r="549" spans="1:27" ht="24.75">
      <c r="A549" s="84"/>
      <c r="B549" s="86">
        <v>2018</v>
      </c>
      <c r="C549" s="40" t="s">
        <v>99</v>
      </c>
      <c r="D549" s="9">
        <v>14.698</v>
      </c>
      <c r="E549" s="9">
        <v>74.863</v>
      </c>
      <c r="F549" s="9">
        <v>0.69500000000000006</v>
      </c>
      <c r="G549" s="9">
        <v>2.3369999999999997</v>
      </c>
      <c r="H549" s="9">
        <v>0.20399999999999999</v>
      </c>
      <c r="I549" s="9">
        <v>0</v>
      </c>
      <c r="J549" s="9">
        <v>1.2E-2</v>
      </c>
      <c r="K549" s="9">
        <v>37.567</v>
      </c>
      <c r="L549" s="9">
        <v>12.752878184800437</v>
      </c>
      <c r="M549" s="9">
        <v>1E-3</v>
      </c>
      <c r="N549" s="9">
        <v>0.75900000000000001</v>
      </c>
      <c r="O549" s="9">
        <v>1.143</v>
      </c>
      <c r="P549" s="9">
        <v>0</v>
      </c>
      <c r="Q549" s="9">
        <v>0</v>
      </c>
      <c r="R549" s="9">
        <v>8.8654582588715836E-3</v>
      </c>
      <c r="S549" s="9">
        <v>8.8650000000000002</v>
      </c>
      <c r="T549" s="9">
        <v>2.7519999999999998</v>
      </c>
      <c r="U549" s="9">
        <v>0</v>
      </c>
      <c r="V549" s="9">
        <v>1.5230000000000001</v>
      </c>
      <c r="W549" s="9">
        <v>0.72199999999999998</v>
      </c>
      <c r="X549" s="9">
        <v>0</v>
      </c>
      <c r="Y549" s="9">
        <v>0</v>
      </c>
      <c r="Z549" s="67">
        <f t="shared" si="190"/>
        <v>158.90274364305932</v>
      </c>
      <c r="AA549" s="84"/>
    </row>
    <row r="550" spans="1:27" ht="24.75">
      <c r="A550" s="84"/>
      <c r="B550" s="87"/>
      <c r="C550" s="40" t="s">
        <v>100</v>
      </c>
      <c r="D550" s="9">
        <v>42.527000000000001</v>
      </c>
      <c r="E550" s="9">
        <v>220.577</v>
      </c>
      <c r="F550" s="9">
        <v>3.673</v>
      </c>
      <c r="G550" s="9">
        <v>2.621</v>
      </c>
      <c r="H550" s="9">
        <v>0.42899999999999999</v>
      </c>
      <c r="I550" s="9">
        <v>0</v>
      </c>
      <c r="J550" s="9">
        <v>5.7000000000000002E-2</v>
      </c>
      <c r="K550" s="9">
        <v>128.50700000000001</v>
      </c>
      <c r="L550" s="9">
        <v>66.610999999999976</v>
      </c>
      <c r="M550" s="9">
        <v>4.0000000000000001E-3</v>
      </c>
      <c r="N550" s="9">
        <v>2.5309999999999997</v>
      </c>
      <c r="O550" s="9">
        <v>1.875</v>
      </c>
      <c r="P550" s="9">
        <v>0</v>
      </c>
      <c r="Q550" s="9">
        <v>1.6280000000000001</v>
      </c>
      <c r="R550" s="9">
        <v>1.034</v>
      </c>
      <c r="S550" s="9">
        <v>40.121000000000002</v>
      </c>
      <c r="T550" s="9">
        <v>2.2880000000000003</v>
      </c>
      <c r="U550" s="9">
        <v>0</v>
      </c>
      <c r="V550" s="9">
        <v>2.3279999999999998</v>
      </c>
      <c r="W550" s="9">
        <v>1.3399999999999999</v>
      </c>
      <c r="X550" s="9">
        <v>0</v>
      </c>
      <c r="Y550" s="9">
        <v>0</v>
      </c>
      <c r="Z550" s="67">
        <f t="shared" si="190"/>
        <v>518.15099999999995</v>
      </c>
      <c r="AA550" s="84"/>
    </row>
    <row r="551" spans="1:27" ht="24.75">
      <c r="A551" s="84"/>
      <c r="B551" s="86">
        <v>2019</v>
      </c>
      <c r="C551" s="40" t="s">
        <v>99</v>
      </c>
      <c r="D551" s="9">
        <v>14.280000000000001</v>
      </c>
      <c r="E551" s="9">
        <v>200.77100000000002</v>
      </c>
      <c r="F551" s="9">
        <v>0.46199999999999997</v>
      </c>
      <c r="G551" s="9">
        <v>3.2349999999999999</v>
      </c>
      <c r="H551" s="9">
        <v>0.69700000000000006</v>
      </c>
      <c r="I551" s="9">
        <v>0</v>
      </c>
      <c r="J551" s="9">
        <v>8.5000000000000006E-2</v>
      </c>
      <c r="K551" s="9">
        <v>38.478000000000002</v>
      </c>
      <c r="L551" s="9">
        <v>10.049288216605184</v>
      </c>
      <c r="M551" s="9">
        <v>4.7E-2</v>
      </c>
      <c r="N551" s="9">
        <v>9.4E-2</v>
      </c>
      <c r="O551" s="9">
        <v>1.4649999999999999</v>
      </c>
      <c r="P551" s="9">
        <v>14.228783999999999</v>
      </c>
      <c r="Q551" s="9">
        <v>0.29121052631578948</v>
      </c>
      <c r="R551" s="9">
        <v>0</v>
      </c>
      <c r="S551" s="9">
        <v>2.1149999999999998</v>
      </c>
      <c r="T551" s="9">
        <v>2.3340000000000001</v>
      </c>
      <c r="U551" s="9">
        <v>0</v>
      </c>
      <c r="V551" s="9">
        <v>2.0129999999999999</v>
      </c>
      <c r="W551" s="9">
        <v>0.873</v>
      </c>
      <c r="X551" s="9">
        <v>0</v>
      </c>
      <c r="Y551" s="9">
        <v>0</v>
      </c>
      <c r="Z551" s="67">
        <f t="shared" si="190"/>
        <v>291.51828274292103</v>
      </c>
      <c r="AA551" s="84"/>
    </row>
    <row r="552" spans="1:27" ht="24.75">
      <c r="A552" s="85"/>
      <c r="B552" s="87"/>
      <c r="C552" s="40" t="s">
        <v>100</v>
      </c>
      <c r="D552" s="9">
        <v>41.414000000000001</v>
      </c>
      <c r="E552" s="9">
        <v>650.42200000000003</v>
      </c>
      <c r="F552" s="9">
        <v>2.0859999999999999</v>
      </c>
      <c r="G552" s="9">
        <v>3.415</v>
      </c>
      <c r="H552" s="9">
        <v>1.47</v>
      </c>
      <c r="I552" s="9">
        <v>0</v>
      </c>
      <c r="J552" s="9">
        <v>0.23600000000000002</v>
      </c>
      <c r="K552" s="9">
        <v>134.35</v>
      </c>
      <c r="L552" s="9">
        <v>53.44</v>
      </c>
      <c r="M552" s="9">
        <v>0.21100000000000002</v>
      </c>
      <c r="N552" s="9">
        <v>0.432</v>
      </c>
      <c r="O552" s="9">
        <v>2.6669999999999998</v>
      </c>
      <c r="P552" s="9">
        <v>46.469111688311685</v>
      </c>
      <c r="Q552" s="9">
        <v>1.839</v>
      </c>
      <c r="R552" s="9">
        <v>0</v>
      </c>
      <c r="S552" s="9">
        <v>5.9779999999999998</v>
      </c>
      <c r="T552" s="9">
        <v>1.3519999999999999</v>
      </c>
      <c r="U552" s="9">
        <v>0</v>
      </c>
      <c r="V552" s="9">
        <v>2.7669999999999999</v>
      </c>
      <c r="W552" s="9">
        <v>1.27</v>
      </c>
      <c r="X552" s="9">
        <v>0</v>
      </c>
      <c r="Y552" s="9">
        <v>0</v>
      </c>
      <c r="Z552" s="67">
        <f t="shared" si="190"/>
        <v>949.81811168831189</v>
      </c>
      <c r="AA552" s="85"/>
    </row>
    <row r="553" spans="1:27" ht="24.75">
      <c r="A553" s="83" t="s">
        <v>4</v>
      </c>
      <c r="B553" s="86">
        <v>2017</v>
      </c>
      <c r="C553" s="40" t="s">
        <v>99</v>
      </c>
      <c r="D553" s="9">
        <v>92.816373999999996</v>
      </c>
      <c r="E553" s="9">
        <v>621.13800000000003</v>
      </c>
      <c r="F553" s="9">
        <v>73.77000000000001</v>
      </c>
      <c r="G553" s="9">
        <v>3.3846610000000004</v>
      </c>
      <c r="H553" s="9">
        <v>51.125999999999998</v>
      </c>
      <c r="I553" s="9">
        <v>17.137999999999998</v>
      </c>
      <c r="J553" s="9">
        <v>2.835</v>
      </c>
      <c r="K553" s="9">
        <v>861.58899999999994</v>
      </c>
      <c r="L553" s="9">
        <v>1.085</v>
      </c>
      <c r="M553" s="9">
        <v>25.420999999999999</v>
      </c>
      <c r="N553" s="9">
        <v>2.637</v>
      </c>
      <c r="O553" s="9">
        <v>584.43555400000002</v>
      </c>
      <c r="P553" s="9">
        <v>165.38841199999999</v>
      </c>
      <c r="Q553" s="9">
        <v>51.564627412785548</v>
      </c>
      <c r="R553" s="9">
        <v>177.13299999999998</v>
      </c>
      <c r="S553" s="9">
        <v>182.102</v>
      </c>
      <c r="T553" s="9">
        <v>30.247</v>
      </c>
      <c r="U553" s="9">
        <v>63.640999999999998</v>
      </c>
      <c r="V553" s="9">
        <v>597.46400000000006</v>
      </c>
      <c r="W553" s="9">
        <v>6.7729999999999997</v>
      </c>
      <c r="X553" s="9">
        <v>23.582000000000001</v>
      </c>
      <c r="Y553" s="9">
        <v>80.424999999999997</v>
      </c>
      <c r="Z553" s="67">
        <f t="shared" si="190"/>
        <v>3715.6956284127855</v>
      </c>
      <c r="AA553" s="83" t="s">
        <v>97</v>
      </c>
    </row>
    <row r="554" spans="1:27" ht="24.75">
      <c r="A554" s="84"/>
      <c r="B554" s="87"/>
      <c r="C554" s="40" t="s">
        <v>100</v>
      </c>
      <c r="D554" s="9">
        <v>276.76099999999997</v>
      </c>
      <c r="E554" s="9">
        <v>1638.0880000000002</v>
      </c>
      <c r="F554" s="9">
        <v>220.84399999999999</v>
      </c>
      <c r="G554" s="9">
        <v>10.982037843324763</v>
      </c>
      <c r="H554" s="9">
        <v>188.83700000000002</v>
      </c>
      <c r="I554" s="9">
        <v>22.246000000000002</v>
      </c>
      <c r="J554" s="9">
        <v>4.9569999999999999</v>
      </c>
      <c r="K554" s="9">
        <v>1889.5320000000002</v>
      </c>
      <c r="L554" s="9">
        <v>4.0209999999999999</v>
      </c>
      <c r="M554" s="9">
        <v>23.410999999999998</v>
      </c>
      <c r="N554" s="9">
        <v>4.9720000000000004</v>
      </c>
      <c r="O554" s="9">
        <v>849.99135699999999</v>
      </c>
      <c r="P554" s="9">
        <v>344.49541360000001</v>
      </c>
      <c r="Q554" s="9">
        <v>44.722000000000001</v>
      </c>
      <c r="R554" s="9">
        <v>427.11199999999997</v>
      </c>
      <c r="S554" s="9">
        <v>547.16000000000008</v>
      </c>
      <c r="T554" s="9">
        <v>137.58500000000001</v>
      </c>
      <c r="U554" s="9">
        <v>109.58499999999999</v>
      </c>
      <c r="V554" s="9">
        <v>1573.7943696049488</v>
      </c>
      <c r="W554" s="9">
        <v>30.073</v>
      </c>
      <c r="X554" s="9">
        <v>19.074999999999999</v>
      </c>
      <c r="Y554" s="9">
        <v>113.351</v>
      </c>
      <c r="Z554" s="67">
        <f t="shared" si="190"/>
        <v>8481.5951780482737</v>
      </c>
      <c r="AA554" s="84"/>
    </row>
    <row r="555" spans="1:27" ht="24.75">
      <c r="A555" s="84"/>
      <c r="B555" s="86">
        <v>2018</v>
      </c>
      <c r="C555" s="40" t="s">
        <v>99</v>
      </c>
      <c r="D555" s="9">
        <v>118.91859184969051</v>
      </c>
      <c r="E555" s="9">
        <v>807.46184805464668</v>
      </c>
      <c r="F555" s="9">
        <v>78.489035107673644</v>
      </c>
      <c r="G555" s="9">
        <v>7.2321217115689382</v>
      </c>
      <c r="H555" s="9">
        <v>51.768289030250756</v>
      </c>
      <c r="I555" s="9">
        <v>13.833843181818182</v>
      </c>
      <c r="J555" s="9">
        <v>3.4780000000000002</v>
      </c>
      <c r="K555" s="9">
        <v>769.76793771013945</v>
      </c>
      <c r="L555" s="9">
        <v>1.036</v>
      </c>
      <c r="M555" s="9">
        <v>18.72</v>
      </c>
      <c r="N555" s="9">
        <v>4.9158666666666671</v>
      </c>
      <c r="O555" s="9">
        <v>535.42970434782615</v>
      </c>
      <c r="P555" s="9">
        <v>154.79828132660188</v>
      </c>
      <c r="Q555" s="9">
        <v>8.7564354020930821</v>
      </c>
      <c r="R555" s="9">
        <v>168.89177475807344</v>
      </c>
      <c r="S555" s="9">
        <v>192.14026023290671</v>
      </c>
      <c r="T555" s="9">
        <v>33.728875954270954</v>
      </c>
      <c r="U555" s="9">
        <v>116.41378591954023</v>
      </c>
      <c r="V555" s="9">
        <v>978.79435401798867</v>
      </c>
      <c r="W555" s="9">
        <v>8.8794257703081243</v>
      </c>
      <c r="X555" s="9">
        <v>25.565000000000001</v>
      </c>
      <c r="Y555" s="9">
        <v>98.125571428571433</v>
      </c>
      <c r="Z555" s="67">
        <f t="shared" si="190"/>
        <v>4197.1450024706355</v>
      </c>
      <c r="AA555" s="84"/>
    </row>
    <row r="556" spans="1:27" ht="24.75">
      <c r="A556" s="84"/>
      <c r="B556" s="87"/>
      <c r="C556" s="40" t="s">
        <v>100</v>
      </c>
      <c r="D556" s="9">
        <v>376.60800000000006</v>
      </c>
      <c r="E556" s="9">
        <v>1825.2429999999999</v>
      </c>
      <c r="F556" s="9">
        <v>234.32599999999999</v>
      </c>
      <c r="G556" s="9">
        <v>23.750999999999998</v>
      </c>
      <c r="H556" s="9">
        <v>187.04000000000002</v>
      </c>
      <c r="I556" s="9">
        <v>17.825000000000003</v>
      </c>
      <c r="J556" s="9">
        <v>4.7669999999999995</v>
      </c>
      <c r="K556" s="9">
        <v>1863.0790000000002</v>
      </c>
      <c r="L556" s="9">
        <v>3.7150000000000007</v>
      </c>
      <c r="M556" s="9">
        <v>13.488999999999999</v>
      </c>
      <c r="N556" s="9">
        <v>12.911999999999999</v>
      </c>
      <c r="O556" s="9">
        <v>807.93400000000008</v>
      </c>
      <c r="P556" s="9">
        <v>314.58699999999999</v>
      </c>
      <c r="Q556" s="9">
        <v>57.35</v>
      </c>
      <c r="R556" s="9">
        <v>518.53700000000003</v>
      </c>
      <c r="S556" s="9">
        <v>577.83199999999988</v>
      </c>
      <c r="T556" s="9">
        <v>153.136</v>
      </c>
      <c r="U556" s="9">
        <v>182.74800000000002</v>
      </c>
      <c r="V556" s="9">
        <v>1684.3947644767684</v>
      </c>
      <c r="W556" s="9">
        <v>40.137</v>
      </c>
      <c r="X556" s="9">
        <v>20.388999999999999</v>
      </c>
      <c r="Y556" s="9">
        <v>130.34899999999999</v>
      </c>
      <c r="Z556" s="67">
        <f>SUM(D556:Y556)</f>
        <v>9050.1487644767694</v>
      </c>
      <c r="AA556" s="84"/>
    </row>
    <row r="557" spans="1:27" s="53" customFormat="1" ht="24.75">
      <c r="A557" s="84"/>
      <c r="B557" s="86">
        <v>2019</v>
      </c>
      <c r="C557" s="51" t="s">
        <v>99</v>
      </c>
      <c r="D557" s="9">
        <v>117.23700000000001</v>
      </c>
      <c r="E557" s="9">
        <v>990.75199999999995</v>
      </c>
      <c r="F557" s="9">
        <v>81.852000000000004</v>
      </c>
      <c r="G557" s="9">
        <v>8.0060059999999993</v>
      </c>
      <c r="H557" s="9">
        <v>56.939</v>
      </c>
      <c r="I557" s="9">
        <v>15.718999999999999</v>
      </c>
      <c r="J557" s="9">
        <v>3.617</v>
      </c>
      <c r="K557" s="9">
        <v>782.55600000000004</v>
      </c>
      <c r="L557" s="9">
        <v>1.4279999999999999</v>
      </c>
      <c r="M557" s="9">
        <v>14.013999999999999</v>
      </c>
      <c r="N557" s="9">
        <v>5.4260000000000002</v>
      </c>
      <c r="O557" s="9">
        <v>531.00400000000002</v>
      </c>
      <c r="P557" s="9">
        <v>159.44900000000001</v>
      </c>
      <c r="Q557" s="9">
        <v>15.121068534669071</v>
      </c>
      <c r="R557" s="9">
        <v>171.30799999999999</v>
      </c>
      <c r="S557" s="9">
        <v>189.90100000000001</v>
      </c>
      <c r="T557" s="9">
        <v>31.277000000000001</v>
      </c>
      <c r="U557" s="9">
        <v>84.781000000000006</v>
      </c>
      <c r="V557" s="9">
        <v>1206.5208310045803</v>
      </c>
      <c r="W557" s="9">
        <v>12.565999999999999</v>
      </c>
      <c r="X557" s="9">
        <v>31.015000000000001</v>
      </c>
      <c r="Y557" s="9">
        <v>139.18</v>
      </c>
      <c r="Z557" s="67">
        <f t="shared" si="190"/>
        <v>4649.6689055392499</v>
      </c>
      <c r="AA557" s="84"/>
    </row>
    <row r="558" spans="1:27" ht="24.75">
      <c r="A558" s="85"/>
      <c r="B558" s="87"/>
      <c r="C558" s="40" t="s">
        <v>100</v>
      </c>
      <c r="D558" s="9">
        <v>372.39100000000002</v>
      </c>
      <c r="E558" s="9">
        <v>2233.5309999999999</v>
      </c>
      <c r="F558" s="9">
        <v>234.22700000000003</v>
      </c>
      <c r="G558" s="9">
        <v>25.236977854999996</v>
      </c>
      <c r="H558" s="9">
        <v>201.66500000000002</v>
      </c>
      <c r="I558" s="9">
        <v>19.839000000000002</v>
      </c>
      <c r="J558" s="9">
        <v>5.9390000000000001</v>
      </c>
      <c r="K558" s="9">
        <v>1939.0910000000001</v>
      </c>
      <c r="L558" s="9">
        <v>3.4819999999999998</v>
      </c>
      <c r="M558" s="9">
        <v>10.218</v>
      </c>
      <c r="N558" s="9">
        <v>14.481000000000002</v>
      </c>
      <c r="O558" s="9">
        <v>827.36900000000003</v>
      </c>
      <c r="P558" s="9">
        <v>316.904</v>
      </c>
      <c r="Q558" s="9">
        <v>53.204999999999998</v>
      </c>
      <c r="R558" s="9">
        <v>518.69299999999998</v>
      </c>
      <c r="S558" s="9">
        <v>588.37899999999991</v>
      </c>
      <c r="T558" s="9">
        <v>138.40700000000001</v>
      </c>
      <c r="U558" s="9">
        <v>133.023</v>
      </c>
      <c r="V558" s="9">
        <v>2640.7039479999999</v>
      </c>
      <c r="W558" s="9">
        <v>43.695999999999998</v>
      </c>
      <c r="X558" s="9">
        <v>24.948999999999998</v>
      </c>
      <c r="Y558" s="9">
        <v>196.49700000000001</v>
      </c>
      <c r="Z558" s="67">
        <f t="shared" si="190"/>
        <v>10541.926925854999</v>
      </c>
      <c r="AA558" s="85"/>
    </row>
    <row r="559" spans="1:27" ht="24.75">
      <c r="A559" s="83" t="s">
        <v>5</v>
      </c>
      <c r="B559" s="86">
        <v>2017</v>
      </c>
      <c r="C559" s="40" t="s">
        <v>99</v>
      </c>
      <c r="D559" s="9">
        <v>82.183280999999994</v>
      </c>
      <c r="E559" s="9">
        <v>590.34400000000005</v>
      </c>
      <c r="F559" s="9">
        <v>73.099000000000004</v>
      </c>
      <c r="G559" s="9">
        <v>-4.529876999999999</v>
      </c>
      <c r="H559" s="9">
        <v>49.605725999999997</v>
      </c>
      <c r="I559" s="9">
        <v>17.137999999999998</v>
      </c>
      <c r="J559" s="9">
        <v>2.7919999999999998</v>
      </c>
      <c r="K559" s="9">
        <v>833.27699999999993</v>
      </c>
      <c r="L559" s="9">
        <v>-14.213000000000001</v>
      </c>
      <c r="M559" s="9">
        <v>25.308</v>
      </c>
      <c r="N559" s="9">
        <v>1.802</v>
      </c>
      <c r="O559" s="9">
        <v>584.18955400000004</v>
      </c>
      <c r="P559" s="9">
        <v>147.13968499999999</v>
      </c>
      <c r="Q559" s="9">
        <v>51.564627412785548</v>
      </c>
      <c r="R559" s="9">
        <v>177.07664999999997</v>
      </c>
      <c r="S559" s="9">
        <v>175.08600000000001</v>
      </c>
      <c r="T559" s="9">
        <v>28.428000000000001</v>
      </c>
      <c r="U559" s="9">
        <v>63.640999999999998</v>
      </c>
      <c r="V559" s="9">
        <v>590.59</v>
      </c>
      <c r="W559" s="9">
        <v>5.9469999999999992</v>
      </c>
      <c r="X559" s="9">
        <v>22.560000000000002</v>
      </c>
      <c r="Y559" s="9">
        <v>80.298999999999992</v>
      </c>
      <c r="Z559" s="63">
        <v>3583.3276464127857</v>
      </c>
      <c r="AA559" s="83" t="s">
        <v>103</v>
      </c>
    </row>
    <row r="560" spans="1:27" ht="24.75">
      <c r="A560" s="84"/>
      <c r="B560" s="87"/>
      <c r="C560" s="40" t="s">
        <v>100</v>
      </c>
      <c r="D560" s="9">
        <v>245.15799999999999</v>
      </c>
      <c r="E560" s="9">
        <v>1568.2880000000002</v>
      </c>
      <c r="F560" s="9">
        <v>218.21899999999999</v>
      </c>
      <c r="G560" s="9">
        <v>2.7696150103138404</v>
      </c>
      <c r="H560" s="9">
        <v>188.46465721805001</v>
      </c>
      <c r="I560" s="9">
        <v>22.246000000000002</v>
      </c>
      <c r="J560" s="9">
        <v>4.8719999999999999</v>
      </c>
      <c r="K560" s="9">
        <v>1786.0120000000002</v>
      </c>
      <c r="L560" s="9">
        <v>-57.385000000000005</v>
      </c>
      <c r="M560" s="9">
        <v>23.315999999999999</v>
      </c>
      <c r="N560" s="9">
        <v>1.4350000000000005</v>
      </c>
      <c r="O560" s="9">
        <v>849.55735700000002</v>
      </c>
      <c r="P560" s="9">
        <v>287.9370156</v>
      </c>
      <c r="Q560" s="9">
        <v>43.143999999999998</v>
      </c>
      <c r="R560" s="9">
        <v>426.02482499999996</v>
      </c>
      <c r="S560" s="9">
        <v>523.17600000000004</v>
      </c>
      <c r="T560" s="9">
        <v>135.19500000000002</v>
      </c>
      <c r="U560" s="9">
        <v>109.58499999999999</v>
      </c>
      <c r="V560" s="9">
        <v>1563.8649446084635</v>
      </c>
      <c r="W560" s="9">
        <v>28.806000000000001</v>
      </c>
      <c r="X560" s="9">
        <v>18.170999999999999</v>
      </c>
      <c r="Y560" s="9">
        <v>113.16799999999999</v>
      </c>
      <c r="Z560" s="66">
        <v>8102.0244144368271</v>
      </c>
      <c r="AA560" s="84"/>
    </row>
    <row r="561" spans="1:27" ht="24.75">
      <c r="A561" s="84"/>
      <c r="B561" s="86">
        <v>2018</v>
      </c>
      <c r="C561" s="40" t="s">
        <v>99</v>
      </c>
      <c r="D561" s="9">
        <f>D555-D549</f>
        <v>104.22059184969052</v>
      </c>
      <c r="E561" s="9">
        <f t="shared" ref="E561:Z561" si="191">E555-E549</f>
        <v>732.59884805464662</v>
      </c>
      <c r="F561" s="9">
        <f t="shared" si="191"/>
        <v>77.79403510767365</v>
      </c>
      <c r="G561" s="9">
        <f t="shared" si="191"/>
        <v>4.8951217115689385</v>
      </c>
      <c r="H561" s="9">
        <f t="shared" si="191"/>
        <v>51.564289030250755</v>
      </c>
      <c r="I561" s="9">
        <f t="shared" si="191"/>
        <v>13.833843181818182</v>
      </c>
      <c r="J561" s="9">
        <f t="shared" si="191"/>
        <v>3.4660000000000002</v>
      </c>
      <c r="K561" s="9">
        <f t="shared" si="191"/>
        <v>732.20093771013944</v>
      </c>
      <c r="L561" s="9">
        <f t="shared" si="191"/>
        <v>-11.716878184800438</v>
      </c>
      <c r="M561" s="9">
        <f t="shared" si="191"/>
        <v>18.718999999999998</v>
      </c>
      <c r="N561" s="9">
        <f t="shared" si="191"/>
        <v>4.1568666666666667</v>
      </c>
      <c r="O561" s="9">
        <f t="shared" si="191"/>
        <v>534.28670434782612</v>
      </c>
      <c r="P561" s="9">
        <f t="shared" si="191"/>
        <v>154.79828132660188</v>
      </c>
      <c r="Q561" s="9">
        <f t="shared" si="191"/>
        <v>8.7564354020930821</v>
      </c>
      <c r="R561" s="9">
        <f t="shared" si="191"/>
        <v>168.88290929981457</v>
      </c>
      <c r="S561" s="9">
        <f t="shared" si="191"/>
        <v>183.2752602329067</v>
      </c>
      <c r="T561" s="9">
        <f t="shared" si="191"/>
        <v>30.976875954270955</v>
      </c>
      <c r="U561" s="9">
        <f t="shared" si="191"/>
        <v>116.41378591954023</v>
      </c>
      <c r="V561" s="9">
        <f t="shared" si="191"/>
        <v>977.27135401798864</v>
      </c>
      <c r="W561" s="9">
        <f t="shared" si="191"/>
        <v>8.1574257703081248</v>
      </c>
      <c r="X561" s="9">
        <f t="shared" si="191"/>
        <v>25.565000000000001</v>
      </c>
      <c r="Y561" s="9">
        <f t="shared" si="191"/>
        <v>98.125571428571433</v>
      </c>
      <c r="Z561" s="63">
        <f t="shared" si="191"/>
        <v>4038.2422588275763</v>
      </c>
      <c r="AA561" s="84"/>
    </row>
    <row r="562" spans="1:27" ht="24.75">
      <c r="A562" s="84"/>
      <c r="B562" s="87"/>
      <c r="C562" s="40" t="s">
        <v>100</v>
      </c>
      <c r="D562" s="9">
        <f>D556-D550</f>
        <v>334.08100000000007</v>
      </c>
      <c r="E562" s="9">
        <f t="shared" ref="E562:Z562" si="192">E556-E550</f>
        <v>1604.6659999999999</v>
      </c>
      <c r="F562" s="9">
        <f t="shared" si="192"/>
        <v>230.65299999999999</v>
      </c>
      <c r="G562" s="9">
        <f t="shared" si="192"/>
        <v>21.13</v>
      </c>
      <c r="H562" s="9">
        <f t="shared" si="192"/>
        <v>186.61100000000002</v>
      </c>
      <c r="I562" s="9">
        <f t="shared" si="192"/>
        <v>17.825000000000003</v>
      </c>
      <c r="J562" s="9">
        <f t="shared" si="192"/>
        <v>4.7099999999999991</v>
      </c>
      <c r="K562" s="9">
        <f t="shared" si="192"/>
        <v>1734.5720000000001</v>
      </c>
      <c r="L562" s="9">
        <f t="shared" si="192"/>
        <v>-62.895999999999972</v>
      </c>
      <c r="M562" s="9">
        <f t="shared" si="192"/>
        <v>13.484999999999999</v>
      </c>
      <c r="N562" s="9">
        <f t="shared" si="192"/>
        <v>10.381</v>
      </c>
      <c r="O562" s="9">
        <f t="shared" si="192"/>
        <v>806.05900000000008</v>
      </c>
      <c r="P562" s="9">
        <f t="shared" si="192"/>
        <v>314.58699999999999</v>
      </c>
      <c r="Q562" s="9">
        <f t="shared" si="192"/>
        <v>55.722000000000001</v>
      </c>
      <c r="R562" s="9">
        <f t="shared" si="192"/>
        <v>517.50300000000004</v>
      </c>
      <c r="S562" s="9">
        <f t="shared" si="192"/>
        <v>537.7109999999999</v>
      </c>
      <c r="T562" s="9">
        <f t="shared" si="192"/>
        <v>150.84799999999998</v>
      </c>
      <c r="U562" s="9">
        <f t="shared" si="192"/>
        <v>182.74800000000002</v>
      </c>
      <c r="V562" s="9">
        <f t="shared" si="192"/>
        <v>1682.0667644767684</v>
      </c>
      <c r="W562" s="9">
        <f t="shared" si="192"/>
        <v>38.796999999999997</v>
      </c>
      <c r="X562" s="9">
        <f t="shared" si="192"/>
        <v>20.388999999999999</v>
      </c>
      <c r="Y562" s="9">
        <f t="shared" si="192"/>
        <v>130.34899999999999</v>
      </c>
      <c r="Z562" s="63">
        <f t="shared" si="192"/>
        <v>8531.9977644767696</v>
      </c>
      <c r="AA562" s="84"/>
    </row>
    <row r="563" spans="1:27" ht="24.75">
      <c r="A563" s="84"/>
      <c r="B563" s="86">
        <v>2019</v>
      </c>
      <c r="C563" s="40" t="s">
        <v>99</v>
      </c>
      <c r="D563" s="9">
        <f>D557-D551</f>
        <v>102.95700000000001</v>
      </c>
      <c r="E563" s="9">
        <f t="shared" ref="E563:Z563" si="193">E557-E551</f>
        <v>789.98099999999999</v>
      </c>
      <c r="F563" s="9">
        <f t="shared" si="193"/>
        <v>81.39</v>
      </c>
      <c r="G563" s="9">
        <f t="shared" si="193"/>
        <v>4.7710059999999999</v>
      </c>
      <c r="H563" s="9">
        <f t="shared" si="193"/>
        <v>56.241999999999997</v>
      </c>
      <c r="I563" s="9">
        <f t="shared" si="193"/>
        <v>15.718999999999999</v>
      </c>
      <c r="J563" s="9">
        <f t="shared" si="193"/>
        <v>3.532</v>
      </c>
      <c r="K563" s="9">
        <f t="shared" si="193"/>
        <v>744.07800000000009</v>
      </c>
      <c r="L563" s="9">
        <f t="shared" si="193"/>
        <v>-8.6212882166051834</v>
      </c>
      <c r="M563" s="9">
        <f t="shared" si="193"/>
        <v>13.966999999999999</v>
      </c>
      <c r="N563" s="9">
        <f t="shared" si="193"/>
        <v>5.3319999999999999</v>
      </c>
      <c r="O563" s="9">
        <f t="shared" si="193"/>
        <v>529.53899999999999</v>
      </c>
      <c r="P563" s="9">
        <f t="shared" si="193"/>
        <v>145.22021600000002</v>
      </c>
      <c r="Q563" s="9">
        <f t="shared" si="193"/>
        <v>14.829858008353282</v>
      </c>
      <c r="R563" s="9">
        <f t="shared" si="193"/>
        <v>171.30799999999999</v>
      </c>
      <c r="S563" s="9">
        <f t="shared" si="193"/>
        <v>187.786</v>
      </c>
      <c r="T563" s="9">
        <f t="shared" si="193"/>
        <v>28.943000000000001</v>
      </c>
      <c r="U563" s="9">
        <f t="shared" si="193"/>
        <v>84.781000000000006</v>
      </c>
      <c r="V563" s="9">
        <f t="shared" si="193"/>
        <v>1204.5078310045803</v>
      </c>
      <c r="W563" s="9">
        <f t="shared" si="193"/>
        <v>11.693</v>
      </c>
      <c r="X563" s="9">
        <f t="shared" si="193"/>
        <v>31.015000000000001</v>
      </c>
      <c r="Y563" s="9">
        <f t="shared" si="193"/>
        <v>139.18</v>
      </c>
      <c r="Z563" s="63">
        <f t="shared" si="193"/>
        <v>4358.1506227963291</v>
      </c>
      <c r="AA563" s="84"/>
    </row>
    <row r="564" spans="1:27" ht="24.75">
      <c r="A564" s="85"/>
      <c r="B564" s="87"/>
      <c r="C564" s="40" t="s">
        <v>100</v>
      </c>
      <c r="D564" s="9">
        <f>D558-D552</f>
        <v>330.97700000000003</v>
      </c>
      <c r="E564" s="9">
        <f t="shared" ref="E564:Z564" si="194">E558-E552</f>
        <v>1583.1089999999999</v>
      </c>
      <c r="F564" s="9">
        <f t="shared" si="194"/>
        <v>232.14100000000002</v>
      </c>
      <c r="G564" s="9">
        <f t="shared" si="194"/>
        <v>21.821977854999997</v>
      </c>
      <c r="H564" s="9">
        <f t="shared" si="194"/>
        <v>200.19500000000002</v>
      </c>
      <c r="I564" s="9">
        <f t="shared" si="194"/>
        <v>19.839000000000002</v>
      </c>
      <c r="J564" s="9">
        <f t="shared" si="194"/>
        <v>5.7030000000000003</v>
      </c>
      <c r="K564" s="9">
        <f t="shared" si="194"/>
        <v>1804.7410000000002</v>
      </c>
      <c r="L564" s="9">
        <f t="shared" si="194"/>
        <v>-49.957999999999998</v>
      </c>
      <c r="M564" s="9">
        <f t="shared" si="194"/>
        <v>10.007</v>
      </c>
      <c r="N564" s="9">
        <f t="shared" si="194"/>
        <v>14.049000000000001</v>
      </c>
      <c r="O564" s="9">
        <f t="shared" si="194"/>
        <v>824.702</v>
      </c>
      <c r="P564" s="9">
        <f t="shared" si="194"/>
        <v>270.43488831168833</v>
      </c>
      <c r="Q564" s="9">
        <f t="shared" si="194"/>
        <v>51.366</v>
      </c>
      <c r="R564" s="9">
        <f t="shared" si="194"/>
        <v>518.69299999999998</v>
      </c>
      <c r="S564" s="9">
        <f t="shared" si="194"/>
        <v>582.40099999999995</v>
      </c>
      <c r="T564" s="9">
        <f t="shared" si="194"/>
        <v>137.05500000000001</v>
      </c>
      <c r="U564" s="9">
        <f t="shared" si="194"/>
        <v>133.023</v>
      </c>
      <c r="V564" s="9">
        <f t="shared" si="194"/>
        <v>2637.936948</v>
      </c>
      <c r="W564" s="9">
        <f t="shared" si="194"/>
        <v>42.425999999999995</v>
      </c>
      <c r="X564" s="9">
        <f t="shared" si="194"/>
        <v>24.948999999999998</v>
      </c>
      <c r="Y564" s="9">
        <f t="shared" si="194"/>
        <v>196.49700000000001</v>
      </c>
      <c r="Z564" s="63">
        <f t="shared" si="194"/>
        <v>9592.1088141666878</v>
      </c>
      <c r="AA564" s="85"/>
    </row>
    <row r="565" spans="1:27" ht="24.75">
      <c r="A565" s="83" t="s">
        <v>6</v>
      </c>
      <c r="B565" s="50">
        <v>2017</v>
      </c>
      <c r="C565" s="70" t="s">
        <v>98</v>
      </c>
      <c r="D565" s="9">
        <v>400.78628099999997</v>
      </c>
      <c r="E565" s="9">
        <v>749.62900000000002</v>
      </c>
      <c r="F565" s="9">
        <v>98.946000000000012</v>
      </c>
      <c r="G565" s="9">
        <v>336.74012299999998</v>
      </c>
      <c r="H565" s="9">
        <v>1123.300771464244</v>
      </c>
      <c r="I565" s="9">
        <v>26.325874999999996</v>
      </c>
      <c r="J565" s="9">
        <v>14.278000000000002</v>
      </c>
      <c r="K565" s="9">
        <v>1797.7420000000002</v>
      </c>
      <c r="L565" s="9">
        <v>1158.479</v>
      </c>
      <c r="M565" s="9">
        <v>372.25399999999996</v>
      </c>
      <c r="N565" s="9">
        <v>226.43252000000001</v>
      </c>
      <c r="O565" s="9">
        <v>693.74155400000006</v>
      </c>
      <c r="P565" s="9">
        <v>323.61251929999997</v>
      </c>
      <c r="Q565" s="9">
        <v>187.48262741278555</v>
      </c>
      <c r="R565" s="9">
        <v>204.94564999999997</v>
      </c>
      <c r="S565" s="9">
        <v>240.07900000000001</v>
      </c>
      <c r="T565" s="9">
        <v>305.923</v>
      </c>
      <c r="U565" s="9">
        <v>245.268</v>
      </c>
      <c r="V565" s="9">
        <v>2616.7880000000005</v>
      </c>
      <c r="W565" s="9">
        <v>1274.4869999999999</v>
      </c>
      <c r="X565" s="9">
        <v>135.60300000000001</v>
      </c>
      <c r="Y565" s="9">
        <v>429.81400000000002</v>
      </c>
      <c r="Z565" s="66">
        <v>12962.657921177029</v>
      </c>
      <c r="AA565" s="83" t="s">
        <v>101</v>
      </c>
    </row>
    <row r="566" spans="1:27" ht="24.75">
      <c r="A566" s="84"/>
      <c r="B566" s="50">
        <v>2018</v>
      </c>
      <c r="C566" s="71"/>
      <c r="D566" s="9">
        <f>D545+D556-D550</f>
        <v>668.36300000000006</v>
      </c>
      <c r="E566" s="9">
        <f t="shared" ref="E566:Y566" si="195">E545+E556-E550</f>
        <v>1767.5739999999998</v>
      </c>
      <c r="F566" s="9">
        <f t="shared" si="195"/>
        <v>271.43799999999999</v>
      </c>
      <c r="G566" s="9">
        <f t="shared" si="195"/>
        <v>340.42999999999995</v>
      </c>
      <c r="H566" s="9">
        <f t="shared" si="195"/>
        <v>1255.607</v>
      </c>
      <c r="I566" s="9">
        <f t="shared" si="195"/>
        <v>20.103000000000002</v>
      </c>
      <c r="J566" s="9">
        <f t="shared" si="195"/>
        <v>16.259</v>
      </c>
      <c r="K566" s="9">
        <f t="shared" si="195"/>
        <v>2713.6970000000001</v>
      </c>
      <c r="L566" s="9">
        <f t="shared" si="195"/>
        <v>922.404</v>
      </c>
      <c r="M566" s="9">
        <f t="shared" si="195"/>
        <v>327.67699999999996</v>
      </c>
      <c r="N566" s="9">
        <f t="shared" si="195"/>
        <v>196.46500000000003</v>
      </c>
      <c r="O566" s="9">
        <f t="shared" si="195"/>
        <v>999.0390000000001</v>
      </c>
      <c r="P566" s="9">
        <f t="shared" si="195"/>
        <v>472.65999999999997</v>
      </c>
      <c r="Q566" s="9">
        <f t="shared" si="195"/>
        <v>65.55</v>
      </c>
      <c r="R566" s="9">
        <f t="shared" si="195"/>
        <v>547.91800000000001</v>
      </c>
      <c r="S566" s="9">
        <f t="shared" si="195"/>
        <v>655.20699999999988</v>
      </c>
      <c r="T566" s="9">
        <f t="shared" si="195"/>
        <v>344.73899999999998</v>
      </c>
      <c r="U566" s="9">
        <f t="shared" si="195"/>
        <v>363.21699999999998</v>
      </c>
      <c r="V566" s="9">
        <f t="shared" si="195"/>
        <v>3963.3247644767685</v>
      </c>
      <c r="W566" s="9">
        <f t="shared" si="195"/>
        <v>1328.374</v>
      </c>
      <c r="X566" s="9">
        <f t="shared" si="195"/>
        <v>132.863</v>
      </c>
      <c r="Y566" s="9">
        <f t="shared" si="195"/>
        <v>501.41399999999999</v>
      </c>
      <c r="Z566" s="63">
        <f>Z545+Z555-Z550</f>
        <v>13021.319002470636</v>
      </c>
      <c r="AA566" s="84"/>
    </row>
    <row r="567" spans="1:27" ht="24.75">
      <c r="A567" s="84"/>
      <c r="B567" s="50">
        <v>2019</v>
      </c>
      <c r="C567" s="72"/>
      <c r="D567" s="9">
        <f>D546+D557-D551</f>
        <v>377.80899999999997</v>
      </c>
      <c r="E567" s="9">
        <f t="shared" ref="E567:Y567" si="196">E546+E557-E551</f>
        <v>958.09999999999991</v>
      </c>
      <c r="F567" s="9">
        <f t="shared" si="196"/>
        <v>122.863</v>
      </c>
      <c r="G567" s="9">
        <f t="shared" si="196"/>
        <v>346.26200599999999</v>
      </c>
      <c r="H567" s="9">
        <f t="shared" si="196"/>
        <v>859.85699999999997</v>
      </c>
      <c r="I567" s="9">
        <f t="shared" si="196"/>
        <v>18.000999999999998</v>
      </c>
      <c r="J567" s="9">
        <f t="shared" si="196"/>
        <v>15.195999999999998</v>
      </c>
      <c r="K567" s="9">
        <f t="shared" si="196"/>
        <v>1818.2350000000001</v>
      </c>
      <c r="L567" s="9">
        <f t="shared" si="196"/>
        <v>985.67871178339476</v>
      </c>
      <c r="M567" s="9">
        <f t="shared" si="196"/>
        <v>316.86099999999999</v>
      </c>
      <c r="N567" s="9">
        <f t="shared" si="196"/>
        <v>191.27799999999996</v>
      </c>
      <c r="O567" s="9">
        <f t="shared" si="196"/>
        <v>711.81399999999996</v>
      </c>
      <c r="P567" s="9">
        <f t="shared" si="196"/>
        <v>231.37521600000002</v>
      </c>
      <c r="Q567" s="9">
        <f t="shared" si="196"/>
        <v>126.31485800835328</v>
      </c>
      <c r="R567" s="9">
        <f t="shared" si="196"/>
        <v>201.249</v>
      </c>
      <c r="S567" s="9">
        <f t="shared" si="196"/>
        <v>299.08299999999997</v>
      </c>
      <c r="T567" s="9">
        <f t="shared" si="196"/>
        <v>210.31599999999997</v>
      </c>
      <c r="U567" s="9">
        <f t="shared" si="196"/>
        <v>265.15200000000004</v>
      </c>
      <c r="V567" s="9">
        <f t="shared" si="196"/>
        <v>3545.0548310045806</v>
      </c>
      <c r="W567" s="9">
        <f t="shared" si="196"/>
        <v>1423.69</v>
      </c>
      <c r="X567" s="9">
        <f t="shared" si="196"/>
        <v>144.74799999999999</v>
      </c>
      <c r="Y567" s="9">
        <f t="shared" si="196"/>
        <v>517.64300000000003</v>
      </c>
      <c r="Z567" s="63">
        <f>Z546+Z557-Z551</f>
        <v>13686.580622796328</v>
      </c>
      <c r="AA567" s="85"/>
    </row>
    <row r="568" spans="1:27" ht="24.75">
      <c r="A568" s="73" t="s">
        <v>7</v>
      </c>
      <c r="B568" s="50">
        <v>2017</v>
      </c>
      <c r="C568" s="70" t="s">
        <v>9</v>
      </c>
      <c r="D568" s="9">
        <v>79.494487487210165</v>
      </c>
      <c r="E568" s="9">
        <v>21.248510930073408</v>
      </c>
      <c r="F568" s="9">
        <v>26.122329351363366</v>
      </c>
      <c r="G568" s="9">
        <v>101.34521451131025</v>
      </c>
      <c r="H568" s="9">
        <v>95.583931992200277</v>
      </c>
      <c r="I568" s="9">
        <v>34.900549364456083</v>
      </c>
      <c r="J568" s="9">
        <v>80.445440537890462</v>
      </c>
      <c r="K568" s="9">
        <v>53.648688187737726</v>
      </c>
      <c r="L568" s="9">
        <v>101.22686729755135</v>
      </c>
      <c r="M568" s="9">
        <v>93.201416237300336</v>
      </c>
      <c r="N568" s="9">
        <v>99.204177915787</v>
      </c>
      <c r="O568" s="9">
        <v>15.791471531197912</v>
      </c>
      <c r="P568" s="9">
        <v>54.532140685324833</v>
      </c>
      <c r="Q568" s="9">
        <v>72.496317059151124</v>
      </c>
      <c r="R568" s="9">
        <v>13.598239338087929</v>
      </c>
      <c r="S568" s="9">
        <v>27.071505629396984</v>
      </c>
      <c r="T568" s="9">
        <v>90.707465604089919</v>
      </c>
      <c r="U568" s="9">
        <v>74.05246505862975</v>
      </c>
      <c r="V568" s="9">
        <v>77.430728052864794</v>
      </c>
      <c r="W568" s="9">
        <v>99.533380881876397</v>
      </c>
      <c r="X568" s="9">
        <v>83.363199929205095</v>
      </c>
      <c r="Y568" s="9">
        <v>81.317732786740308</v>
      </c>
      <c r="Z568" s="63">
        <f>(Z544/Z565)*100</f>
        <v>72.356536227352549</v>
      </c>
      <c r="AA568" s="92" t="s">
        <v>102</v>
      </c>
    </row>
    <row r="569" spans="1:27" ht="24.75">
      <c r="A569" s="73"/>
      <c r="B569" s="50">
        <v>2018</v>
      </c>
      <c r="C569" s="71"/>
      <c r="D569" s="9">
        <f>(D545/D566)*100</f>
        <v>50.015036739017575</v>
      </c>
      <c r="E569" s="9">
        <f t="shared" ref="E569:Y569" si="197">(E545/E566)*100</f>
        <v>9.2164741051859806</v>
      </c>
      <c r="F569" s="9">
        <f t="shared" si="197"/>
        <v>15.025530692091749</v>
      </c>
      <c r="G569" s="9">
        <f t="shared" si="197"/>
        <v>93.793143964985461</v>
      </c>
      <c r="H569" s="9">
        <f t="shared" si="197"/>
        <v>85.137785947354558</v>
      </c>
      <c r="I569" s="9">
        <f t="shared" si="197"/>
        <v>11.331642043476098</v>
      </c>
      <c r="J569" s="9">
        <f t="shared" si="197"/>
        <v>71.031428747155417</v>
      </c>
      <c r="K569" s="9">
        <f t="shared" si="197"/>
        <v>36.080852062702654</v>
      </c>
      <c r="L569" s="9">
        <f t="shared" si="197"/>
        <v>106.8187041686723</v>
      </c>
      <c r="M569" s="9">
        <f t="shared" si="197"/>
        <v>95.884666912844068</v>
      </c>
      <c r="N569" s="9">
        <f t="shared" si="197"/>
        <v>94.716107194665724</v>
      </c>
      <c r="O569" s="9">
        <f t="shared" si="197"/>
        <v>19.31656321725178</v>
      </c>
      <c r="P569" s="9">
        <f t="shared" si="197"/>
        <v>33.443278466551014</v>
      </c>
      <c r="Q569" s="9">
        <f t="shared" si="197"/>
        <v>14.993135011441646</v>
      </c>
      <c r="R569" s="9">
        <f t="shared" si="197"/>
        <v>5.5510131078008023</v>
      </c>
      <c r="S569" s="9">
        <f t="shared" si="197"/>
        <v>17.932653344668179</v>
      </c>
      <c r="T569" s="9">
        <f t="shared" si="197"/>
        <v>56.242838785283944</v>
      </c>
      <c r="U569" s="9">
        <f t="shared" si="197"/>
        <v>49.686275697448082</v>
      </c>
      <c r="V569" s="9">
        <f t="shared" si="197"/>
        <v>57.559199297692878</v>
      </c>
      <c r="W569" s="9">
        <f t="shared" si="197"/>
        <v>97.079361685790303</v>
      </c>
      <c r="X569" s="9">
        <f t="shared" si="197"/>
        <v>84.654117399125411</v>
      </c>
      <c r="Y569" s="9">
        <f t="shared" si="197"/>
        <v>74.003717486946925</v>
      </c>
      <c r="Z569" s="63">
        <f>(Z545/Z566)*100</f>
        <v>71.746379903813178</v>
      </c>
      <c r="AA569" s="92"/>
    </row>
    <row r="570" spans="1:27" ht="24.75">
      <c r="A570" s="73"/>
      <c r="B570" s="50">
        <v>2019</v>
      </c>
      <c r="C570" s="72"/>
      <c r="D570" s="9">
        <f>(D546/D567)*100</f>
        <v>72.74892869148168</v>
      </c>
      <c r="E570" s="9">
        <f t="shared" ref="E570:Y570" si="198">(E546/E567)*100</f>
        <v>17.547124517273772</v>
      </c>
      <c r="F570" s="9">
        <f t="shared" si="198"/>
        <v>33.755483750193306</v>
      </c>
      <c r="G570" s="9">
        <f t="shared" si="198"/>
        <v>98.622139906392164</v>
      </c>
      <c r="H570" s="9">
        <f t="shared" si="198"/>
        <v>93.459144950846479</v>
      </c>
      <c r="I570" s="9">
        <f t="shared" si="198"/>
        <v>12.677073495916897</v>
      </c>
      <c r="J570" s="9">
        <f t="shared" si="198"/>
        <v>76.757041326664918</v>
      </c>
      <c r="K570" s="9">
        <f t="shared" si="198"/>
        <v>59.076907000470236</v>
      </c>
      <c r="L570" s="9">
        <f t="shared" si="198"/>
        <v>100.87465500812193</v>
      </c>
      <c r="M570" s="9">
        <f t="shared" si="198"/>
        <v>95.592073495949336</v>
      </c>
      <c r="N570" s="9">
        <f t="shared" si="198"/>
        <v>97.212434257990992</v>
      </c>
      <c r="O570" s="9">
        <f t="shared" si="198"/>
        <v>25.607110846372787</v>
      </c>
      <c r="P570" s="9">
        <f t="shared" si="198"/>
        <v>37.236053839059409</v>
      </c>
      <c r="Q570" s="9">
        <f t="shared" si="198"/>
        <v>88.259609168564651</v>
      </c>
      <c r="R570" s="9">
        <f t="shared" si="198"/>
        <v>14.877589453860644</v>
      </c>
      <c r="S570" s="9">
        <f t="shared" si="198"/>
        <v>37.212746963217569</v>
      </c>
      <c r="T570" s="9">
        <f t="shared" si="198"/>
        <v>86.238327088761679</v>
      </c>
      <c r="U570" s="9">
        <f t="shared" si="198"/>
        <v>68.025509896210465</v>
      </c>
      <c r="V570" s="9">
        <f t="shared" si="198"/>
        <v>66.022871621896655</v>
      </c>
      <c r="W570" s="9">
        <f t="shared" si="198"/>
        <v>99.178683561730423</v>
      </c>
      <c r="X570" s="9">
        <f t="shared" si="198"/>
        <v>78.57310636416392</v>
      </c>
      <c r="Y570" s="9">
        <f t="shared" si="198"/>
        <v>73.112743724922382</v>
      </c>
      <c r="Z570" s="63">
        <f>(Z546/Z567)*100</f>
        <v>68.157491320093442</v>
      </c>
      <c r="AA570" s="92"/>
    </row>
    <row r="572" spans="1:27" ht="24.75">
      <c r="A572" s="1" t="s">
        <v>190</v>
      </c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AA572" s="2" t="s">
        <v>189</v>
      </c>
    </row>
    <row r="573" spans="1:27" ht="24.75">
      <c r="A573" s="29" t="s">
        <v>74</v>
      </c>
      <c r="AA573" s="38" t="s">
        <v>167</v>
      </c>
    </row>
    <row r="574" spans="1:27">
      <c r="A574" s="46" t="s">
        <v>209</v>
      </c>
      <c r="AA574" s="46" t="s">
        <v>1</v>
      </c>
    </row>
    <row r="575" spans="1:27">
      <c r="A575" s="74" t="s">
        <v>83</v>
      </c>
      <c r="B575" s="76" t="s">
        <v>2</v>
      </c>
      <c r="C575" s="77"/>
      <c r="D575" s="25" t="s">
        <v>10</v>
      </c>
      <c r="E575" s="25" t="s">
        <v>12</v>
      </c>
      <c r="F575" s="25" t="s">
        <v>14</v>
      </c>
      <c r="G575" s="25" t="s">
        <v>16</v>
      </c>
      <c r="H575" s="25" t="s">
        <v>18</v>
      </c>
      <c r="I575" s="25" t="s">
        <v>20</v>
      </c>
      <c r="J575" s="25" t="s">
        <v>22</v>
      </c>
      <c r="K575" s="25" t="s">
        <v>24</v>
      </c>
      <c r="L575" s="25" t="s">
        <v>26</v>
      </c>
      <c r="M575" s="25" t="s">
        <v>28</v>
      </c>
      <c r="N575" s="25" t="s">
        <v>30</v>
      </c>
      <c r="O575" s="25" t="s">
        <v>32</v>
      </c>
      <c r="P575" s="25" t="s">
        <v>34</v>
      </c>
      <c r="Q575" s="25" t="s">
        <v>36</v>
      </c>
      <c r="R575" s="25" t="s">
        <v>38</v>
      </c>
      <c r="S575" s="25" t="s">
        <v>40</v>
      </c>
      <c r="T575" s="25" t="s">
        <v>42</v>
      </c>
      <c r="U575" s="25" t="s">
        <v>44</v>
      </c>
      <c r="V575" s="25" t="s">
        <v>46</v>
      </c>
      <c r="W575" s="25" t="s">
        <v>48</v>
      </c>
      <c r="X575" s="25" t="s">
        <v>50</v>
      </c>
      <c r="Y575" s="25" t="s">
        <v>52</v>
      </c>
      <c r="Z575" s="25" t="s">
        <v>54</v>
      </c>
      <c r="AA575" s="83" t="s">
        <v>104</v>
      </c>
    </row>
    <row r="576" spans="1:27">
      <c r="A576" s="75"/>
      <c r="B576" s="78" t="s">
        <v>8</v>
      </c>
      <c r="C576" s="79"/>
      <c r="D576" s="28" t="s">
        <v>11</v>
      </c>
      <c r="E576" s="28" t="s">
        <v>13</v>
      </c>
      <c r="F576" s="28" t="s">
        <v>15</v>
      </c>
      <c r="G576" s="28" t="s">
        <v>17</v>
      </c>
      <c r="H576" s="28" t="s">
        <v>19</v>
      </c>
      <c r="I576" s="28" t="s">
        <v>21</v>
      </c>
      <c r="J576" s="28" t="s">
        <v>23</v>
      </c>
      <c r="K576" s="28" t="s">
        <v>25</v>
      </c>
      <c r="L576" s="28" t="s">
        <v>27</v>
      </c>
      <c r="M576" s="28" t="s">
        <v>29</v>
      </c>
      <c r="N576" s="28" t="s">
        <v>31</v>
      </c>
      <c r="O576" s="28" t="s">
        <v>33</v>
      </c>
      <c r="P576" s="28" t="s">
        <v>35</v>
      </c>
      <c r="Q576" s="28" t="s">
        <v>37</v>
      </c>
      <c r="R576" s="28" t="s">
        <v>39</v>
      </c>
      <c r="S576" s="28" t="s">
        <v>41</v>
      </c>
      <c r="T576" s="28" t="s">
        <v>43</v>
      </c>
      <c r="U576" s="28" t="s">
        <v>45</v>
      </c>
      <c r="V576" s="28" t="s">
        <v>47</v>
      </c>
      <c r="W576" s="28" t="s">
        <v>49</v>
      </c>
      <c r="X576" s="17" t="s">
        <v>51</v>
      </c>
      <c r="Y576" s="17" t="s">
        <v>53</v>
      </c>
      <c r="Z576" s="17" t="s">
        <v>55</v>
      </c>
      <c r="AA576" s="85"/>
    </row>
    <row r="577" spans="1:27" ht="24.75">
      <c r="A577" s="80" t="s">
        <v>208</v>
      </c>
      <c r="B577" s="50">
        <v>2017</v>
      </c>
      <c r="C577" s="70" t="s">
        <v>98</v>
      </c>
      <c r="D577" s="9">
        <v>28.150000000000002</v>
      </c>
      <c r="E577" s="9">
        <v>111.187</v>
      </c>
      <c r="F577" s="9">
        <v>18.631</v>
      </c>
      <c r="G577" s="9">
        <v>120.74499999999999</v>
      </c>
      <c r="H577" s="9">
        <v>543.88832346424408</v>
      </c>
      <c r="I577" s="9">
        <v>5.1528749999999999</v>
      </c>
      <c r="J577" s="9">
        <v>11.486000000000001</v>
      </c>
      <c r="K577" s="9">
        <v>264.46500000000003</v>
      </c>
      <c r="L577" s="9">
        <v>1105.796</v>
      </c>
      <c r="M577" s="9">
        <v>238.40299999999999</v>
      </c>
      <c r="N577" s="9">
        <v>220.94452000000001</v>
      </c>
      <c r="O577" s="9">
        <v>32.671999999999997</v>
      </c>
      <c r="P577" s="9">
        <v>65.472834300000002</v>
      </c>
      <c r="Q577" s="9">
        <v>9.6850000000000005</v>
      </c>
      <c r="R577" s="9">
        <v>12.869</v>
      </c>
      <c r="S577" s="9">
        <v>9.2379999999999995</v>
      </c>
      <c r="T577" s="9">
        <v>152.255</v>
      </c>
      <c r="U577" s="9">
        <v>53.263000000000005</v>
      </c>
      <c r="V577" s="9">
        <v>750.19800000000009</v>
      </c>
      <c r="W577" s="9">
        <v>454.54999999999995</v>
      </c>
      <c r="X577" s="9">
        <v>108.268</v>
      </c>
      <c r="Y577" s="9">
        <v>183.21700000000001</v>
      </c>
      <c r="Z577" s="26">
        <f>SUM(D577:Y577)</f>
        <v>4500.5365527642443</v>
      </c>
      <c r="AA577" s="83" t="s">
        <v>95</v>
      </c>
    </row>
    <row r="578" spans="1:27" ht="24.75">
      <c r="A578" s="81"/>
      <c r="B578" s="50">
        <v>2018</v>
      </c>
      <c r="C578" s="71"/>
      <c r="D578" s="9">
        <v>28.840000000000003</v>
      </c>
      <c r="E578" s="9">
        <v>114.65100000000001</v>
      </c>
      <c r="F578" s="9">
        <v>31.744</v>
      </c>
      <c r="G578" s="9">
        <v>106.1</v>
      </c>
      <c r="H578" s="9">
        <v>528.99599999999998</v>
      </c>
      <c r="I578" s="9">
        <v>1.69</v>
      </c>
      <c r="J578" s="9">
        <v>11.548999999999999</v>
      </c>
      <c r="K578" s="9">
        <v>268.81600000000003</v>
      </c>
      <c r="L578" s="9">
        <v>915.3</v>
      </c>
      <c r="M578" s="9">
        <v>191.40299999999999</v>
      </c>
      <c r="N578" s="9">
        <v>182.27200000000002</v>
      </c>
      <c r="O578" s="9">
        <v>103.98</v>
      </c>
      <c r="P578" s="9">
        <v>29.073</v>
      </c>
      <c r="Q578" s="9">
        <v>9.8279999999999994</v>
      </c>
      <c r="R578" s="9">
        <v>20.462</v>
      </c>
      <c r="S578" s="9">
        <v>56.374000000000002</v>
      </c>
      <c r="T578" s="9">
        <v>56.143000000000001</v>
      </c>
      <c r="U578" s="9">
        <v>56.432999999999993</v>
      </c>
      <c r="V578" s="9">
        <v>686.25799999999992</v>
      </c>
      <c r="W578" s="9">
        <v>494.74400000000003</v>
      </c>
      <c r="X578" s="9">
        <v>107.68300000000001</v>
      </c>
      <c r="Y578" s="9">
        <v>209.756</v>
      </c>
      <c r="Z578" s="26">
        <f t="shared" ref="Z578:Z591" si="199">SUM(D578:Y578)</f>
        <v>4212.0949999999993</v>
      </c>
      <c r="AA578" s="84"/>
    </row>
    <row r="579" spans="1:27" ht="24.75">
      <c r="A579" s="82"/>
      <c r="B579" s="50">
        <v>2019</v>
      </c>
      <c r="C579" s="72"/>
      <c r="D579" s="9">
        <v>48.238999999999997</v>
      </c>
      <c r="E579" s="9">
        <v>119.17699999999999</v>
      </c>
      <c r="F579" s="9">
        <v>32.548999999999999</v>
      </c>
      <c r="G579" s="9">
        <v>118.46299999999999</v>
      </c>
      <c r="H579" s="9">
        <v>504.18299999999999</v>
      </c>
      <c r="I579" s="9">
        <v>1.6910000000000001</v>
      </c>
      <c r="J579" s="9">
        <v>11.664</v>
      </c>
      <c r="K579" s="9">
        <v>273.91300000000001</v>
      </c>
      <c r="L579" s="9">
        <v>919.3</v>
      </c>
      <c r="M579" s="9">
        <v>178.98699999999999</v>
      </c>
      <c r="N579" s="9">
        <v>182.10899999999998</v>
      </c>
      <c r="O579" s="9">
        <v>81.681999999999988</v>
      </c>
      <c r="P579" s="9">
        <v>79.454999999999998</v>
      </c>
      <c r="Q579" s="9">
        <v>25.489000000000001</v>
      </c>
      <c r="R579" s="9">
        <v>20.005000000000003</v>
      </c>
      <c r="S579" s="9">
        <v>55.297000000000004</v>
      </c>
      <c r="T579" s="9">
        <v>55.805</v>
      </c>
      <c r="U579" s="9">
        <v>56.091000000000001</v>
      </c>
      <c r="V579" s="9">
        <v>840.79799999999989</v>
      </c>
      <c r="W579" s="9">
        <v>497.49</v>
      </c>
      <c r="X579" s="9">
        <v>108.91799999999999</v>
      </c>
      <c r="Y579" s="9">
        <v>186.48099999999997</v>
      </c>
      <c r="Z579" s="26">
        <f t="shared" si="199"/>
        <v>4397.7859999999982</v>
      </c>
      <c r="AA579" s="85"/>
    </row>
    <row r="580" spans="1:27" ht="24.75">
      <c r="A580" s="83" t="s">
        <v>3</v>
      </c>
      <c r="B580" s="86">
        <v>2017</v>
      </c>
      <c r="C580" s="40" t="s">
        <v>99</v>
      </c>
      <c r="D580" s="9">
        <v>2.4</v>
      </c>
      <c r="E580" s="9">
        <v>6.5490000000000004</v>
      </c>
      <c r="F580" s="9">
        <v>0.24</v>
      </c>
      <c r="G580" s="9">
        <v>3.9622689999999996</v>
      </c>
      <c r="H580" s="9">
        <v>0</v>
      </c>
      <c r="I580" s="9">
        <v>0</v>
      </c>
      <c r="J580" s="9">
        <v>4.2999999999999997E-2</v>
      </c>
      <c r="K580" s="9">
        <v>8.1560000000000006</v>
      </c>
      <c r="L580" s="9">
        <v>15.012</v>
      </c>
      <c r="M580" s="9">
        <v>0</v>
      </c>
      <c r="N580" s="9">
        <v>0.83499999999999996</v>
      </c>
      <c r="O580" s="9">
        <v>2E-3</v>
      </c>
      <c r="P580" s="9">
        <v>1.7754620000000003</v>
      </c>
      <c r="Q580" s="9">
        <v>0</v>
      </c>
      <c r="R580" s="9">
        <v>5.3350000000000002E-2</v>
      </c>
      <c r="S580" s="9">
        <v>3.327</v>
      </c>
      <c r="T580" s="9">
        <v>0.35199999999999998</v>
      </c>
      <c r="U580" s="9">
        <v>0</v>
      </c>
      <c r="V580" s="9">
        <v>3.125</v>
      </c>
      <c r="W580" s="9">
        <v>6.5000000000000002E-2</v>
      </c>
      <c r="X580" s="9">
        <v>1.022</v>
      </c>
      <c r="Y580" s="9">
        <v>0</v>
      </c>
      <c r="Z580" s="26">
        <f t="shared" si="199"/>
        <v>46.919080999999991</v>
      </c>
      <c r="AA580" s="83" t="s">
        <v>96</v>
      </c>
    </row>
    <row r="581" spans="1:27" ht="24.75">
      <c r="A581" s="84"/>
      <c r="B581" s="87"/>
      <c r="C581" s="40" t="s">
        <v>100</v>
      </c>
      <c r="D581" s="9">
        <v>7.2039999999999997</v>
      </c>
      <c r="E581" s="9">
        <v>25.841999999999999</v>
      </c>
      <c r="F581" s="9">
        <v>1.6779999999999999</v>
      </c>
      <c r="G581" s="9">
        <v>4.1143528765054613</v>
      </c>
      <c r="H581" s="9">
        <v>0</v>
      </c>
      <c r="I581" s="9">
        <v>0</v>
      </c>
      <c r="J581" s="9">
        <v>8.5000000000000006E-2</v>
      </c>
      <c r="K581" s="9">
        <v>21.337</v>
      </c>
      <c r="L581" s="9">
        <v>61.316000000000003</v>
      </c>
      <c r="M581" s="9">
        <v>0</v>
      </c>
      <c r="N581" s="9">
        <v>3.5369999999999999</v>
      </c>
      <c r="O581" s="9">
        <v>4.0000000000000001E-3</v>
      </c>
      <c r="P581" s="9">
        <v>3.1361303999999999</v>
      </c>
      <c r="Q581" s="9">
        <v>1.1000000000000001</v>
      </c>
      <c r="R581" s="9">
        <v>1.0771750000000002</v>
      </c>
      <c r="S581" s="9">
        <v>14.597</v>
      </c>
      <c r="T581" s="9">
        <v>1.4730000000000001</v>
      </c>
      <c r="U581" s="9">
        <v>0</v>
      </c>
      <c r="V581" s="9">
        <v>8.6027836355967935</v>
      </c>
      <c r="W581" s="9">
        <v>0.32300000000000001</v>
      </c>
      <c r="X581" s="9">
        <v>0.90400000000000003</v>
      </c>
      <c r="Y581" s="9">
        <v>0</v>
      </c>
      <c r="Z581" s="26">
        <f t="shared" si="199"/>
        <v>156.33044191210232</v>
      </c>
      <c r="AA581" s="84"/>
    </row>
    <row r="582" spans="1:27" ht="24.75">
      <c r="A582" s="84"/>
      <c r="B582" s="86">
        <v>2018</v>
      </c>
      <c r="C582" s="40" t="s">
        <v>99</v>
      </c>
      <c r="D582" s="9">
        <v>2.9219999999999997</v>
      </c>
      <c r="E582" s="9">
        <v>33.757999999999996</v>
      </c>
      <c r="F582" s="9">
        <v>0.188</v>
      </c>
      <c r="G582" s="9">
        <v>2.8999999999999998E-2</v>
      </c>
      <c r="H582" s="9">
        <v>0</v>
      </c>
      <c r="I582" s="9">
        <v>0</v>
      </c>
      <c r="J582" s="9">
        <v>1.2E-2</v>
      </c>
      <c r="K582" s="9">
        <v>7.8490000000000002</v>
      </c>
      <c r="L582" s="9">
        <v>12.743878184800437</v>
      </c>
      <c r="M582" s="9">
        <v>1E-3</v>
      </c>
      <c r="N582" s="9">
        <v>0.75900000000000001</v>
      </c>
      <c r="O582" s="9">
        <v>0</v>
      </c>
      <c r="P582" s="9">
        <v>1.8397840000000001</v>
      </c>
      <c r="Q582" s="9">
        <v>0</v>
      </c>
      <c r="R582" s="9">
        <v>8.8654582588715836E-3</v>
      </c>
      <c r="S582" s="9">
        <v>2.3669999999999995</v>
      </c>
      <c r="T582" s="9">
        <v>0.14600000000000002</v>
      </c>
      <c r="U582" s="9">
        <v>0</v>
      </c>
      <c r="V582" s="9">
        <v>1.5230000000000001</v>
      </c>
      <c r="W582" s="9">
        <v>0.10100000000000001</v>
      </c>
      <c r="X582" s="9">
        <v>0</v>
      </c>
      <c r="Y582" s="9">
        <v>0</v>
      </c>
      <c r="Z582" s="26">
        <f t="shared" si="199"/>
        <v>64.2475276430593</v>
      </c>
      <c r="AA582" s="84"/>
    </row>
    <row r="583" spans="1:27" ht="24.75">
      <c r="A583" s="84"/>
      <c r="B583" s="87"/>
      <c r="C583" s="40" t="s">
        <v>100</v>
      </c>
      <c r="D583" s="9">
        <v>8.838000000000001</v>
      </c>
      <c r="E583" s="9">
        <v>129.90199999999999</v>
      </c>
      <c r="F583" s="9">
        <v>1.6640000000000001</v>
      </c>
      <c r="G583" s="9">
        <v>3.9E-2</v>
      </c>
      <c r="H583" s="9">
        <v>3.0000000000000001E-3</v>
      </c>
      <c r="I583" s="9">
        <v>0</v>
      </c>
      <c r="J583" s="9">
        <v>5.7000000000000002E-2</v>
      </c>
      <c r="K583" s="9">
        <v>19.596</v>
      </c>
      <c r="L583" s="9">
        <v>66.60599999999998</v>
      </c>
      <c r="M583" s="9">
        <v>2E-3</v>
      </c>
      <c r="N583" s="9">
        <v>2.5309999999999997</v>
      </c>
      <c r="O583" s="9">
        <v>0</v>
      </c>
      <c r="P583" s="9">
        <v>5.8411116883116883</v>
      </c>
      <c r="Q583" s="9">
        <v>1.6280000000000001</v>
      </c>
      <c r="R583" s="9">
        <v>1.034</v>
      </c>
      <c r="S583" s="9">
        <v>8.886000000000001</v>
      </c>
      <c r="T583" s="9">
        <v>0.72000000000000008</v>
      </c>
      <c r="U583" s="9">
        <v>0</v>
      </c>
      <c r="V583" s="9">
        <v>2.3279999999999998</v>
      </c>
      <c r="W583" s="9">
        <v>0.69299999999999995</v>
      </c>
      <c r="X583" s="9">
        <v>0</v>
      </c>
      <c r="Y583" s="9">
        <v>0</v>
      </c>
      <c r="Z583" s="26">
        <f t="shared" si="199"/>
        <v>250.36811168831161</v>
      </c>
      <c r="AA583" s="84"/>
    </row>
    <row r="584" spans="1:27" ht="24.75">
      <c r="A584" s="84"/>
      <c r="B584" s="86">
        <v>2019</v>
      </c>
      <c r="C584" s="9" t="s">
        <v>99</v>
      </c>
      <c r="D584" s="9">
        <v>3.4829999999999997</v>
      </c>
      <c r="E584" s="9">
        <v>129.24200000000002</v>
      </c>
      <c r="F584" s="9">
        <v>0.11600000000000001</v>
      </c>
      <c r="G584" s="9">
        <v>0</v>
      </c>
      <c r="H584" s="9">
        <v>2.8000000000000001E-2</v>
      </c>
      <c r="I584" s="9">
        <v>0</v>
      </c>
      <c r="J584" s="9">
        <v>8.5000000000000006E-2</v>
      </c>
      <c r="K584" s="9">
        <v>4.7640000000000002</v>
      </c>
      <c r="L584" s="9">
        <v>10.049288216605184</v>
      </c>
      <c r="M584" s="9">
        <v>2.3E-2</v>
      </c>
      <c r="N584" s="9">
        <v>9.4E-2</v>
      </c>
      <c r="O584" s="9">
        <v>2.5000000000000001E-2</v>
      </c>
      <c r="P584" s="9">
        <v>1.8397840000000001</v>
      </c>
      <c r="Q584" s="9">
        <v>0</v>
      </c>
      <c r="R584" s="9">
        <v>0</v>
      </c>
      <c r="S584" s="9">
        <v>1.4549999999999998</v>
      </c>
      <c r="T584" s="9">
        <v>0.11299999999999999</v>
      </c>
      <c r="U584" s="9">
        <v>0</v>
      </c>
      <c r="V584" s="9">
        <v>2.0129999999999999</v>
      </c>
      <c r="W584" s="9">
        <v>7.1000000000000008E-2</v>
      </c>
      <c r="X584" s="9">
        <v>0</v>
      </c>
      <c r="Y584" s="9">
        <v>0</v>
      </c>
      <c r="Z584" s="26">
        <f t="shared" si="199"/>
        <v>153.40107221660526</v>
      </c>
      <c r="AA584" s="84"/>
    </row>
    <row r="585" spans="1:27" ht="24.75">
      <c r="A585" s="85"/>
      <c r="B585" s="87"/>
      <c r="C585" s="9" t="s">
        <v>100</v>
      </c>
      <c r="D585" s="9">
        <v>10.603999999999999</v>
      </c>
      <c r="E585" s="9">
        <v>483.96799999999996</v>
      </c>
      <c r="F585" s="9">
        <v>0.80700000000000005</v>
      </c>
      <c r="G585" s="9">
        <v>0</v>
      </c>
      <c r="H585" s="9">
        <v>9.0999999999999998E-2</v>
      </c>
      <c r="I585" s="9">
        <v>0</v>
      </c>
      <c r="J585" s="9">
        <v>0.23400000000000001</v>
      </c>
      <c r="K585" s="9">
        <v>16.836999999999996</v>
      </c>
      <c r="L585" s="9">
        <v>53.44</v>
      </c>
      <c r="M585" s="9">
        <v>0.14200000000000002</v>
      </c>
      <c r="N585" s="9">
        <v>0.432</v>
      </c>
      <c r="O585" s="9">
        <v>0.23799999999999999</v>
      </c>
      <c r="P585" s="9">
        <v>5.8411116883116883</v>
      </c>
      <c r="Q585" s="9">
        <v>1.3359999999999999</v>
      </c>
      <c r="R585" s="9">
        <v>0</v>
      </c>
      <c r="S585" s="9">
        <v>3.6669999999999998</v>
      </c>
      <c r="T585" s="9">
        <v>0.372</v>
      </c>
      <c r="U585" s="9">
        <v>0</v>
      </c>
      <c r="V585" s="9">
        <v>2.7669999999999999</v>
      </c>
      <c r="W585" s="9">
        <v>0.38100000000000001</v>
      </c>
      <c r="X585" s="9">
        <v>0</v>
      </c>
      <c r="Y585" s="9">
        <v>0</v>
      </c>
      <c r="Z585" s="26">
        <f t="shared" si="199"/>
        <v>581.15711168831183</v>
      </c>
      <c r="AA585" s="85"/>
    </row>
    <row r="586" spans="1:27" ht="24.75">
      <c r="A586" s="83" t="s">
        <v>4</v>
      </c>
      <c r="B586" s="86">
        <v>2017</v>
      </c>
      <c r="C586" s="40" t="s">
        <v>99</v>
      </c>
      <c r="D586" s="9">
        <v>40.008374000000003</v>
      </c>
      <c r="E586" s="9">
        <v>175.29400000000001</v>
      </c>
      <c r="F586" s="9">
        <v>23.64</v>
      </c>
      <c r="G586" s="9">
        <v>3.1516610000000003</v>
      </c>
      <c r="H586" s="9">
        <v>51.125999999999998</v>
      </c>
      <c r="I586" s="9">
        <v>3.1269999999999998</v>
      </c>
      <c r="J586" s="9">
        <v>0.255</v>
      </c>
      <c r="K586" s="9">
        <v>154.45699999999999</v>
      </c>
      <c r="L586" s="9">
        <v>0.60399999999999998</v>
      </c>
      <c r="M586" s="9">
        <v>1.1220000000000001</v>
      </c>
      <c r="N586" s="9">
        <v>0.52100000000000002</v>
      </c>
      <c r="O586" s="9">
        <v>113.903554</v>
      </c>
      <c r="P586" s="9">
        <v>39.291747999999991</v>
      </c>
      <c r="Q586" s="9">
        <v>7.8929999999999998</v>
      </c>
      <c r="R586" s="9">
        <v>38.82</v>
      </c>
      <c r="S586" s="9">
        <v>51.204000000000001</v>
      </c>
      <c r="T586" s="9">
        <v>22.696000000000002</v>
      </c>
      <c r="U586" s="9">
        <v>6.68</v>
      </c>
      <c r="V586" s="9">
        <v>506.59500000000003</v>
      </c>
      <c r="W586" s="9">
        <v>6.3689999999999998</v>
      </c>
      <c r="X586" s="9">
        <v>0.109</v>
      </c>
      <c r="Y586" s="9">
        <v>7.1999999999999995E-2</v>
      </c>
      <c r="Z586" s="26">
        <f t="shared" si="199"/>
        <v>1246.9393369999998</v>
      </c>
      <c r="AA586" s="83" t="s">
        <v>97</v>
      </c>
    </row>
    <row r="587" spans="1:27" ht="24.75">
      <c r="A587" s="84"/>
      <c r="B587" s="87"/>
      <c r="C587" s="40" t="s">
        <v>100</v>
      </c>
      <c r="D587" s="9">
        <v>195.345</v>
      </c>
      <c r="E587" s="9">
        <v>890.18600000000004</v>
      </c>
      <c r="F587" s="9">
        <v>122.77800000000001</v>
      </c>
      <c r="G587" s="9">
        <v>10.434037843324763</v>
      </c>
      <c r="H587" s="9">
        <v>188.83500000000001</v>
      </c>
      <c r="I587" s="9">
        <v>7.5039999999999996</v>
      </c>
      <c r="J587" s="9">
        <v>0.94899999999999995</v>
      </c>
      <c r="K587" s="9">
        <v>697.08199999999999</v>
      </c>
      <c r="L587" s="9">
        <v>3.08</v>
      </c>
      <c r="M587" s="9">
        <v>3.5369999999999999</v>
      </c>
      <c r="N587" s="9">
        <v>2.3570000000000002</v>
      </c>
      <c r="O587" s="9">
        <v>189.61435700000001</v>
      </c>
      <c r="P587" s="9">
        <v>133.80102840000001</v>
      </c>
      <c r="Q587" s="9">
        <v>29.062000000000001</v>
      </c>
      <c r="R587" s="9">
        <v>209.059</v>
      </c>
      <c r="S587" s="9">
        <v>275.40800000000002</v>
      </c>
      <c r="T587" s="9">
        <v>119.304</v>
      </c>
      <c r="U587" s="9">
        <v>25.381</v>
      </c>
      <c r="V587" s="9">
        <v>1418.4673696049488</v>
      </c>
      <c r="W587" s="9">
        <v>29.187999999999999</v>
      </c>
      <c r="X587" s="9">
        <v>0.48599999999999999</v>
      </c>
      <c r="Y587" s="9">
        <v>0.12</v>
      </c>
      <c r="Z587" s="26">
        <f t="shared" si="199"/>
        <v>4551.9777928482736</v>
      </c>
      <c r="AA587" s="84"/>
    </row>
    <row r="588" spans="1:27" ht="24.75">
      <c r="A588" s="84"/>
      <c r="B588" s="86">
        <v>2018</v>
      </c>
      <c r="C588" s="40" t="s">
        <v>99</v>
      </c>
      <c r="D588" s="9">
        <v>58.859591849690517</v>
      </c>
      <c r="E588" s="9">
        <v>206.05284805464669</v>
      </c>
      <c r="F588" s="9">
        <v>23.063035107673642</v>
      </c>
      <c r="G588" s="9">
        <v>5.1911217115689379</v>
      </c>
      <c r="H588" s="9">
        <v>51.741289030250755</v>
      </c>
      <c r="I588" s="9">
        <v>2.5293651818181822</v>
      </c>
      <c r="J588" s="9">
        <v>0.36</v>
      </c>
      <c r="K588" s="9">
        <v>144.97293771013952</v>
      </c>
      <c r="L588" s="9">
        <v>0.752</v>
      </c>
      <c r="M588" s="9">
        <v>6.0999999999999999E-2</v>
      </c>
      <c r="N588" s="9">
        <v>1.2018666666666669</v>
      </c>
      <c r="O588" s="9">
        <v>85.050704347826084</v>
      </c>
      <c r="P588" s="9">
        <v>37.159281326601885</v>
      </c>
      <c r="Q588" s="9">
        <v>3.7123551430290154</v>
      </c>
      <c r="R588" s="9">
        <v>51.768774758073434</v>
      </c>
      <c r="S588" s="9">
        <v>50.095260232906725</v>
      </c>
      <c r="T588" s="9">
        <v>27.433875954270956</v>
      </c>
      <c r="U588" s="9">
        <v>7.2197859195402296</v>
      </c>
      <c r="V588" s="9">
        <v>890.97235401798866</v>
      </c>
      <c r="W588" s="9">
        <v>8.5124257703081234</v>
      </c>
      <c r="X588" s="9">
        <v>0</v>
      </c>
      <c r="Y588" s="9">
        <v>2.1315714285714287</v>
      </c>
      <c r="Z588" s="26">
        <f t="shared" si="199"/>
        <v>1658.8414442115716</v>
      </c>
      <c r="AA588" s="84"/>
    </row>
    <row r="589" spans="1:27" ht="24.75">
      <c r="A589" s="84"/>
      <c r="B589" s="87"/>
      <c r="C589" s="40" t="s">
        <v>100</v>
      </c>
      <c r="D589" s="9">
        <v>287.08400000000006</v>
      </c>
      <c r="E589" s="9">
        <v>1031.6120000000001</v>
      </c>
      <c r="F589" s="9">
        <v>123.517</v>
      </c>
      <c r="G589" s="9">
        <v>20.042999999999999</v>
      </c>
      <c r="H589" s="9">
        <v>187.01400000000001</v>
      </c>
      <c r="I589" s="9">
        <v>4.0220000000000002</v>
      </c>
      <c r="J589" s="9">
        <v>0.629</v>
      </c>
      <c r="K589" s="9">
        <v>645.26600000000008</v>
      </c>
      <c r="L589" s="9">
        <v>2.6090000000000004</v>
      </c>
      <c r="M589" s="9">
        <v>0.26</v>
      </c>
      <c r="N589" s="9">
        <v>5.6059999999999999</v>
      </c>
      <c r="O589" s="9">
        <v>221.55100000000002</v>
      </c>
      <c r="P589" s="9">
        <v>130.19900000000001</v>
      </c>
      <c r="Q589" s="9">
        <v>43.28</v>
      </c>
      <c r="R589" s="9">
        <v>324.28200000000004</v>
      </c>
      <c r="S589" s="9">
        <v>286.68199999999996</v>
      </c>
      <c r="T589" s="9">
        <v>139.07499999999999</v>
      </c>
      <c r="U589" s="9">
        <v>24.198</v>
      </c>
      <c r="V589" s="9">
        <v>1602.4717644767684</v>
      </c>
      <c r="W589" s="9">
        <v>39.549999999999997</v>
      </c>
      <c r="X589" s="9">
        <v>4.5999999999999999E-2</v>
      </c>
      <c r="Y589" s="9">
        <v>2.3919999999999999</v>
      </c>
      <c r="Z589" s="26">
        <f t="shared" si="199"/>
        <v>5121.3887644767683</v>
      </c>
      <c r="AA589" s="84"/>
    </row>
    <row r="590" spans="1:27" ht="24.75">
      <c r="A590" s="84"/>
      <c r="B590" s="86">
        <v>2019</v>
      </c>
      <c r="C590" s="58" t="s">
        <v>99</v>
      </c>
      <c r="D590" s="9">
        <v>58.302000000000007</v>
      </c>
      <c r="E590" s="9">
        <v>298.86599999999999</v>
      </c>
      <c r="F590" s="9">
        <v>23.302000000000003</v>
      </c>
      <c r="G590" s="9">
        <v>6.7030060000000002</v>
      </c>
      <c r="H590" s="9">
        <v>56.939</v>
      </c>
      <c r="I590" s="9">
        <v>2.2469999999999999</v>
      </c>
      <c r="J590" s="9">
        <v>0.121</v>
      </c>
      <c r="K590" s="9">
        <v>143.47900000000001</v>
      </c>
      <c r="L590" s="9">
        <v>1.099</v>
      </c>
      <c r="M590" s="9">
        <v>5.7999999999999996E-2</v>
      </c>
      <c r="N590" s="9">
        <v>1.45</v>
      </c>
      <c r="O590" s="9">
        <v>80.077999999999989</v>
      </c>
      <c r="P590" s="9">
        <v>42.266000000000005</v>
      </c>
      <c r="Q590" s="9">
        <v>7.723084154708439</v>
      </c>
      <c r="R590" s="9">
        <v>48.517000000000003</v>
      </c>
      <c r="S590" s="9">
        <v>47.024999999999999</v>
      </c>
      <c r="T590" s="9">
        <v>25.737000000000002</v>
      </c>
      <c r="U590" s="9">
        <v>10.25</v>
      </c>
      <c r="V590" s="9">
        <v>1113.3964781371064</v>
      </c>
      <c r="W590" s="9">
        <v>10.134999999999998</v>
      </c>
      <c r="X590" s="9">
        <v>2.7E-2</v>
      </c>
      <c r="Y590" s="9">
        <v>1.345</v>
      </c>
      <c r="Z590" s="26">
        <f t="shared" si="199"/>
        <v>1979.065568291815</v>
      </c>
      <c r="AA590" s="84"/>
    </row>
    <row r="591" spans="1:27" s="53" customFormat="1" ht="24.75">
      <c r="A591" s="85"/>
      <c r="B591" s="87"/>
      <c r="C591" s="51" t="s">
        <v>100</v>
      </c>
      <c r="D591" s="9">
        <v>281.52800000000002</v>
      </c>
      <c r="E591" s="9">
        <v>1367.3409999999999</v>
      </c>
      <c r="F591" s="9">
        <v>116.06000000000002</v>
      </c>
      <c r="G591" s="9">
        <v>23.775977854999997</v>
      </c>
      <c r="H591" s="9">
        <v>201.66500000000002</v>
      </c>
      <c r="I591" s="9">
        <v>3.419</v>
      </c>
      <c r="J591" s="9">
        <v>0.79400000000000004</v>
      </c>
      <c r="K591" s="9">
        <v>636.81600000000003</v>
      </c>
      <c r="L591" s="9">
        <v>2.9489999999999998</v>
      </c>
      <c r="M591" s="9">
        <v>4.8000000000000001E-2</v>
      </c>
      <c r="N591" s="9">
        <v>7.0580000000000007</v>
      </c>
      <c r="O591" s="9">
        <v>199.441</v>
      </c>
      <c r="P591" s="9">
        <v>141.24699999999999</v>
      </c>
      <c r="Q591" s="9">
        <v>32.569000000000003</v>
      </c>
      <c r="R591" s="9">
        <v>312.04700000000003</v>
      </c>
      <c r="S591" s="9">
        <v>276.95499999999998</v>
      </c>
      <c r="T591" s="9">
        <v>124.89400000000001</v>
      </c>
      <c r="U591" s="9">
        <v>29.607000000000003</v>
      </c>
      <c r="V591" s="9">
        <v>2513.3299480000001</v>
      </c>
      <c r="W591" s="9">
        <v>41.303999999999995</v>
      </c>
      <c r="X591" s="9">
        <v>0.10100000000000001</v>
      </c>
      <c r="Y591" s="9">
        <v>3.6679999999999997</v>
      </c>
      <c r="Z591" s="26">
        <f t="shared" si="199"/>
        <v>6316.616925854999</v>
      </c>
      <c r="AA591" s="85"/>
    </row>
    <row r="592" spans="1:27" ht="24.75">
      <c r="A592" s="83" t="s">
        <v>5</v>
      </c>
      <c r="B592" s="86">
        <v>2017</v>
      </c>
      <c r="C592" s="40" t="s">
        <v>99</v>
      </c>
      <c r="D592" s="9">
        <f t="shared" ref="D592:D593" si="200">D586-D580</f>
        <v>37.608374000000005</v>
      </c>
      <c r="E592" s="9">
        <v>168.745</v>
      </c>
      <c r="F592" s="9">
        <v>23.400000000000002</v>
      </c>
      <c r="G592" s="9">
        <v>-0.81060799999999933</v>
      </c>
      <c r="H592" s="9">
        <v>51.125999999999998</v>
      </c>
      <c r="I592" s="9">
        <v>3.1269999999999998</v>
      </c>
      <c r="J592" s="9">
        <v>0.21200000000000002</v>
      </c>
      <c r="K592" s="9">
        <v>146.30099999999999</v>
      </c>
      <c r="L592" s="9">
        <v>-14.408000000000001</v>
      </c>
      <c r="M592" s="9">
        <v>1.1220000000000001</v>
      </c>
      <c r="N592" s="9">
        <v>-0.31399999999999995</v>
      </c>
      <c r="O592" s="9">
        <v>113.901554</v>
      </c>
      <c r="P592" s="9">
        <v>37.516285999999994</v>
      </c>
      <c r="Q592" s="9">
        <v>7.8929999999999998</v>
      </c>
      <c r="R592" s="9">
        <v>38.766649999999998</v>
      </c>
      <c r="S592" s="9">
        <v>47.877000000000002</v>
      </c>
      <c r="T592" s="9">
        <v>22.344000000000001</v>
      </c>
      <c r="U592" s="9">
        <v>6.68</v>
      </c>
      <c r="V592" s="9">
        <v>503.47</v>
      </c>
      <c r="W592" s="9">
        <v>6.3039999999999994</v>
      </c>
      <c r="X592" s="9">
        <v>-0.91300000000000003</v>
      </c>
      <c r="Y592" s="9">
        <v>7.1999999999999995E-2</v>
      </c>
      <c r="Z592" s="16">
        <v>1200.020256</v>
      </c>
      <c r="AA592" s="83" t="s">
        <v>103</v>
      </c>
    </row>
    <row r="593" spans="1:27" ht="24.75">
      <c r="A593" s="84"/>
      <c r="B593" s="87"/>
      <c r="C593" s="40" t="s">
        <v>100</v>
      </c>
      <c r="D593" s="9">
        <f t="shared" si="200"/>
        <v>188.14099999999999</v>
      </c>
      <c r="E593" s="9">
        <v>864.34400000000005</v>
      </c>
      <c r="F593" s="9">
        <v>121.10000000000001</v>
      </c>
      <c r="G593" s="9">
        <v>6.3196849668193016</v>
      </c>
      <c r="H593" s="9">
        <v>188.83500000000001</v>
      </c>
      <c r="I593" s="9">
        <v>7.5039999999999996</v>
      </c>
      <c r="J593" s="9">
        <v>0.86399999999999999</v>
      </c>
      <c r="K593" s="9">
        <v>675.745</v>
      </c>
      <c r="L593" s="9">
        <v>-58.236000000000004</v>
      </c>
      <c r="M593" s="9">
        <v>3.5369999999999999</v>
      </c>
      <c r="N593" s="9">
        <v>-1.1799999999999997</v>
      </c>
      <c r="O593" s="9">
        <v>189.61035700000002</v>
      </c>
      <c r="P593" s="9">
        <v>130.66489799999999</v>
      </c>
      <c r="Q593" s="9">
        <v>27.962</v>
      </c>
      <c r="R593" s="9">
        <v>207.98182499999999</v>
      </c>
      <c r="S593" s="9">
        <v>260.81100000000004</v>
      </c>
      <c r="T593" s="9">
        <v>117.831</v>
      </c>
      <c r="U593" s="9">
        <v>25.381</v>
      </c>
      <c r="V593" s="9">
        <v>1409.864585969352</v>
      </c>
      <c r="W593" s="9">
        <v>28.864999999999998</v>
      </c>
      <c r="X593" s="9">
        <v>-0.41800000000000004</v>
      </c>
      <c r="Y593" s="9">
        <v>0.12</v>
      </c>
      <c r="Z593" s="16">
        <v>4395.6473509361713</v>
      </c>
      <c r="AA593" s="84"/>
    </row>
    <row r="594" spans="1:27" ht="24.75">
      <c r="A594" s="84"/>
      <c r="B594" s="86">
        <v>2018</v>
      </c>
      <c r="C594" s="40" t="s">
        <v>99</v>
      </c>
      <c r="D594" s="9">
        <f>D588-D582</f>
        <v>55.93759184969052</v>
      </c>
      <c r="E594" s="9">
        <f t="shared" ref="E594:Z594" si="201">E588-E582</f>
        <v>172.29484805464671</v>
      </c>
      <c r="F594" s="9">
        <f t="shared" si="201"/>
        <v>22.875035107673643</v>
      </c>
      <c r="G594" s="9">
        <f t="shared" si="201"/>
        <v>5.162121711568938</v>
      </c>
      <c r="H594" s="9">
        <f t="shared" si="201"/>
        <v>51.741289030250755</v>
      </c>
      <c r="I594" s="9">
        <f t="shared" si="201"/>
        <v>2.5293651818181822</v>
      </c>
      <c r="J594" s="9">
        <f t="shared" si="201"/>
        <v>0.34799999999999998</v>
      </c>
      <c r="K594" s="9">
        <f t="shared" si="201"/>
        <v>137.12393771013953</v>
      </c>
      <c r="L594" s="9">
        <f t="shared" si="201"/>
        <v>-11.991878184800436</v>
      </c>
      <c r="M594" s="9">
        <f t="shared" si="201"/>
        <v>0.06</v>
      </c>
      <c r="N594" s="9">
        <f t="shared" si="201"/>
        <v>0.44286666666666685</v>
      </c>
      <c r="O594" s="9">
        <f t="shared" si="201"/>
        <v>85.050704347826084</v>
      </c>
      <c r="P594" s="9">
        <f t="shared" si="201"/>
        <v>35.319497326601883</v>
      </c>
      <c r="Q594" s="9">
        <f t="shared" si="201"/>
        <v>3.7123551430290154</v>
      </c>
      <c r="R594" s="9">
        <f t="shared" si="201"/>
        <v>51.759909299814559</v>
      </c>
      <c r="S594" s="9">
        <f t="shared" si="201"/>
        <v>47.728260232906727</v>
      </c>
      <c r="T594" s="9">
        <f t="shared" si="201"/>
        <v>27.287875954270955</v>
      </c>
      <c r="U594" s="9">
        <f t="shared" si="201"/>
        <v>7.2197859195402296</v>
      </c>
      <c r="V594" s="9">
        <f t="shared" si="201"/>
        <v>889.44935401798864</v>
      </c>
      <c r="W594" s="9">
        <f t="shared" si="201"/>
        <v>8.4114257703081226</v>
      </c>
      <c r="X594" s="9">
        <f t="shared" si="201"/>
        <v>0</v>
      </c>
      <c r="Y594" s="9">
        <f t="shared" si="201"/>
        <v>2.1315714285714287</v>
      </c>
      <c r="Z594" s="9">
        <f t="shared" si="201"/>
        <v>1594.5939165685122</v>
      </c>
      <c r="AA594" s="84"/>
    </row>
    <row r="595" spans="1:27" ht="24.75">
      <c r="A595" s="84"/>
      <c r="B595" s="87"/>
      <c r="C595" s="40" t="s">
        <v>100</v>
      </c>
      <c r="D595" s="9">
        <f>D589-D583</f>
        <v>278.24600000000004</v>
      </c>
      <c r="E595" s="9">
        <f t="shared" ref="E595:Z595" si="202">E589-E583</f>
        <v>901.71</v>
      </c>
      <c r="F595" s="9">
        <f t="shared" si="202"/>
        <v>121.85299999999999</v>
      </c>
      <c r="G595" s="9">
        <f t="shared" si="202"/>
        <v>20.003999999999998</v>
      </c>
      <c r="H595" s="9">
        <f t="shared" si="202"/>
        <v>187.01100000000002</v>
      </c>
      <c r="I595" s="9">
        <f t="shared" si="202"/>
        <v>4.0220000000000002</v>
      </c>
      <c r="J595" s="9">
        <f t="shared" si="202"/>
        <v>0.57199999999999995</v>
      </c>
      <c r="K595" s="9">
        <f t="shared" si="202"/>
        <v>625.67000000000007</v>
      </c>
      <c r="L595" s="9">
        <f t="shared" si="202"/>
        <v>-63.996999999999979</v>
      </c>
      <c r="M595" s="9">
        <f t="shared" si="202"/>
        <v>0.25800000000000001</v>
      </c>
      <c r="N595" s="9">
        <f t="shared" si="202"/>
        <v>3.0750000000000002</v>
      </c>
      <c r="O595" s="9">
        <f t="shared" si="202"/>
        <v>221.55100000000002</v>
      </c>
      <c r="P595" s="9">
        <f t="shared" si="202"/>
        <v>124.35788831168833</v>
      </c>
      <c r="Q595" s="9">
        <f t="shared" si="202"/>
        <v>41.652000000000001</v>
      </c>
      <c r="R595" s="9">
        <f t="shared" si="202"/>
        <v>323.24800000000005</v>
      </c>
      <c r="S595" s="9">
        <f t="shared" si="202"/>
        <v>277.79599999999994</v>
      </c>
      <c r="T595" s="9">
        <f t="shared" si="202"/>
        <v>138.35499999999999</v>
      </c>
      <c r="U595" s="9">
        <f t="shared" si="202"/>
        <v>24.198</v>
      </c>
      <c r="V595" s="9">
        <f t="shared" si="202"/>
        <v>1600.1437644767684</v>
      </c>
      <c r="W595" s="9">
        <f t="shared" si="202"/>
        <v>38.856999999999999</v>
      </c>
      <c r="X595" s="9">
        <f t="shared" si="202"/>
        <v>4.5999999999999999E-2</v>
      </c>
      <c r="Y595" s="9">
        <f t="shared" si="202"/>
        <v>2.3919999999999999</v>
      </c>
      <c r="Z595" s="9">
        <f t="shared" si="202"/>
        <v>4871.0206527884566</v>
      </c>
      <c r="AA595" s="84"/>
    </row>
    <row r="596" spans="1:27" ht="24.75">
      <c r="A596" s="84"/>
      <c r="B596" s="86">
        <v>2019</v>
      </c>
      <c r="C596" s="40" t="s">
        <v>99</v>
      </c>
      <c r="D596" s="9">
        <f>D590-D584</f>
        <v>54.81900000000001</v>
      </c>
      <c r="E596" s="9">
        <f t="shared" ref="E596:Y596" si="203">E590-E584</f>
        <v>169.62399999999997</v>
      </c>
      <c r="F596" s="9">
        <f t="shared" si="203"/>
        <v>23.186000000000003</v>
      </c>
      <c r="G596" s="9">
        <f t="shared" si="203"/>
        <v>6.7030060000000002</v>
      </c>
      <c r="H596" s="9">
        <f t="shared" si="203"/>
        <v>56.911000000000001</v>
      </c>
      <c r="I596" s="9">
        <f t="shared" si="203"/>
        <v>2.2469999999999999</v>
      </c>
      <c r="J596" s="9">
        <f t="shared" si="203"/>
        <v>3.599999999999999E-2</v>
      </c>
      <c r="K596" s="9">
        <f t="shared" si="203"/>
        <v>138.715</v>
      </c>
      <c r="L596" s="9">
        <f t="shared" si="203"/>
        <v>-8.950288216605184</v>
      </c>
      <c r="M596" s="9">
        <f t="shared" si="203"/>
        <v>3.4999999999999996E-2</v>
      </c>
      <c r="N596" s="9">
        <f t="shared" si="203"/>
        <v>1.3559999999999999</v>
      </c>
      <c r="O596" s="9">
        <f t="shared" si="203"/>
        <v>80.052999999999983</v>
      </c>
      <c r="P596" s="9">
        <f t="shared" si="203"/>
        <v>40.426216000000004</v>
      </c>
      <c r="Q596" s="9">
        <f t="shared" si="203"/>
        <v>7.723084154708439</v>
      </c>
      <c r="R596" s="9">
        <f t="shared" si="203"/>
        <v>48.517000000000003</v>
      </c>
      <c r="S596" s="9">
        <f t="shared" si="203"/>
        <v>45.57</v>
      </c>
      <c r="T596" s="9">
        <f t="shared" si="203"/>
        <v>25.624000000000002</v>
      </c>
      <c r="U596" s="9">
        <f t="shared" si="203"/>
        <v>10.25</v>
      </c>
      <c r="V596" s="9">
        <f t="shared" si="203"/>
        <v>1111.3834781371065</v>
      </c>
      <c r="W596" s="9">
        <f t="shared" si="203"/>
        <v>10.063999999999998</v>
      </c>
      <c r="X596" s="9">
        <f t="shared" si="203"/>
        <v>2.7E-2</v>
      </c>
      <c r="Y596" s="9">
        <f t="shared" si="203"/>
        <v>1.345</v>
      </c>
      <c r="Z596" s="9">
        <f>Z590-Z584</f>
        <v>1825.6644960752096</v>
      </c>
      <c r="AA596" s="84"/>
    </row>
    <row r="597" spans="1:27" ht="24.75">
      <c r="A597" s="85"/>
      <c r="B597" s="87"/>
      <c r="C597" s="40" t="s">
        <v>100</v>
      </c>
      <c r="D597" s="9">
        <f>D591-D585</f>
        <v>270.92400000000004</v>
      </c>
      <c r="E597" s="9">
        <f t="shared" ref="E597:Y597" si="204">E591-E585</f>
        <v>883.37299999999993</v>
      </c>
      <c r="F597" s="9">
        <f t="shared" si="204"/>
        <v>115.25300000000001</v>
      </c>
      <c r="G597" s="9">
        <f t="shared" si="204"/>
        <v>23.775977854999997</v>
      </c>
      <c r="H597" s="9">
        <f t="shared" si="204"/>
        <v>201.57400000000001</v>
      </c>
      <c r="I597" s="9">
        <f t="shared" si="204"/>
        <v>3.419</v>
      </c>
      <c r="J597" s="9">
        <f t="shared" si="204"/>
        <v>0.56000000000000005</v>
      </c>
      <c r="K597" s="9">
        <f t="shared" si="204"/>
        <v>619.97900000000004</v>
      </c>
      <c r="L597" s="9">
        <f t="shared" si="204"/>
        <v>-50.491</v>
      </c>
      <c r="M597" s="9">
        <f t="shared" si="204"/>
        <v>-9.4000000000000014E-2</v>
      </c>
      <c r="N597" s="9">
        <f t="shared" si="204"/>
        <v>6.6260000000000003</v>
      </c>
      <c r="O597" s="9">
        <f t="shared" si="204"/>
        <v>199.203</v>
      </c>
      <c r="P597" s="9">
        <f t="shared" si="204"/>
        <v>135.4058883116883</v>
      </c>
      <c r="Q597" s="9">
        <f t="shared" si="204"/>
        <v>31.233000000000004</v>
      </c>
      <c r="R597" s="9">
        <f t="shared" si="204"/>
        <v>312.04700000000003</v>
      </c>
      <c r="S597" s="9">
        <f t="shared" si="204"/>
        <v>273.28800000000001</v>
      </c>
      <c r="T597" s="9">
        <f t="shared" si="204"/>
        <v>124.52200000000001</v>
      </c>
      <c r="U597" s="9">
        <f t="shared" si="204"/>
        <v>29.607000000000003</v>
      </c>
      <c r="V597" s="9">
        <f t="shared" si="204"/>
        <v>2510.5629480000002</v>
      </c>
      <c r="W597" s="9">
        <f t="shared" si="204"/>
        <v>40.922999999999995</v>
      </c>
      <c r="X597" s="9">
        <f t="shared" si="204"/>
        <v>0.10100000000000001</v>
      </c>
      <c r="Y597" s="9">
        <f t="shared" si="204"/>
        <v>3.6679999999999997</v>
      </c>
      <c r="Z597" s="9">
        <f>Z591-Z585</f>
        <v>5735.4598141666875</v>
      </c>
      <c r="AA597" s="85"/>
    </row>
    <row r="598" spans="1:27" ht="24.75">
      <c r="A598" s="83" t="s">
        <v>6</v>
      </c>
      <c r="B598" s="50">
        <v>2017</v>
      </c>
      <c r="C598" s="70" t="s">
        <v>98</v>
      </c>
      <c r="D598" s="9">
        <f>D577+D586-D580</f>
        <v>65.758374000000003</v>
      </c>
      <c r="E598" s="9">
        <v>279.93200000000002</v>
      </c>
      <c r="F598" s="9">
        <v>42.030999999999999</v>
      </c>
      <c r="G598" s="9">
        <v>119.93439199999999</v>
      </c>
      <c r="H598" s="9">
        <v>595.01432346424406</v>
      </c>
      <c r="I598" s="9">
        <v>8.2798750000000005</v>
      </c>
      <c r="J598" s="9">
        <v>11.698000000000002</v>
      </c>
      <c r="K598" s="9">
        <v>410.76600000000002</v>
      </c>
      <c r="L598" s="9">
        <v>1091.3880000000001</v>
      </c>
      <c r="M598" s="9">
        <v>239.52500000000001</v>
      </c>
      <c r="N598" s="9">
        <v>220.63051999999999</v>
      </c>
      <c r="O598" s="9">
        <v>146.573554</v>
      </c>
      <c r="P598" s="9">
        <v>102.9891203</v>
      </c>
      <c r="Q598" s="9">
        <v>17.577999999999999</v>
      </c>
      <c r="R598" s="9">
        <v>51.635649999999998</v>
      </c>
      <c r="S598" s="9">
        <v>57.115000000000002</v>
      </c>
      <c r="T598" s="9">
        <v>174.59899999999999</v>
      </c>
      <c r="U598" s="9">
        <v>59.943000000000005</v>
      </c>
      <c r="V598" s="9">
        <v>1253.6680000000001</v>
      </c>
      <c r="W598" s="9">
        <v>460.85399999999998</v>
      </c>
      <c r="X598" s="9">
        <v>107.35499999999999</v>
      </c>
      <c r="Y598" s="9">
        <v>183.28900000000002</v>
      </c>
      <c r="Z598" s="9">
        <f>Z577+Z586-Z580</f>
        <v>5700.5568087642441</v>
      </c>
      <c r="AA598" s="83" t="s">
        <v>101</v>
      </c>
    </row>
    <row r="599" spans="1:27" ht="24.75">
      <c r="A599" s="84"/>
      <c r="B599" s="50">
        <v>2018</v>
      </c>
      <c r="C599" s="71"/>
      <c r="D599" s="9">
        <f>D578+D588-D582</f>
        <v>84.777591849690523</v>
      </c>
      <c r="E599" s="9">
        <f t="shared" ref="E599:Y599" si="205">E578+E589-E583</f>
        <v>1016.3610000000001</v>
      </c>
      <c r="F599" s="9">
        <f t="shared" si="205"/>
        <v>153.59700000000001</v>
      </c>
      <c r="G599" s="9">
        <f t="shared" si="205"/>
        <v>126.104</v>
      </c>
      <c r="H599" s="9">
        <f t="shared" si="205"/>
        <v>716.00699999999995</v>
      </c>
      <c r="I599" s="9">
        <f t="shared" si="205"/>
        <v>5.7119999999999997</v>
      </c>
      <c r="J599" s="9">
        <f t="shared" si="205"/>
        <v>12.120999999999999</v>
      </c>
      <c r="K599" s="9">
        <f t="shared" si="205"/>
        <v>894.4860000000001</v>
      </c>
      <c r="L599" s="9">
        <f t="shared" si="205"/>
        <v>851.303</v>
      </c>
      <c r="M599" s="9">
        <f t="shared" si="205"/>
        <v>191.66099999999997</v>
      </c>
      <c r="N599" s="9">
        <f t="shared" si="205"/>
        <v>185.34700000000001</v>
      </c>
      <c r="O599" s="9">
        <f t="shared" si="205"/>
        <v>325.53100000000001</v>
      </c>
      <c r="P599" s="9">
        <f t="shared" si="205"/>
        <v>153.43088831168834</v>
      </c>
      <c r="Q599" s="9">
        <f t="shared" si="205"/>
        <v>51.480000000000004</v>
      </c>
      <c r="R599" s="9">
        <f t="shared" si="205"/>
        <v>343.71000000000004</v>
      </c>
      <c r="S599" s="9">
        <f t="shared" si="205"/>
        <v>334.16999999999996</v>
      </c>
      <c r="T599" s="9">
        <f t="shared" si="205"/>
        <v>194.49799999999999</v>
      </c>
      <c r="U599" s="9">
        <f t="shared" si="205"/>
        <v>80.631</v>
      </c>
      <c r="V599" s="9">
        <f t="shared" si="205"/>
        <v>2286.4017644767682</v>
      </c>
      <c r="W599" s="9">
        <f t="shared" si="205"/>
        <v>533.601</v>
      </c>
      <c r="X599" s="9">
        <f t="shared" si="205"/>
        <v>107.72900000000001</v>
      </c>
      <c r="Y599" s="9">
        <f t="shared" si="205"/>
        <v>212.148</v>
      </c>
      <c r="Z599" s="9">
        <f>Z578+Z588-Z582</f>
        <v>5806.6889165685116</v>
      </c>
      <c r="AA599" s="84"/>
    </row>
    <row r="600" spans="1:27" ht="24.75">
      <c r="A600" s="84"/>
      <c r="B600" s="50">
        <v>2019</v>
      </c>
      <c r="C600" s="72"/>
      <c r="D600" s="9">
        <f>D579+D590-D584</f>
        <v>103.05799999999999</v>
      </c>
      <c r="E600" s="9">
        <f t="shared" ref="E600:Z600" si="206">E579+E590-E584</f>
        <v>288.80099999999999</v>
      </c>
      <c r="F600" s="9">
        <f t="shared" si="206"/>
        <v>55.734999999999999</v>
      </c>
      <c r="G600" s="9">
        <f t="shared" si="206"/>
        <v>125.166006</v>
      </c>
      <c r="H600" s="9">
        <f t="shared" si="206"/>
        <v>561.09399999999994</v>
      </c>
      <c r="I600" s="9">
        <f t="shared" si="206"/>
        <v>3.9379999999999997</v>
      </c>
      <c r="J600" s="9">
        <f t="shared" si="206"/>
        <v>11.7</v>
      </c>
      <c r="K600" s="9">
        <f t="shared" si="206"/>
        <v>412.62800000000004</v>
      </c>
      <c r="L600" s="9">
        <f t="shared" si="206"/>
        <v>910.34971178339481</v>
      </c>
      <c r="M600" s="9">
        <f t="shared" si="206"/>
        <v>179.02199999999999</v>
      </c>
      <c r="N600" s="9">
        <f t="shared" si="206"/>
        <v>183.46499999999997</v>
      </c>
      <c r="O600" s="9">
        <f t="shared" si="206"/>
        <v>161.73499999999999</v>
      </c>
      <c r="P600" s="9">
        <f t="shared" si="206"/>
        <v>119.88121600000001</v>
      </c>
      <c r="Q600" s="9">
        <f t="shared" si="206"/>
        <v>33.212084154708442</v>
      </c>
      <c r="R600" s="9">
        <f t="shared" si="206"/>
        <v>68.522000000000006</v>
      </c>
      <c r="S600" s="9">
        <f t="shared" si="206"/>
        <v>100.867</v>
      </c>
      <c r="T600" s="9">
        <f t="shared" si="206"/>
        <v>81.429000000000002</v>
      </c>
      <c r="U600" s="9">
        <f t="shared" si="206"/>
        <v>66.341000000000008</v>
      </c>
      <c r="V600" s="9">
        <f t="shared" si="206"/>
        <v>1952.1814781371063</v>
      </c>
      <c r="W600" s="9">
        <f t="shared" si="206"/>
        <v>507.55399999999997</v>
      </c>
      <c r="X600" s="9">
        <f t="shared" si="206"/>
        <v>108.94499999999999</v>
      </c>
      <c r="Y600" s="9">
        <f t="shared" si="206"/>
        <v>187.82599999999996</v>
      </c>
      <c r="Z600" s="9">
        <f t="shared" si="206"/>
        <v>6223.4504960752083</v>
      </c>
      <c r="AA600" s="85"/>
    </row>
    <row r="601" spans="1:27" ht="24.75">
      <c r="A601" s="73" t="s">
        <v>7</v>
      </c>
      <c r="B601" s="50">
        <v>2017</v>
      </c>
      <c r="C601" s="70" t="s">
        <v>9</v>
      </c>
      <c r="D601" s="9">
        <f>(D577/D598)*100</f>
        <v>42.808236103891502</v>
      </c>
      <c r="E601" s="9">
        <f t="shared" ref="E601:Y601" si="207">(E577/E598)*100</f>
        <v>39.719288970178468</v>
      </c>
      <c r="F601" s="9">
        <f t="shared" si="207"/>
        <v>44.326806404796457</v>
      </c>
      <c r="G601" s="9">
        <f t="shared" si="207"/>
        <v>100.67587619070935</v>
      </c>
      <c r="H601" s="9">
        <f t="shared" si="207"/>
        <v>91.407601803207299</v>
      </c>
      <c r="I601" s="9">
        <f t="shared" si="207"/>
        <v>62.233729373933777</v>
      </c>
      <c r="J601" s="9">
        <f t="shared" si="207"/>
        <v>98.187724397332872</v>
      </c>
      <c r="K601" s="9">
        <f t="shared" si="207"/>
        <v>64.383371554607734</v>
      </c>
      <c r="L601" s="9">
        <f t="shared" si="207"/>
        <v>101.32015378582136</v>
      </c>
      <c r="M601" s="9">
        <f t="shared" si="207"/>
        <v>99.531572904707218</v>
      </c>
      <c r="N601" s="9">
        <f t="shared" si="207"/>
        <v>100.14231938536882</v>
      </c>
      <c r="O601" s="9">
        <f t="shared" si="207"/>
        <v>22.290514972434931</v>
      </c>
      <c r="P601" s="9">
        <f t="shared" si="207"/>
        <v>63.572573597368617</v>
      </c>
      <c r="Q601" s="9">
        <f t="shared" si="207"/>
        <v>55.097280691773811</v>
      </c>
      <c r="R601" s="9">
        <f t="shared" si="207"/>
        <v>24.922703597224011</v>
      </c>
      <c r="S601" s="9">
        <f t="shared" si="207"/>
        <v>16.174385012693687</v>
      </c>
      <c r="T601" s="9">
        <f t="shared" si="207"/>
        <v>87.202675845795227</v>
      </c>
      <c r="U601" s="9">
        <f t="shared" si="207"/>
        <v>88.856079942612155</v>
      </c>
      <c r="V601" s="9">
        <f t="shared" si="207"/>
        <v>59.840244785700833</v>
      </c>
      <c r="W601" s="9">
        <f t="shared" si="207"/>
        <v>98.632104744669675</v>
      </c>
      <c r="X601" s="9">
        <f t="shared" si="207"/>
        <v>100.85044944343535</v>
      </c>
      <c r="Y601" s="9">
        <f t="shared" si="207"/>
        <v>99.960717773570693</v>
      </c>
      <c r="Z601" s="9">
        <f>(Z577/Z598)*100</f>
        <v>78.949069428532937</v>
      </c>
      <c r="AA601" s="92" t="s">
        <v>102</v>
      </c>
    </row>
    <row r="602" spans="1:27" ht="24.75">
      <c r="A602" s="73"/>
      <c r="B602" s="50">
        <v>2018</v>
      </c>
      <c r="C602" s="71"/>
      <c r="D602" s="9">
        <f>(D578/D599)*100</f>
        <v>34.018423230436781</v>
      </c>
      <c r="E602" s="9">
        <f t="shared" ref="E602:Y602" si="208">(E578/E599)*100</f>
        <v>11.280539099788363</v>
      </c>
      <c r="F602" s="9">
        <f t="shared" si="208"/>
        <v>20.667070320383861</v>
      </c>
      <c r="G602" s="9">
        <f t="shared" si="208"/>
        <v>84.136902873818428</v>
      </c>
      <c r="H602" s="9">
        <f t="shared" si="208"/>
        <v>73.881400600832109</v>
      </c>
      <c r="I602" s="9">
        <f t="shared" si="208"/>
        <v>29.586834733893557</v>
      </c>
      <c r="J602" s="9">
        <f t="shared" si="208"/>
        <v>95.280917416054791</v>
      </c>
      <c r="K602" s="9">
        <f t="shared" si="208"/>
        <v>30.052566501879291</v>
      </c>
      <c r="L602" s="9">
        <f t="shared" si="208"/>
        <v>107.51753488475902</v>
      </c>
      <c r="M602" s="9">
        <f t="shared" si="208"/>
        <v>99.865387324494819</v>
      </c>
      <c r="N602" s="9">
        <f t="shared" si="208"/>
        <v>98.340949678171214</v>
      </c>
      <c r="O602" s="9">
        <f t="shared" si="208"/>
        <v>31.941658398124911</v>
      </c>
      <c r="P602" s="9">
        <f t="shared" si="208"/>
        <v>18.9485965439628</v>
      </c>
      <c r="Q602" s="9">
        <f t="shared" si="208"/>
        <v>19.09090909090909</v>
      </c>
      <c r="R602" s="9">
        <f t="shared" si="208"/>
        <v>5.9532745628582227</v>
      </c>
      <c r="S602" s="9">
        <f t="shared" si="208"/>
        <v>16.869856659783945</v>
      </c>
      <c r="T602" s="9">
        <f t="shared" si="208"/>
        <v>28.865592448251398</v>
      </c>
      <c r="U602" s="9">
        <f t="shared" si="208"/>
        <v>69.989210105294489</v>
      </c>
      <c r="V602" s="9">
        <f t="shared" si="208"/>
        <v>30.01475990187782</v>
      </c>
      <c r="W602" s="9">
        <f t="shared" si="208"/>
        <v>92.717967170226444</v>
      </c>
      <c r="X602" s="9">
        <f t="shared" si="208"/>
        <v>99.957300262696208</v>
      </c>
      <c r="Y602" s="9">
        <f t="shared" si="208"/>
        <v>98.872485246148926</v>
      </c>
      <c r="Z602" s="9">
        <f>(Z578/Z599)*100</f>
        <v>72.538671530713856</v>
      </c>
      <c r="AA602" s="92"/>
    </row>
    <row r="603" spans="1:27" ht="24.75">
      <c r="A603" s="73"/>
      <c r="B603" s="50">
        <v>2019</v>
      </c>
      <c r="C603" s="72"/>
      <c r="D603" s="9">
        <f>(D579/D600)*100</f>
        <v>46.807622891963753</v>
      </c>
      <c r="E603" s="9">
        <f t="shared" ref="E603:Y603" si="209">(E579/E600)*100</f>
        <v>41.266131349960702</v>
      </c>
      <c r="F603" s="9">
        <f t="shared" si="209"/>
        <v>58.399569390867498</v>
      </c>
      <c r="G603" s="9">
        <f t="shared" si="209"/>
        <v>94.644707285778537</v>
      </c>
      <c r="H603" s="9">
        <f t="shared" si="209"/>
        <v>89.857136237421898</v>
      </c>
      <c r="I603" s="9">
        <f t="shared" si="209"/>
        <v>42.940578974098528</v>
      </c>
      <c r="J603" s="9">
        <f t="shared" si="209"/>
        <v>99.692307692307693</v>
      </c>
      <c r="K603" s="9">
        <f t="shared" si="209"/>
        <v>66.382552807855973</v>
      </c>
      <c r="L603" s="9">
        <f t="shared" si="209"/>
        <v>100.98317032462958</v>
      </c>
      <c r="M603" s="9">
        <f t="shared" si="209"/>
        <v>99.980449330249925</v>
      </c>
      <c r="N603" s="9">
        <f t="shared" si="209"/>
        <v>99.260894448532426</v>
      </c>
      <c r="O603" s="9">
        <f t="shared" si="209"/>
        <v>50.503601570470217</v>
      </c>
      <c r="P603" s="9">
        <f t="shared" si="209"/>
        <v>66.278106488342587</v>
      </c>
      <c r="Q603" s="9">
        <f t="shared" si="209"/>
        <v>76.746162274150592</v>
      </c>
      <c r="R603" s="9">
        <f t="shared" si="209"/>
        <v>29.195003064709148</v>
      </c>
      <c r="S603" s="9">
        <f t="shared" si="209"/>
        <v>54.821695896576685</v>
      </c>
      <c r="T603" s="9">
        <f t="shared" si="209"/>
        <v>68.532095445111679</v>
      </c>
      <c r="U603" s="9">
        <f t="shared" si="209"/>
        <v>84.54952442682503</v>
      </c>
      <c r="V603" s="9">
        <f t="shared" si="209"/>
        <v>43.069663830759318</v>
      </c>
      <c r="W603" s="9">
        <f t="shared" si="209"/>
        <v>98.017156795139044</v>
      </c>
      <c r="X603" s="9">
        <f t="shared" si="209"/>
        <v>99.975216852540271</v>
      </c>
      <c r="Y603" s="9">
        <f t="shared" si="209"/>
        <v>99.283911705514683</v>
      </c>
      <c r="Z603" s="9">
        <f t="shared" ref="Z603" si="210">(Z579/Z600)*100</f>
        <v>70.664754267322323</v>
      </c>
      <c r="AA603" s="92"/>
    </row>
    <row r="605" spans="1:27" ht="24.75">
      <c r="A605" s="1" t="s">
        <v>139</v>
      </c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AA605" s="2" t="s">
        <v>144</v>
      </c>
    </row>
    <row r="606" spans="1:27" ht="24.75" customHeight="1">
      <c r="A606" s="29" t="s">
        <v>107</v>
      </c>
      <c r="AA606" s="30" t="s">
        <v>168</v>
      </c>
    </row>
    <row r="607" spans="1:27">
      <c r="A607" s="46" t="s">
        <v>209</v>
      </c>
      <c r="AA607" s="46" t="s">
        <v>1</v>
      </c>
    </row>
    <row r="608" spans="1:27">
      <c r="A608" s="74" t="s">
        <v>83</v>
      </c>
      <c r="B608" s="76" t="s">
        <v>2</v>
      </c>
      <c r="C608" s="77"/>
      <c r="D608" s="25" t="s">
        <v>10</v>
      </c>
      <c r="E608" s="25" t="s">
        <v>12</v>
      </c>
      <c r="F608" s="25" t="s">
        <v>14</v>
      </c>
      <c r="G608" s="25" t="s">
        <v>16</v>
      </c>
      <c r="H608" s="25" t="s">
        <v>18</v>
      </c>
      <c r="I608" s="25" t="s">
        <v>20</v>
      </c>
      <c r="J608" s="25" t="s">
        <v>22</v>
      </c>
      <c r="K608" s="25" t="s">
        <v>24</v>
      </c>
      <c r="L608" s="25" t="s">
        <v>26</v>
      </c>
      <c r="M608" s="25" t="s">
        <v>28</v>
      </c>
      <c r="N608" s="25" t="s">
        <v>30</v>
      </c>
      <c r="O608" s="25" t="s">
        <v>32</v>
      </c>
      <c r="P608" s="25" t="s">
        <v>34</v>
      </c>
      <c r="Q608" s="25" t="s">
        <v>36</v>
      </c>
      <c r="R608" s="25" t="s">
        <v>38</v>
      </c>
      <c r="S608" s="25" t="s">
        <v>40</v>
      </c>
      <c r="T608" s="25" t="s">
        <v>42</v>
      </c>
      <c r="U608" s="25" t="s">
        <v>44</v>
      </c>
      <c r="V608" s="25" t="s">
        <v>46</v>
      </c>
      <c r="W608" s="25" t="s">
        <v>48</v>
      </c>
      <c r="X608" s="25" t="s">
        <v>50</v>
      </c>
      <c r="Y608" s="25" t="s">
        <v>52</v>
      </c>
      <c r="Z608" s="25" t="s">
        <v>54</v>
      </c>
      <c r="AA608" s="83" t="s">
        <v>104</v>
      </c>
    </row>
    <row r="609" spans="1:27">
      <c r="A609" s="75"/>
      <c r="B609" s="78" t="s">
        <v>8</v>
      </c>
      <c r="C609" s="79"/>
      <c r="D609" s="28" t="s">
        <v>11</v>
      </c>
      <c r="E609" s="28" t="s">
        <v>13</v>
      </c>
      <c r="F609" s="28" t="s">
        <v>15</v>
      </c>
      <c r="G609" s="28" t="s">
        <v>17</v>
      </c>
      <c r="H609" s="28" t="s">
        <v>19</v>
      </c>
      <c r="I609" s="28" t="s">
        <v>21</v>
      </c>
      <c r="J609" s="28" t="s">
        <v>23</v>
      </c>
      <c r="K609" s="28" t="s">
        <v>25</v>
      </c>
      <c r="L609" s="28" t="s">
        <v>27</v>
      </c>
      <c r="M609" s="28" t="s">
        <v>29</v>
      </c>
      <c r="N609" s="28" t="s">
        <v>31</v>
      </c>
      <c r="O609" s="28" t="s">
        <v>33</v>
      </c>
      <c r="P609" s="28" t="s">
        <v>35</v>
      </c>
      <c r="Q609" s="28" t="s">
        <v>37</v>
      </c>
      <c r="R609" s="28" t="s">
        <v>39</v>
      </c>
      <c r="S609" s="28" t="s">
        <v>41</v>
      </c>
      <c r="T609" s="28" t="s">
        <v>43</v>
      </c>
      <c r="U609" s="28" t="s">
        <v>45</v>
      </c>
      <c r="V609" s="28" t="s">
        <v>47</v>
      </c>
      <c r="W609" s="28" t="s">
        <v>49</v>
      </c>
      <c r="X609" s="17" t="s">
        <v>51</v>
      </c>
      <c r="Y609" s="17" t="s">
        <v>53</v>
      </c>
      <c r="Z609" s="17" t="s">
        <v>55</v>
      </c>
      <c r="AA609" s="85"/>
    </row>
    <row r="610" spans="1:27" ht="24.75">
      <c r="A610" s="80" t="s">
        <v>208</v>
      </c>
      <c r="B610" s="50">
        <v>2017</v>
      </c>
      <c r="C610" s="70" t="s">
        <v>98</v>
      </c>
      <c r="D610" s="9">
        <v>290.45299999999997</v>
      </c>
      <c r="E610" s="9">
        <v>48.097999999999999</v>
      </c>
      <c r="F610" s="9">
        <v>7.2160000000000002</v>
      </c>
      <c r="G610" s="9">
        <v>220.52500000000001</v>
      </c>
      <c r="H610" s="9">
        <v>529.80672199999992</v>
      </c>
      <c r="I610" s="9">
        <v>4.0350000000000001</v>
      </c>
      <c r="J610" s="9">
        <v>0</v>
      </c>
      <c r="K610" s="9">
        <v>700</v>
      </c>
      <c r="L610" s="9">
        <v>66.896000000000001</v>
      </c>
      <c r="M610" s="9">
        <v>108.54299999999999</v>
      </c>
      <c r="N610" s="9">
        <v>3.6859999999999999</v>
      </c>
      <c r="O610" s="9">
        <v>76.88</v>
      </c>
      <c r="P610" s="9">
        <v>111</v>
      </c>
      <c r="Q610" s="9">
        <v>126.233</v>
      </c>
      <c r="R610" s="9">
        <v>15</v>
      </c>
      <c r="S610" s="9">
        <v>55.755000000000003</v>
      </c>
      <c r="T610" s="9">
        <v>125.24</v>
      </c>
      <c r="U610" s="9">
        <v>128.364</v>
      </c>
      <c r="V610" s="9">
        <v>1276</v>
      </c>
      <c r="W610" s="9">
        <v>813.99</v>
      </c>
      <c r="X610" s="9">
        <v>4.7750000000000004</v>
      </c>
      <c r="Y610" s="9">
        <v>166.298</v>
      </c>
      <c r="Z610" s="26">
        <f>SUM(D610:Y610)</f>
        <v>4878.7937219999994</v>
      </c>
      <c r="AA610" s="83" t="s">
        <v>95</v>
      </c>
    </row>
    <row r="611" spans="1:27" ht="24.75">
      <c r="A611" s="81"/>
      <c r="B611" s="50">
        <v>2018</v>
      </c>
      <c r="C611" s="71"/>
      <c r="D611" s="9">
        <v>305</v>
      </c>
      <c r="E611" s="9">
        <v>48.256999999999998</v>
      </c>
      <c r="F611" s="9">
        <v>9.0410000000000004</v>
      </c>
      <c r="G611" s="9">
        <v>141</v>
      </c>
      <c r="H611" s="9">
        <v>482</v>
      </c>
      <c r="I611" s="9">
        <v>0.58799999999999997</v>
      </c>
      <c r="J611" s="9">
        <v>0</v>
      </c>
      <c r="K611" s="9">
        <v>710</v>
      </c>
      <c r="L611" s="9">
        <v>70</v>
      </c>
      <c r="M611" s="9">
        <v>120.883</v>
      </c>
      <c r="N611" s="9">
        <v>3.8119999999999998</v>
      </c>
      <c r="O611" s="9">
        <v>89</v>
      </c>
      <c r="P611" s="9">
        <v>6.6230000000000002</v>
      </c>
      <c r="Q611" s="9">
        <v>82.17</v>
      </c>
      <c r="R611" s="9">
        <v>9.9529999999999994</v>
      </c>
      <c r="S611" s="9">
        <v>61.122</v>
      </c>
      <c r="T611" s="9">
        <v>137.74799999999999</v>
      </c>
      <c r="U611" s="9">
        <v>124.036</v>
      </c>
      <c r="V611" s="9">
        <v>1325</v>
      </c>
      <c r="W611" s="9">
        <v>720</v>
      </c>
      <c r="X611" s="9">
        <v>4.7910000000000004</v>
      </c>
      <c r="Y611" s="9">
        <v>161.309</v>
      </c>
      <c r="Z611" s="26">
        <f>SUM(D611:Y611)</f>
        <v>4612.3330000000005</v>
      </c>
      <c r="AA611" s="84"/>
    </row>
    <row r="612" spans="1:27" ht="24.75">
      <c r="A612" s="82"/>
      <c r="B612" s="50">
        <v>2019</v>
      </c>
      <c r="C612" s="72"/>
      <c r="D612" s="9">
        <v>226.15299999999999</v>
      </c>
      <c r="E612" s="9">
        <v>48.942</v>
      </c>
      <c r="F612" s="9">
        <v>8.9239999999999995</v>
      </c>
      <c r="G612" s="9">
        <v>144.80000000000001</v>
      </c>
      <c r="H612" s="9">
        <v>264.08100000000002</v>
      </c>
      <c r="I612" s="9">
        <v>0.59099999999999997</v>
      </c>
      <c r="J612" s="9">
        <v>0</v>
      </c>
      <c r="K612" s="9">
        <v>800</v>
      </c>
      <c r="L612" s="9">
        <v>75</v>
      </c>
      <c r="M612" s="9">
        <v>122.036</v>
      </c>
      <c r="N612" s="9">
        <v>3.8370000000000002</v>
      </c>
      <c r="O612" s="9">
        <v>100.593</v>
      </c>
      <c r="P612" s="9">
        <v>6.7</v>
      </c>
      <c r="Q612" s="9">
        <v>85.995999999999995</v>
      </c>
      <c r="R612" s="9">
        <v>9.9359999999999999</v>
      </c>
      <c r="S612" s="9">
        <v>56</v>
      </c>
      <c r="T612" s="9">
        <v>125.568</v>
      </c>
      <c r="U612" s="9">
        <v>124.28</v>
      </c>
      <c r="V612" s="9">
        <v>1332.127</v>
      </c>
      <c r="W612" s="9">
        <v>782</v>
      </c>
      <c r="X612" s="9">
        <v>4.8150000000000004</v>
      </c>
      <c r="Y612" s="9">
        <v>191.982</v>
      </c>
      <c r="Z612" s="26">
        <f t="shared" ref="Z612:Z624" si="211">SUM(D612:Y612)</f>
        <v>4514.3609999999999</v>
      </c>
      <c r="AA612" s="85"/>
    </row>
    <row r="613" spans="1:27" ht="24.75">
      <c r="A613" s="83" t="s">
        <v>3</v>
      </c>
      <c r="B613" s="86">
        <v>2017</v>
      </c>
      <c r="C613" s="40" t="s">
        <v>99</v>
      </c>
      <c r="D613" s="9">
        <v>8.2330930000000002</v>
      </c>
      <c r="E613" s="9">
        <v>24.245000000000001</v>
      </c>
      <c r="F613" s="9">
        <v>0.43099999999999999</v>
      </c>
      <c r="G613" s="9">
        <v>3.9522689999999998</v>
      </c>
      <c r="H613" s="9">
        <v>1.5202739999999999</v>
      </c>
      <c r="I613" s="9">
        <v>0</v>
      </c>
      <c r="J613" s="9">
        <v>0</v>
      </c>
      <c r="K613" s="9">
        <v>20.155999999999999</v>
      </c>
      <c r="L613" s="9">
        <v>0.28599999999999998</v>
      </c>
      <c r="M613" s="9">
        <v>0.113</v>
      </c>
      <c r="N613" s="9">
        <v>0</v>
      </c>
      <c r="O613" s="9">
        <v>0.24399999999999999</v>
      </c>
      <c r="P613" s="9">
        <v>16.473264999999998</v>
      </c>
      <c r="Q613" s="9">
        <v>0</v>
      </c>
      <c r="R613" s="9">
        <v>3.0000000000000001E-3</v>
      </c>
      <c r="S613" s="9">
        <v>3.6890000000000001</v>
      </c>
      <c r="T613" s="9">
        <v>1.4670000000000001</v>
      </c>
      <c r="U613" s="9">
        <v>0</v>
      </c>
      <c r="V613" s="9">
        <v>3.7490000000000001</v>
      </c>
      <c r="W613" s="9">
        <v>0.76100000000000001</v>
      </c>
      <c r="X613" s="9">
        <v>0</v>
      </c>
      <c r="Y613" s="9">
        <v>0.126</v>
      </c>
      <c r="Z613" s="26">
        <f t="shared" si="211"/>
        <v>85.448900999999992</v>
      </c>
      <c r="AA613" s="83" t="s">
        <v>96</v>
      </c>
    </row>
    <row r="614" spans="1:27" ht="24.75">
      <c r="A614" s="84"/>
      <c r="B614" s="87"/>
      <c r="C614" s="40" t="s">
        <v>100</v>
      </c>
      <c r="D614" s="9">
        <v>24.399000000000001</v>
      </c>
      <c r="E614" s="9">
        <v>43.957999999999998</v>
      </c>
      <c r="F614" s="9">
        <v>0.94699999999999995</v>
      </c>
      <c r="G614" s="9">
        <v>4.0980699565054612</v>
      </c>
      <c r="H614" s="9">
        <v>0.37234278194999998</v>
      </c>
      <c r="I614" s="9">
        <v>0</v>
      </c>
      <c r="J614" s="9">
        <v>0</v>
      </c>
      <c r="K614" s="9">
        <v>82.183000000000007</v>
      </c>
      <c r="L614" s="9">
        <v>0.09</v>
      </c>
      <c r="M614" s="9">
        <v>9.5000000000000001E-2</v>
      </c>
      <c r="N614" s="9">
        <v>0</v>
      </c>
      <c r="O614" s="9">
        <v>0.43</v>
      </c>
      <c r="P614" s="9">
        <v>53.422267599999998</v>
      </c>
      <c r="Q614" s="9">
        <v>0.47799999999999998</v>
      </c>
      <c r="R614" s="9">
        <v>0.01</v>
      </c>
      <c r="S614" s="9">
        <v>9.3870000000000005</v>
      </c>
      <c r="T614" s="9">
        <v>0.91700000000000004</v>
      </c>
      <c r="U614" s="9">
        <v>0</v>
      </c>
      <c r="V614" s="9">
        <v>1.3266413608885141</v>
      </c>
      <c r="W614" s="9">
        <v>0.94399999999999995</v>
      </c>
      <c r="X614" s="9">
        <v>0</v>
      </c>
      <c r="Y614" s="9">
        <v>0.183</v>
      </c>
      <c r="Z614" s="26">
        <f t="shared" si="211"/>
        <v>223.24032169934395</v>
      </c>
      <c r="AA614" s="84"/>
    </row>
    <row r="615" spans="1:27" ht="24.75">
      <c r="A615" s="84"/>
      <c r="B615" s="86">
        <v>2018</v>
      </c>
      <c r="C615" s="40" t="s">
        <v>99</v>
      </c>
      <c r="D615" s="9">
        <v>11.776</v>
      </c>
      <c r="E615" s="9">
        <v>41.104999999999997</v>
      </c>
      <c r="F615" s="9">
        <v>0.50700000000000001</v>
      </c>
      <c r="G615" s="9">
        <v>2.3079999999999998</v>
      </c>
      <c r="H615" s="9">
        <v>0.20399999999999999</v>
      </c>
      <c r="I615" s="9">
        <v>0</v>
      </c>
      <c r="J615" s="9">
        <v>0</v>
      </c>
      <c r="K615" s="9">
        <v>29.718</v>
      </c>
      <c r="L615" s="9">
        <v>8.9999999999999993E-3</v>
      </c>
      <c r="M615" s="9">
        <v>0</v>
      </c>
      <c r="N615" s="9">
        <v>0</v>
      </c>
      <c r="O615" s="9">
        <v>1.143</v>
      </c>
      <c r="P615" s="9">
        <v>15.34202</v>
      </c>
      <c r="Q615" s="9">
        <v>0</v>
      </c>
      <c r="R615" s="9">
        <v>0</v>
      </c>
      <c r="S615" s="9">
        <v>6.4980000000000002</v>
      </c>
      <c r="T615" s="9">
        <v>2.6059999999999999</v>
      </c>
      <c r="U615" s="9">
        <v>0</v>
      </c>
      <c r="V615" s="9">
        <v>0</v>
      </c>
      <c r="W615" s="9">
        <v>0.621</v>
      </c>
      <c r="X615" s="9">
        <v>0</v>
      </c>
      <c r="Y615" s="9">
        <v>0</v>
      </c>
      <c r="Z615" s="26">
        <f t="shared" si="211"/>
        <v>111.83702</v>
      </c>
      <c r="AA615" s="84"/>
    </row>
    <row r="616" spans="1:27" ht="24.75">
      <c r="A616" s="84"/>
      <c r="B616" s="87"/>
      <c r="C616" s="40" t="s">
        <v>100</v>
      </c>
      <c r="D616" s="9">
        <v>33.689</v>
      </c>
      <c r="E616" s="9">
        <v>90.674999999999997</v>
      </c>
      <c r="F616" s="9">
        <v>2.0089999999999999</v>
      </c>
      <c r="G616" s="9">
        <v>2.5819999999999999</v>
      </c>
      <c r="H616" s="9">
        <v>0.42599999999999999</v>
      </c>
      <c r="I616" s="9">
        <v>0</v>
      </c>
      <c r="J616" s="9">
        <v>0</v>
      </c>
      <c r="K616" s="9">
        <v>108.911</v>
      </c>
      <c r="L616" s="9">
        <v>5.0000000000000001E-3</v>
      </c>
      <c r="M616" s="9">
        <v>2E-3</v>
      </c>
      <c r="N616" s="9">
        <v>0</v>
      </c>
      <c r="O616" s="9">
        <v>1.875</v>
      </c>
      <c r="P616" s="9">
        <v>46.099911688311686</v>
      </c>
      <c r="Q616" s="9">
        <v>0</v>
      </c>
      <c r="R616" s="9">
        <v>0</v>
      </c>
      <c r="S616" s="9">
        <v>31.234999999999999</v>
      </c>
      <c r="T616" s="9">
        <v>1.5680000000000001</v>
      </c>
      <c r="U616" s="9">
        <v>0</v>
      </c>
      <c r="V616" s="9">
        <v>0</v>
      </c>
      <c r="W616" s="9">
        <v>0.64700000000000002</v>
      </c>
      <c r="X616" s="9">
        <v>0</v>
      </c>
      <c r="Y616" s="9">
        <v>0</v>
      </c>
      <c r="Z616" s="26">
        <f t="shared" si="211"/>
        <v>319.72391168831166</v>
      </c>
      <c r="AA616" s="84"/>
    </row>
    <row r="617" spans="1:27" ht="24.75">
      <c r="A617" s="84"/>
      <c r="B617" s="86">
        <v>2019</v>
      </c>
      <c r="C617" s="54" t="s">
        <v>99</v>
      </c>
      <c r="D617" s="9">
        <v>10.797000000000001</v>
      </c>
      <c r="E617" s="9">
        <v>71.528999999999996</v>
      </c>
      <c r="F617" s="9">
        <v>0.34599999999999997</v>
      </c>
      <c r="G617" s="9">
        <v>3.2349999999999999</v>
      </c>
      <c r="H617" s="9">
        <v>0.66900000000000004</v>
      </c>
      <c r="I617" s="9">
        <v>0</v>
      </c>
      <c r="J617" s="9">
        <v>0</v>
      </c>
      <c r="K617" s="9">
        <v>33.713999999999999</v>
      </c>
      <c r="L617" s="9">
        <v>0</v>
      </c>
      <c r="M617" s="9">
        <v>2.4E-2</v>
      </c>
      <c r="N617" s="9">
        <v>0</v>
      </c>
      <c r="O617" s="9">
        <v>1.44</v>
      </c>
      <c r="P617" s="9">
        <v>12.388999999999999</v>
      </c>
      <c r="Q617" s="9">
        <v>0.29121052631578948</v>
      </c>
      <c r="R617" s="9">
        <v>0</v>
      </c>
      <c r="S617" s="9">
        <v>0.66</v>
      </c>
      <c r="T617" s="9">
        <v>2.2210000000000001</v>
      </c>
      <c r="U617" s="9">
        <v>0</v>
      </c>
      <c r="V617" s="9">
        <v>0</v>
      </c>
      <c r="W617" s="9">
        <v>0.80200000000000005</v>
      </c>
      <c r="X617" s="9">
        <v>0</v>
      </c>
      <c r="Y617" s="9">
        <v>0</v>
      </c>
      <c r="Z617" s="26">
        <f t="shared" si="211"/>
        <v>138.11721052631577</v>
      </c>
      <c r="AA617" s="84"/>
    </row>
    <row r="618" spans="1:27" ht="24.75">
      <c r="A618" s="85"/>
      <c r="B618" s="87"/>
      <c r="C618" s="54" t="s">
        <v>100</v>
      </c>
      <c r="D618" s="9">
        <v>30.81</v>
      </c>
      <c r="E618" s="9">
        <v>166.45400000000001</v>
      </c>
      <c r="F618" s="9">
        <v>1.2789999999999999</v>
      </c>
      <c r="G618" s="9">
        <v>3.415</v>
      </c>
      <c r="H618" s="9">
        <v>1.379</v>
      </c>
      <c r="I618" s="9">
        <v>0</v>
      </c>
      <c r="J618" s="9">
        <v>2E-3</v>
      </c>
      <c r="K618" s="9">
        <v>117.51300000000001</v>
      </c>
      <c r="L618" s="9">
        <v>0</v>
      </c>
      <c r="M618" s="9">
        <v>6.9000000000000006E-2</v>
      </c>
      <c r="N618" s="9">
        <v>0</v>
      </c>
      <c r="O618" s="9">
        <v>2.4289999999999998</v>
      </c>
      <c r="P618" s="9">
        <v>40.628</v>
      </c>
      <c r="Q618" s="9">
        <v>0.503</v>
      </c>
      <c r="R618" s="9">
        <v>0</v>
      </c>
      <c r="S618" s="9">
        <v>2.3109999999999999</v>
      </c>
      <c r="T618" s="9">
        <v>0.98</v>
      </c>
      <c r="U618" s="9">
        <v>0</v>
      </c>
      <c r="V618" s="9">
        <v>0</v>
      </c>
      <c r="W618" s="9">
        <v>0.88900000000000001</v>
      </c>
      <c r="X618" s="9">
        <v>0</v>
      </c>
      <c r="Y618" s="9">
        <v>0</v>
      </c>
      <c r="Z618" s="26">
        <f t="shared" si="211"/>
        <v>368.66099999999994</v>
      </c>
      <c r="AA618" s="85"/>
    </row>
    <row r="619" spans="1:27" ht="24.75">
      <c r="A619" s="83" t="s">
        <v>4</v>
      </c>
      <c r="B619" s="86">
        <v>2017</v>
      </c>
      <c r="C619" s="40" t="s">
        <v>99</v>
      </c>
      <c r="D619" s="9">
        <v>52.808</v>
      </c>
      <c r="E619" s="9">
        <v>445.84399999999999</v>
      </c>
      <c r="F619" s="9">
        <v>50.13</v>
      </c>
      <c r="G619" s="9">
        <v>0.23300000000000001</v>
      </c>
      <c r="H619" s="9">
        <v>0</v>
      </c>
      <c r="I619" s="9">
        <v>14.010999999999999</v>
      </c>
      <c r="J619" s="9">
        <v>2.58</v>
      </c>
      <c r="K619" s="9">
        <v>707.13199999999995</v>
      </c>
      <c r="L619" s="9">
        <v>0.48099999999999998</v>
      </c>
      <c r="M619" s="9">
        <v>24.298999999999999</v>
      </c>
      <c r="N619" s="9">
        <v>2.1160000000000001</v>
      </c>
      <c r="O619" s="9">
        <v>470.53199999999998</v>
      </c>
      <c r="P619" s="9">
        <v>126.096664</v>
      </c>
      <c r="Q619" s="9">
        <v>43.671627412785547</v>
      </c>
      <c r="R619" s="9">
        <v>138.31299999999999</v>
      </c>
      <c r="S619" s="9">
        <v>130.898</v>
      </c>
      <c r="T619" s="9">
        <v>7.5510000000000002</v>
      </c>
      <c r="U619" s="9">
        <v>56.960999999999999</v>
      </c>
      <c r="V619" s="9">
        <v>90.869</v>
      </c>
      <c r="W619" s="9">
        <v>0.40400000000000003</v>
      </c>
      <c r="X619" s="9">
        <v>23.472999999999999</v>
      </c>
      <c r="Y619" s="9">
        <v>80.352999999999994</v>
      </c>
      <c r="Z619" s="26">
        <f t="shared" si="211"/>
        <v>2468.7562914127852</v>
      </c>
      <c r="AA619" s="83" t="s">
        <v>97</v>
      </c>
    </row>
    <row r="620" spans="1:27" ht="24.75">
      <c r="A620" s="84"/>
      <c r="B620" s="87"/>
      <c r="C620" s="40" t="s">
        <v>100</v>
      </c>
      <c r="D620" s="9">
        <v>81.415999999999997</v>
      </c>
      <c r="E620" s="9">
        <v>747.90200000000004</v>
      </c>
      <c r="F620" s="9">
        <v>98.066000000000003</v>
      </c>
      <c r="G620" s="9">
        <v>0.54800000000000004</v>
      </c>
      <c r="H620" s="9">
        <v>2E-3</v>
      </c>
      <c r="I620" s="9">
        <v>14.742000000000001</v>
      </c>
      <c r="J620" s="9">
        <v>4.008</v>
      </c>
      <c r="K620" s="9">
        <v>1192.45</v>
      </c>
      <c r="L620" s="9">
        <v>0.94099999999999995</v>
      </c>
      <c r="M620" s="9">
        <v>19.873999999999999</v>
      </c>
      <c r="N620" s="9">
        <v>2.6150000000000002</v>
      </c>
      <c r="O620" s="9">
        <v>660.37699999999995</v>
      </c>
      <c r="P620" s="9">
        <v>210.6943852</v>
      </c>
      <c r="Q620" s="9">
        <v>15.66</v>
      </c>
      <c r="R620" s="9">
        <v>218.053</v>
      </c>
      <c r="S620" s="9">
        <v>271.75200000000001</v>
      </c>
      <c r="T620" s="9">
        <v>18.280999999999999</v>
      </c>
      <c r="U620" s="9">
        <v>84.203999999999994</v>
      </c>
      <c r="V620" s="9">
        <v>155.327</v>
      </c>
      <c r="W620" s="9">
        <v>0.88500000000000001</v>
      </c>
      <c r="X620" s="9">
        <v>18.588999999999999</v>
      </c>
      <c r="Y620" s="9">
        <v>113.23099999999999</v>
      </c>
      <c r="Z620" s="26">
        <f t="shared" si="211"/>
        <v>3929.6173851999993</v>
      </c>
      <c r="AA620" s="84"/>
    </row>
    <row r="621" spans="1:27" ht="24.75">
      <c r="A621" s="84"/>
      <c r="B621" s="86">
        <v>2018</v>
      </c>
      <c r="C621" s="40" t="s">
        <v>99</v>
      </c>
      <c r="D621" s="9">
        <v>60.058999999999997</v>
      </c>
      <c r="E621" s="9">
        <v>601.40899999999999</v>
      </c>
      <c r="F621" s="9">
        <v>55.426000000000002</v>
      </c>
      <c r="G621" s="9">
        <v>2.0409999999999999</v>
      </c>
      <c r="H621" s="9">
        <v>2.7E-2</v>
      </c>
      <c r="I621" s="9">
        <v>11.304478</v>
      </c>
      <c r="J621" s="9">
        <v>3.1179999999999999</v>
      </c>
      <c r="K621" s="9">
        <v>624.79499999999996</v>
      </c>
      <c r="L621" s="9">
        <v>0.28399999999999997</v>
      </c>
      <c r="M621" s="9">
        <v>18.658999999999999</v>
      </c>
      <c r="N621" s="9">
        <v>3.714</v>
      </c>
      <c r="O621" s="9">
        <v>450.37900000000002</v>
      </c>
      <c r="P621" s="9">
        <v>117.639</v>
      </c>
      <c r="Q621" s="9">
        <v>39.237534974322649</v>
      </c>
      <c r="R621" s="9">
        <v>117.123</v>
      </c>
      <c r="S621" s="9">
        <v>142.04499999999999</v>
      </c>
      <c r="T621" s="9">
        <v>6.2949999999999999</v>
      </c>
      <c r="U621" s="9">
        <v>109.194</v>
      </c>
      <c r="V621" s="9">
        <v>87.822000000000003</v>
      </c>
      <c r="W621" s="9">
        <v>0.36699999999999999</v>
      </c>
      <c r="X621" s="9">
        <v>25.565000000000001</v>
      </c>
      <c r="Y621" s="9">
        <v>95.994</v>
      </c>
      <c r="Z621" s="26">
        <f t="shared" si="211"/>
        <v>2572.4970129743233</v>
      </c>
      <c r="AA621" s="84"/>
    </row>
    <row r="622" spans="1:27" ht="24.75">
      <c r="A622" s="84"/>
      <c r="B622" s="87"/>
      <c r="C622" s="40" t="s">
        <v>100</v>
      </c>
      <c r="D622" s="9">
        <v>89.524000000000001</v>
      </c>
      <c r="E622" s="9">
        <v>793.63099999999997</v>
      </c>
      <c r="F622" s="9">
        <v>110.809</v>
      </c>
      <c r="G622" s="9">
        <v>3.7080000000000002</v>
      </c>
      <c r="H622" s="9">
        <v>2.5999999999999999E-2</v>
      </c>
      <c r="I622" s="9">
        <v>13.803000000000001</v>
      </c>
      <c r="J622" s="9">
        <v>4.1379999999999999</v>
      </c>
      <c r="K622" s="9">
        <v>1217.8130000000001</v>
      </c>
      <c r="L622" s="9">
        <v>1.1060000000000001</v>
      </c>
      <c r="M622" s="9">
        <v>13.228999999999999</v>
      </c>
      <c r="N622" s="9">
        <v>7.306</v>
      </c>
      <c r="O622" s="9">
        <v>586.38300000000004</v>
      </c>
      <c r="P622" s="9">
        <v>184.38800000000001</v>
      </c>
      <c r="Q622" s="9">
        <v>14.07</v>
      </c>
      <c r="R622" s="9">
        <v>194.255</v>
      </c>
      <c r="S622" s="9">
        <v>291.14999999999998</v>
      </c>
      <c r="T622" s="9">
        <v>14.061</v>
      </c>
      <c r="U622" s="9">
        <v>158.55000000000001</v>
      </c>
      <c r="V622" s="9">
        <v>81.923000000000002</v>
      </c>
      <c r="W622" s="9">
        <v>0.58699999999999997</v>
      </c>
      <c r="X622" s="9">
        <v>20.343</v>
      </c>
      <c r="Y622" s="9">
        <v>127.95699999999999</v>
      </c>
      <c r="Z622" s="26">
        <f t="shared" si="211"/>
        <v>3928.7600000000011</v>
      </c>
      <c r="AA622" s="84"/>
    </row>
    <row r="623" spans="1:27" ht="24.75">
      <c r="A623" s="84"/>
      <c r="B623" s="86">
        <v>2019</v>
      </c>
      <c r="C623" s="40" t="s">
        <v>99</v>
      </c>
      <c r="D623" s="9">
        <v>58.935000000000002</v>
      </c>
      <c r="E623" s="9">
        <v>691.88599999999997</v>
      </c>
      <c r="F623" s="9">
        <v>58.55</v>
      </c>
      <c r="G623" s="9">
        <v>1.3029999999999999</v>
      </c>
      <c r="H623" s="9">
        <v>0</v>
      </c>
      <c r="I623" s="9">
        <v>13.472</v>
      </c>
      <c r="J623" s="9">
        <v>3.496</v>
      </c>
      <c r="K623" s="9">
        <v>639.077</v>
      </c>
      <c r="L623" s="9">
        <v>0.32900000000000001</v>
      </c>
      <c r="M623" s="9">
        <v>13.956</v>
      </c>
      <c r="N623" s="9">
        <v>3.976</v>
      </c>
      <c r="O623" s="9">
        <v>450.92599999999999</v>
      </c>
      <c r="P623" s="9">
        <v>117.18300000000001</v>
      </c>
      <c r="Q623" s="9">
        <v>7.3979843799606311</v>
      </c>
      <c r="R623" s="9">
        <v>122.791</v>
      </c>
      <c r="S623" s="9">
        <v>142.876</v>
      </c>
      <c r="T623" s="9">
        <v>5.54</v>
      </c>
      <c r="U623" s="9">
        <v>74.531000000000006</v>
      </c>
      <c r="V623" s="9">
        <v>93.124352867473817</v>
      </c>
      <c r="W623" s="9">
        <v>2.431</v>
      </c>
      <c r="X623" s="9">
        <v>30.988</v>
      </c>
      <c r="Y623" s="9">
        <v>137.83500000000001</v>
      </c>
      <c r="Z623" s="26">
        <f t="shared" si="211"/>
        <v>2670.6033372474349</v>
      </c>
      <c r="AA623" s="84"/>
    </row>
    <row r="624" spans="1:27" ht="24.75">
      <c r="A624" s="85"/>
      <c r="B624" s="87"/>
      <c r="C624" s="40" t="s">
        <v>100</v>
      </c>
      <c r="D624" s="9">
        <v>90.863</v>
      </c>
      <c r="E624" s="9">
        <v>866.19</v>
      </c>
      <c r="F624" s="9">
        <v>118.167</v>
      </c>
      <c r="G624" s="9">
        <v>1.4610000000000001</v>
      </c>
      <c r="H624" s="9">
        <v>0</v>
      </c>
      <c r="I624" s="9">
        <v>16.420000000000002</v>
      </c>
      <c r="J624" s="9">
        <v>5.1449999999999996</v>
      </c>
      <c r="K624" s="9">
        <v>1302.2750000000001</v>
      </c>
      <c r="L624" s="9">
        <v>0.53300000000000003</v>
      </c>
      <c r="M624" s="9">
        <v>10.17</v>
      </c>
      <c r="N624" s="9">
        <v>7.423</v>
      </c>
      <c r="O624" s="9">
        <v>627.928</v>
      </c>
      <c r="P624" s="9">
        <v>175.65700000000001</v>
      </c>
      <c r="Q624" s="9">
        <v>20.635999999999999</v>
      </c>
      <c r="R624" s="9">
        <v>206.64599999999999</v>
      </c>
      <c r="S624" s="9">
        <v>311.42399999999998</v>
      </c>
      <c r="T624" s="9">
        <v>13.513</v>
      </c>
      <c r="U624" s="9">
        <v>103.416</v>
      </c>
      <c r="V624" s="9">
        <v>127.374</v>
      </c>
      <c r="W624" s="9">
        <v>2.3919999999999999</v>
      </c>
      <c r="X624" s="9">
        <v>24.847999999999999</v>
      </c>
      <c r="Y624" s="9">
        <v>192.82900000000001</v>
      </c>
      <c r="Z624" s="26">
        <f t="shared" si="211"/>
        <v>4225.3099999999995</v>
      </c>
      <c r="AA624" s="85"/>
    </row>
    <row r="625" spans="1:27" ht="24.75">
      <c r="A625" s="83" t="s">
        <v>5</v>
      </c>
      <c r="B625" s="86">
        <v>2017</v>
      </c>
      <c r="C625" s="40" t="s">
        <v>99</v>
      </c>
      <c r="D625" s="9">
        <v>44.574906999999996</v>
      </c>
      <c r="E625" s="9">
        <v>421.59899999999999</v>
      </c>
      <c r="F625" s="9">
        <v>49.699000000000005</v>
      </c>
      <c r="G625" s="9">
        <v>-3.7192689999999997</v>
      </c>
      <c r="H625" s="9">
        <v>-1.5202739999999999</v>
      </c>
      <c r="I625" s="9">
        <v>14.010999999999999</v>
      </c>
      <c r="J625" s="9">
        <v>2.58</v>
      </c>
      <c r="K625" s="9">
        <v>686.976</v>
      </c>
      <c r="L625" s="9">
        <v>0.19500000000000001</v>
      </c>
      <c r="M625" s="9">
        <v>24.186</v>
      </c>
      <c r="N625" s="9">
        <v>2.1160000000000001</v>
      </c>
      <c r="O625" s="9">
        <v>470.28799999999995</v>
      </c>
      <c r="P625" s="9">
        <v>109.62339900000001</v>
      </c>
      <c r="Q625" s="9">
        <v>43.671627412785547</v>
      </c>
      <c r="R625" s="9">
        <v>138.31</v>
      </c>
      <c r="S625" s="9">
        <v>127.209</v>
      </c>
      <c r="T625" s="9">
        <v>6.0839999999999996</v>
      </c>
      <c r="U625" s="9">
        <v>56.960999999999999</v>
      </c>
      <c r="V625" s="9">
        <v>87.12</v>
      </c>
      <c r="W625" s="9">
        <v>-0.35699999999999998</v>
      </c>
      <c r="X625" s="9">
        <v>23.472999999999999</v>
      </c>
      <c r="Y625" s="9">
        <v>80.22699999999999</v>
      </c>
      <c r="Z625" s="16">
        <v>2383.3073904127846</v>
      </c>
      <c r="AA625" s="83" t="s">
        <v>103</v>
      </c>
    </row>
    <row r="626" spans="1:27" ht="24.75">
      <c r="A626" s="84"/>
      <c r="B626" s="87"/>
      <c r="C626" s="40" t="s">
        <v>100</v>
      </c>
      <c r="D626" s="9">
        <v>57.016999999999996</v>
      </c>
      <c r="E626" s="9">
        <v>703.94400000000007</v>
      </c>
      <c r="F626" s="9">
        <v>97.119</v>
      </c>
      <c r="G626" s="9">
        <v>-3.5500699565054612</v>
      </c>
      <c r="H626" s="9">
        <v>-0.37034278194999998</v>
      </c>
      <c r="I626" s="9">
        <v>14.742000000000001</v>
      </c>
      <c r="J626" s="9">
        <v>4.008</v>
      </c>
      <c r="K626" s="9">
        <v>1110.2670000000001</v>
      </c>
      <c r="L626" s="9">
        <v>0.85099999999999998</v>
      </c>
      <c r="M626" s="9">
        <v>19.779</v>
      </c>
      <c r="N626" s="9">
        <v>2.6150000000000002</v>
      </c>
      <c r="O626" s="9">
        <v>659.947</v>
      </c>
      <c r="P626" s="9">
        <v>157.2721176</v>
      </c>
      <c r="Q626" s="9">
        <v>15.182</v>
      </c>
      <c r="R626" s="9">
        <v>218.04300000000001</v>
      </c>
      <c r="S626" s="9">
        <v>262.36500000000001</v>
      </c>
      <c r="T626" s="9">
        <v>17.363999999999997</v>
      </c>
      <c r="U626" s="9">
        <v>84.203999999999994</v>
      </c>
      <c r="V626" s="9">
        <v>154.00035863911148</v>
      </c>
      <c r="W626" s="9">
        <v>-5.8999999999999941E-2</v>
      </c>
      <c r="X626" s="9">
        <v>18.588999999999999</v>
      </c>
      <c r="Y626" s="9">
        <v>113.04799999999999</v>
      </c>
      <c r="Z626" s="16">
        <v>3706.3770635006558</v>
      </c>
      <c r="AA626" s="84"/>
    </row>
    <row r="627" spans="1:27" ht="24.75">
      <c r="A627" s="84"/>
      <c r="B627" s="86">
        <v>2018</v>
      </c>
      <c r="C627" s="40" t="s">
        <v>99</v>
      </c>
      <c r="D627" s="9">
        <f>D621-D615</f>
        <v>48.283000000000001</v>
      </c>
      <c r="E627" s="9">
        <f t="shared" ref="E627:Z627" si="212">E621-E615</f>
        <v>560.30399999999997</v>
      </c>
      <c r="F627" s="9">
        <f t="shared" si="212"/>
        <v>54.919000000000004</v>
      </c>
      <c r="G627" s="9">
        <f t="shared" si="212"/>
        <v>-0.2669999999999999</v>
      </c>
      <c r="H627" s="9">
        <f t="shared" si="212"/>
        <v>-0.17699999999999999</v>
      </c>
      <c r="I627" s="9">
        <f t="shared" si="212"/>
        <v>11.304478</v>
      </c>
      <c r="J627" s="9">
        <f t="shared" si="212"/>
        <v>3.1179999999999999</v>
      </c>
      <c r="K627" s="9">
        <f t="shared" si="212"/>
        <v>595.077</v>
      </c>
      <c r="L627" s="9">
        <f t="shared" si="212"/>
        <v>0.27499999999999997</v>
      </c>
      <c r="M627" s="9">
        <f t="shared" si="212"/>
        <v>18.658999999999999</v>
      </c>
      <c r="N627" s="9">
        <f t="shared" si="212"/>
        <v>3.714</v>
      </c>
      <c r="O627" s="9">
        <f t="shared" si="212"/>
        <v>449.23600000000005</v>
      </c>
      <c r="P627" s="9">
        <f t="shared" si="212"/>
        <v>102.29697999999999</v>
      </c>
      <c r="Q627" s="9">
        <f t="shared" si="212"/>
        <v>39.237534974322649</v>
      </c>
      <c r="R627" s="9">
        <f t="shared" si="212"/>
        <v>117.123</v>
      </c>
      <c r="S627" s="9">
        <f t="shared" si="212"/>
        <v>135.547</v>
      </c>
      <c r="T627" s="9">
        <f t="shared" si="212"/>
        <v>3.6890000000000001</v>
      </c>
      <c r="U627" s="9">
        <f t="shared" si="212"/>
        <v>109.194</v>
      </c>
      <c r="V627" s="9">
        <f t="shared" si="212"/>
        <v>87.822000000000003</v>
      </c>
      <c r="W627" s="9">
        <f t="shared" si="212"/>
        <v>-0.254</v>
      </c>
      <c r="X627" s="9">
        <f t="shared" si="212"/>
        <v>25.565000000000001</v>
      </c>
      <c r="Y627" s="9">
        <f t="shared" si="212"/>
        <v>95.994</v>
      </c>
      <c r="Z627" s="9">
        <f t="shared" si="212"/>
        <v>2460.6599929743234</v>
      </c>
      <c r="AA627" s="84"/>
    </row>
    <row r="628" spans="1:27" ht="24.75">
      <c r="A628" s="84"/>
      <c r="B628" s="87"/>
      <c r="C628" s="40" t="s">
        <v>100</v>
      </c>
      <c r="D628" s="9">
        <f>D622-D616</f>
        <v>55.835000000000001</v>
      </c>
      <c r="E628" s="9">
        <f t="shared" ref="E628:Z628" si="213">E622-E616</f>
        <v>702.95600000000002</v>
      </c>
      <c r="F628" s="9">
        <f t="shared" si="213"/>
        <v>108.8</v>
      </c>
      <c r="G628" s="9">
        <f t="shared" si="213"/>
        <v>1.1260000000000003</v>
      </c>
      <c r="H628" s="9">
        <f t="shared" si="213"/>
        <v>-0.39999999999999997</v>
      </c>
      <c r="I628" s="9">
        <f t="shared" si="213"/>
        <v>13.803000000000001</v>
      </c>
      <c r="J628" s="9">
        <f t="shared" si="213"/>
        <v>4.1379999999999999</v>
      </c>
      <c r="K628" s="9">
        <f t="shared" si="213"/>
        <v>1108.902</v>
      </c>
      <c r="L628" s="9">
        <f t="shared" si="213"/>
        <v>1.1010000000000002</v>
      </c>
      <c r="M628" s="9">
        <f t="shared" si="213"/>
        <v>13.226999999999999</v>
      </c>
      <c r="N628" s="9">
        <f t="shared" si="213"/>
        <v>7.306</v>
      </c>
      <c r="O628" s="9">
        <f t="shared" si="213"/>
        <v>584.50800000000004</v>
      </c>
      <c r="P628" s="9">
        <f t="shared" si="213"/>
        <v>138.28808831168831</v>
      </c>
      <c r="Q628" s="9">
        <f t="shared" si="213"/>
        <v>14.07</v>
      </c>
      <c r="R628" s="9">
        <f t="shared" si="213"/>
        <v>194.255</v>
      </c>
      <c r="S628" s="9">
        <f t="shared" si="213"/>
        <v>259.91499999999996</v>
      </c>
      <c r="T628" s="9">
        <f t="shared" si="213"/>
        <v>12.493</v>
      </c>
      <c r="U628" s="9">
        <f t="shared" si="213"/>
        <v>158.55000000000001</v>
      </c>
      <c r="V628" s="9">
        <f t="shared" si="213"/>
        <v>81.923000000000002</v>
      </c>
      <c r="W628" s="9">
        <f t="shared" si="213"/>
        <v>-6.0000000000000053E-2</v>
      </c>
      <c r="X628" s="9">
        <f t="shared" si="213"/>
        <v>20.343</v>
      </c>
      <c r="Y628" s="9">
        <f t="shared" si="213"/>
        <v>127.95699999999999</v>
      </c>
      <c r="Z628" s="9">
        <f t="shared" si="213"/>
        <v>3609.0360883116896</v>
      </c>
      <c r="AA628" s="84"/>
    </row>
    <row r="629" spans="1:27" ht="24.75">
      <c r="A629" s="84"/>
      <c r="B629" s="86">
        <v>2019</v>
      </c>
      <c r="C629" s="40" t="s">
        <v>99</v>
      </c>
      <c r="D629" s="9">
        <f>D623-D617</f>
        <v>48.138000000000005</v>
      </c>
      <c r="E629" s="9">
        <f t="shared" ref="E629:Z629" si="214">E623-E617</f>
        <v>620.35699999999997</v>
      </c>
      <c r="F629" s="9">
        <f t="shared" si="214"/>
        <v>58.204000000000001</v>
      </c>
      <c r="G629" s="9">
        <f t="shared" si="214"/>
        <v>-1.9319999999999999</v>
      </c>
      <c r="H629" s="9">
        <f t="shared" si="214"/>
        <v>-0.66900000000000004</v>
      </c>
      <c r="I629" s="9">
        <f t="shared" si="214"/>
        <v>13.472</v>
      </c>
      <c r="J629" s="9">
        <f t="shared" si="214"/>
        <v>3.496</v>
      </c>
      <c r="K629" s="9">
        <f t="shared" si="214"/>
        <v>605.36300000000006</v>
      </c>
      <c r="L629" s="9">
        <f t="shared" si="214"/>
        <v>0.32900000000000001</v>
      </c>
      <c r="M629" s="9">
        <f t="shared" si="214"/>
        <v>13.932</v>
      </c>
      <c r="N629" s="9">
        <f t="shared" si="214"/>
        <v>3.976</v>
      </c>
      <c r="O629" s="9">
        <f t="shared" si="214"/>
        <v>449.48599999999999</v>
      </c>
      <c r="P629" s="9">
        <f t="shared" si="214"/>
        <v>104.79400000000001</v>
      </c>
      <c r="Q629" s="9">
        <f t="shared" si="214"/>
        <v>7.1067738536448415</v>
      </c>
      <c r="R629" s="9">
        <f t="shared" si="214"/>
        <v>122.791</v>
      </c>
      <c r="S629" s="9">
        <f t="shared" si="214"/>
        <v>142.21600000000001</v>
      </c>
      <c r="T629" s="9">
        <f t="shared" si="214"/>
        <v>3.319</v>
      </c>
      <c r="U629" s="9">
        <f t="shared" si="214"/>
        <v>74.531000000000006</v>
      </c>
      <c r="V629" s="9">
        <f t="shared" si="214"/>
        <v>93.124352867473817</v>
      </c>
      <c r="W629" s="9">
        <f t="shared" si="214"/>
        <v>1.629</v>
      </c>
      <c r="X629" s="9">
        <f t="shared" si="214"/>
        <v>30.988</v>
      </c>
      <c r="Y629" s="9">
        <f t="shared" si="214"/>
        <v>137.83500000000001</v>
      </c>
      <c r="Z629" s="9">
        <f t="shared" si="214"/>
        <v>2532.486126721119</v>
      </c>
      <c r="AA629" s="84"/>
    </row>
    <row r="630" spans="1:27" ht="24.75">
      <c r="A630" s="85"/>
      <c r="B630" s="87"/>
      <c r="C630" s="40" t="s">
        <v>100</v>
      </c>
      <c r="D630" s="9">
        <f>D624-D618</f>
        <v>60.052999999999997</v>
      </c>
      <c r="E630" s="9">
        <f t="shared" ref="E630:Z630" si="215">E624-E618</f>
        <v>699.7360000000001</v>
      </c>
      <c r="F630" s="9">
        <f t="shared" si="215"/>
        <v>116.88800000000001</v>
      </c>
      <c r="G630" s="9">
        <f t="shared" si="215"/>
        <v>-1.954</v>
      </c>
      <c r="H630" s="9">
        <f t="shared" si="215"/>
        <v>-1.379</v>
      </c>
      <c r="I630" s="9">
        <f t="shared" si="215"/>
        <v>16.420000000000002</v>
      </c>
      <c r="J630" s="9">
        <f t="shared" si="215"/>
        <v>5.1429999999999998</v>
      </c>
      <c r="K630" s="9">
        <f t="shared" si="215"/>
        <v>1184.7620000000002</v>
      </c>
      <c r="L630" s="9">
        <f t="shared" si="215"/>
        <v>0.53300000000000003</v>
      </c>
      <c r="M630" s="9">
        <f t="shared" si="215"/>
        <v>10.100999999999999</v>
      </c>
      <c r="N630" s="9">
        <f t="shared" si="215"/>
        <v>7.423</v>
      </c>
      <c r="O630" s="9">
        <f t="shared" si="215"/>
        <v>625.49900000000002</v>
      </c>
      <c r="P630" s="9">
        <f t="shared" si="215"/>
        <v>135.029</v>
      </c>
      <c r="Q630" s="9">
        <f t="shared" si="215"/>
        <v>20.132999999999999</v>
      </c>
      <c r="R630" s="9">
        <f t="shared" si="215"/>
        <v>206.64599999999999</v>
      </c>
      <c r="S630" s="9">
        <f t="shared" si="215"/>
        <v>309.113</v>
      </c>
      <c r="T630" s="9">
        <f t="shared" si="215"/>
        <v>12.532999999999999</v>
      </c>
      <c r="U630" s="9">
        <f t="shared" si="215"/>
        <v>103.416</v>
      </c>
      <c r="V630" s="9">
        <f t="shared" si="215"/>
        <v>127.374</v>
      </c>
      <c r="W630" s="9">
        <f t="shared" si="215"/>
        <v>1.5029999999999999</v>
      </c>
      <c r="X630" s="9">
        <f t="shared" si="215"/>
        <v>24.847999999999999</v>
      </c>
      <c r="Y630" s="9">
        <f t="shared" si="215"/>
        <v>192.82900000000001</v>
      </c>
      <c r="Z630" s="9">
        <f t="shared" si="215"/>
        <v>3856.6489999999994</v>
      </c>
      <c r="AA630" s="85"/>
    </row>
    <row r="631" spans="1:27" ht="24.75">
      <c r="A631" s="83" t="s">
        <v>6</v>
      </c>
      <c r="B631" s="50">
        <v>2017</v>
      </c>
      <c r="C631" s="70" t="s">
        <v>98</v>
      </c>
      <c r="D631" s="9">
        <v>335.02790699999997</v>
      </c>
      <c r="E631" s="9">
        <v>469.697</v>
      </c>
      <c r="F631" s="9">
        <v>56.915000000000006</v>
      </c>
      <c r="G631" s="9">
        <v>216.80573100000001</v>
      </c>
      <c r="H631" s="9">
        <v>528.28644799999995</v>
      </c>
      <c r="I631" s="9">
        <v>18.045999999999999</v>
      </c>
      <c r="J631" s="9">
        <v>2.58</v>
      </c>
      <c r="K631" s="9">
        <v>1386.9760000000001</v>
      </c>
      <c r="L631" s="9">
        <v>67.090999999999994</v>
      </c>
      <c r="M631" s="9">
        <v>132.72899999999998</v>
      </c>
      <c r="N631" s="9">
        <v>5.8019999999999996</v>
      </c>
      <c r="O631" s="9">
        <v>547.16800000000001</v>
      </c>
      <c r="P631" s="9">
        <v>220.62339900000001</v>
      </c>
      <c r="Q631" s="9">
        <v>169.90462741278554</v>
      </c>
      <c r="R631" s="9">
        <v>153.31</v>
      </c>
      <c r="S631" s="9">
        <v>182.964</v>
      </c>
      <c r="T631" s="9">
        <v>131.32399999999998</v>
      </c>
      <c r="U631" s="9">
        <v>185.32499999999999</v>
      </c>
      <c r="V631" s="9">
        <v>1363.12</v>
      </c>
      <c r="W631" s="9">
        <v>813.63300000000004</v>
      </c>
      <c r="X631" s="9">
        <v>28.247999999999998</v>
      </c>
      <c r="Y631" s="9">
        <v>246.52500000000001</v>
      </c>
      <c r="Z631" s="16">
        <v>7262.1011124127845</v>
      </c>
      <c r="AA631" s="83" t="s">
        <v>101</v>
      </c>
    </row>
    <row r="632" spans="1:27" ht="24.75">
      <c r="A632" s="84"/>
      <c r="B632" s="50">
        <v>2018</v>
      </c>
      <c r="C632" s="71"/>
      <c r="D632" s="9">
        <f>D611+D622-D616</f>
        <v>360.83499999999998</v>
      </c>
      <c r="E632" s="9">
        <f t="shared" ref="E632:Y632" si="216">E611+E622-E616</f>
        <v>751.21299999999997</v>
      </c>
      <c r="F632" s="9">
        <f t="shared" si="216"/>
        <v>117.84099999999999</v>
      </c>
      <c r="G632" s="9">
        <f t="shared" si="216"/>
        <v>142.126</v>
      </c>
      <c r="H632" s="9">
        <f t="shared" si="216"/>
        <v>481.6</v>
      </c>
      <c r="I632" s="9">
        <f t="shared" si="216"/>
        <v>14.391</v>
      </c>
      <c r="J632" s="9">
        <f t="shared" si="216"/>
        <v>4.1379999999999999</v>
      </c>
      <c r="K632" s="9">
        <f t="shared" si="216"/>
        <v>1818.902</v>
      </c>
      <c r="L632" s="9">
        <f t="shared" si="216"/>
        <v>71.100999999999999</v>
      </c>
      <c r="M632" s="9">
        <f t="shared" si="216"/>
        <v>134.10999999999999</v>
      </c>
      <c r="N632" s="9">
        <f t="shared" si="216"/>
        <v>11.118</v>
      </c>
      <c r="O632" s="9">
        <f t="shared" si="216"/>
        <v>673.50800000000004</v>
      </c>
      <c r="P632" s="9">
        <f t="shared" si="216"/>
        <v>144.9110883116883</v>
      </c>
      <c r="Q632" s="9">
        <f t="shared" si="216"/>
        <v>96.240000000000009</v>
      </c>
      <c r="R632" s="9">
        <f t="shared" si="216"/>
        <v>204.208</v>
      </c>
      <c r="S632" s="9">
        <f t="shared" si="216"/>
        <v>321.03699999999998</v>
      </c>
      <c r="T632" s="9">
        <f t="shared" si="216"/>
        <v>150.24099999999999</v>
      </c>
      <c r="U632" s="9">
        <f t="shared" si="216"/>
        <v>282.58600000000001</v>
      </c>
      <c r="V632" s="9">
        <f t="shared" si="216"/>
        <v>1406.923</v>
      </c>
      <c r="W632" s="9">
        <f t="shared" si="216"/>
        <v>719.93999999999994</v>
      </c>
      <c r="X632" s="9">
        <f t="shared" si="216"/>
        <v>25.134</v>
      </c>
      <c r="Y632" s="9">
        <f t="shared" si="216"/>
        <v>289.26599999999996</v>
      </c>
      <c r="Z632" s="9">
        <f>Z611+Z621-Z615</f>
        <v>7072.9929929743239</v>
      </c>
      <c r="AA632" s="84"/>
    </row>
    <row r="633" spans="1:27" ht="24.75">
      <c r="A633" s="84"/>
      <c r="B633" s="50">
        <v>2019</v>
      </c>
      <c r="C633" s="72"/>
      <c r="D633" s="9">
        <f>D612+D623-D617</f>
        <v>274.29099999999994</v>
      </c>
      <c r="E633" s="9">
        <f t="shared" ref="E633:Z633" si="217">E612+E623-E617</f>
        <v>669.29899999999998</v>
      </c>
      <c r="F633" s="9">
        <f t="shared" si="217"/>
        <v>67.127999999999986</v>
      </c>
      <c r="G633" s="9">
        <f t="shared" si="217"/>
        <v>142.86799999999999</v>
      </c>
      <c r="H633" s="9">
        <f t="shared" si="217"/>
        <v>263.41200000000003</v>
      </c>
      <c r="I633" s="9">
        <f t="shared" si="217"/>
        <v>14.062999999999999</v>
      </c>
      <c r="J633" s="9">
        <f t="shared" si="217"/>
        <v>3.496</v>
      </c>
      <c r="K633" s="9">
        <f t="shared" si="217"/>
        <v>1405.3630000000001</v>
      </c>
      <c r="L633" s="9">
        <f t="shared" si="217"/>
        <v>75.328999999999994</v>
      </c>
      <c r="M633" s="9">
        <f t="shared" si="217"/>
        <v>135.96799999999999</v>
      </c>
      <c r="N633" s="9">
        <f t="shared" si="217"/>
        <v>7.8130000000000006</v>
      </c>
      <c r="O633" s="9">
        <f t="shared" si="217"/>
        <v>550.07899999999995</v>
      </c>
      <c r="P633" s="9">
        <f t="shared" si="217"/>
        <v>111.49400000000001</v>
      </c>
      <c r="Q633" s="9">
        <f t="shared" si="217"/>
        <v>93.102773853644834</v>
      </c>
      <c r="R633" s="9">
        <f t="shared" si="217"/>
        <v>132.727</v>
      </c>
      <c r="S633" s="9">
        <f t="shared" si="217"/>
        <v>198.21600000000001</v>
      </c>
      <c r="T633" s="9">
        <f t="shared" si="217"/>
        <v>128.887</v>
      </c>
      <c r="U633" s="9">
        <f t="shared" si="217"/>
        <v>198.81100000000001</v>
      </c>
      <c r="V633" s="9">
        <f t="shared" si="217"/>
        <v>1425.2513528674738</v>
      </c>
      <c r="W633" s="9">
        <f t="shared" si="217"/>
        <v>783.62900000000002</v>
      </c>
      <c r="X633" s="9">
        <f t="shared" si="217"/>
        <v>35.802999999999997</v>
      </c>
      <c r="Y633" s="9">
        <f t="shared" si="217"/>
        <v>329.81700000000001</v>
      </c>
      <c r="Z633" s="9">
        <f t="shared" si="217"/>
        <v>7046.8471267211189</v>
      </c>
      <c r="AA633" s="85"/>
    </row>
    <row r="634" spans="1:27" ht="24.75">
      <c r="A634" s="73" t="s">
        <v>7</v>
      </c>
      <c r="B634" s="50">
        <v>2017</v>
      </c>
      <c r="C634" s="70" t="s">
        <v>9</v>
      </c>
      <c r="D634" s="9">
        <v>86.695165964189371</v>
      </c>
      <c r="E634" s="9">
        <v>10.240218694179438</v>
      </c>
      <c r="F634" s="9">
        <v>12.678555741017306</v>
      </c>
      <c r="G634" s="9">
        <v>101.7154846335681</v>
      </c>
      <c r="H634" s="9">
        <v>100.28777455975928</v>
      </c>
      <c r="I634" s="9">
        <v>22.359525656655215</v>
      </c>
      <c r="J634" s="9">
        <v>0</v>
      </c>
      <c r="K634" s="9">
        <v>50.469510647624759</v>
      </c>
      <c r="L634" s="9">
        <v>99.709349987330654</v>
      </c>
      <c r="M634" s="9">
        <v>81.777908369685605</v>
      </c>
      <c r="N634" s="9">
        <v>63.529817304377801</v>
      </c>
      <c r="O634" s="9">
        <v>14.050529270717584</v>
      </c>
      <c r="P634" s="9">
        <v>50.311979827670051</v>
      </c>
      <c r="Q634" s="9">
        <v>74.2963872863305</v>
      </c>
      <c r="R634" s="9">
        <v>9.7840975800665326</v>
      </c>
      <c r="S634" s="9">
        <v>30.473207844166065</v>
      </c>
      <c r="T634" s="9">
        <v>95.36718345466177</v>
      </c>
      <c r="U634" s="9">
        <v>69.264265479562937</v>
      </c>
      <c r="V634" s="9">
        <v>93.608779857972891</v>
      </c>
      <c r="W634" s="9">
        <v>100.04387727636414</v>
      </c>
      <c r="X634" s="9">
        <v>16.903851600113285</v>
      </c>
      <c r="Y634" s="9">
        <v>67.456850218030624</v>
      </c>
      <c r="Z634" s="16">
        <v>67.181572474402699</v>
      </c>
      <c r="AA634" s="92" t="s">
        <v>102</v>
      </c>
    </row>
    <row r="635" spans="1:27" ht="24.75">
      <c r="A635" s="73"/>
      <c r="B635" s="50">
        <v>2018</v>
      </c>
      <c r="C635" s="71"/>
      <c r="D635" s="9">
        <f>(D611/D632)*100</f>
        <v>84.526168470353497</v>
      </c>
      <c r="E635" s="9">
        <f t="shared" ref="E635:Y635" si="218">(E611/E632)*100</f>
        <v>6.4238771160775974</v>
      </c>
      <c r="F635" s="9">
        <f t="shared" si="218"/>
        <v>7.672202374385825</v>
      </c>
      <c r="G635" s="9">
        <f t="shared" si="218"/>
        <v>99.207745240139033</v>
      </c>
      <c r="H635" s="9">
        <f t="shared" si="218"/>
        <v>100.08305647840533</v>
      </c>
      <c r="I635" s="9">
        <f t="shared" si="218"/>
        <v>4.085887012716281</v>
      </c>
      <c r="J635" s="9">
        <f t="shared" si="218"/>
        <v>0</v>
      </c>
      <c r="K635" s="9">
        <f t="shared" si="218"/>
        <v>39.034538419332101</v>
      </c>
      <c r="L635" s="9">
        <f t="shared" si="218"/>
        <v>98.451498572453261</v>
      </c>
      <c r="M635" s="9">
        <f t="shared" si="218"/>
        <v>90.137200805309078</v>
      </c>
      <c r="N635" s="9">
        <f t="shared" si="218"/>
        <v>34.286742219823708</v>
      </c>
      <c r="O635" s="9">
        <f t="shared" si="218"/>
        <v>13.214393889901826</v>
      </c>
      <c r="P635" s="9">
        <f t="shared" si="218"/>
        <v>4.5703886963809381</v>
      </c>
      <c r="Q635" s="9">
        <f t="shared" si="218"/>
        <v>85.380299251870312</v>
      </c>
      <c r="R635" s="9">
        <f t="shared" si="218"/>
        <v>4.8739520488913266</v>
      </c>
      <c r="S635" s="9">
        <f t="shared" si="218"/>
        <v>19.038926977264303</v>
      </c>
      <c r="T635" s="9">
        <f t="shared" si="218"/>
        <v>91.684693259496413</v>
      </c>
      <c r="U635" s="9">
        <f t="shared" si="218"/>
        <v>43.8931864989773</v>
      </c>
      <c r="V635" s="9">
        <f t="shared" si="218"/>
        <v>94.177151130516734</v>
      </c>
      <c r="W635" s="9">
        <f t="shared" si="218"/>
        <v>100.00833402783567</v>
      </c>
      <c r="X635" s="9">
        <f t="shared" si="218"/>
        <v>19.06182859871091</v>
      </c>
      <c r="Y635" s="9">
        <f t="shared" si="218"/>
        <v>55.764936079594563</v>
      </c>
      <c r="Z635" s="9">
        <f>(Z611/Z632)*100</f>
        <v>65.210484508912685</v>
      </c>
      <c r="AA635" s="92"/>
    </row>
    <row r="636" spans="1:27" ht="24.75">
      <c r="A636" s="73"/>
      <c r="B636" s="50">
        <v>2019</v>
      </c>
      <c r="C636" s="72"/>
      <c r="D636" s="9">
        <f>(D612/D633)*100</f>
        <v>82.450025702629702</v>
      </c>
      <c r="E636" s="9">
        <f t="shared" ref="E636:Z636" si="219">(E612/E633)*100</f>
        <v>7.3124268824546288</v>
      </c>
      <c r="F636" s="9">
        <f t="shared" si="219"/>
        <v>13.294005482064119</v>
      </c>
      <c r="G636" s="9">
        <f t="shared" si="219"/>
        <v>101.35229722541088</v>
      </c>
      <c r="H636" s="9">
        <f t="shared" si="219"/>
        <v>100.25397476196984</v>
      </c>
      <c r="I636" s="9">
        <f t="shared" si="219"/>
        <v>4.2025172438313305</v>
      </c>
      <c r="J636" s="9">
        <f t="shared" si="219"/>
        <v>0</v>
      </c>
      <c r="K636" s="9">
        <f t="shared" si="219"/>
        <v>56.924794519280788</v>
      </c>
      <c r="L636" s="9">
        <f t="shared" si="219"/>
        <v>99.563249213450348</v>
      </c>
      <c r="M636" s="9">
        <f t="shared" si="219"/>
        <v>89.753471405036493</v>
      </c>
      <c r="N636" s="9">
        <f t="shared" si="219"/>
        <v>49.110456930756428</v>
      </c>
      <c r="O636" s="9">
        <f t="shared" si="219"/>
        <v>18.287009684063566</v>
      </c>
      <c r="P636" s="9">
        <f t="shared" si="219"/>
        <v>6.0092919798374789</v>
      </c>
      <c r="Q636" s="9">
        <f t="shared" si="219"/>
        <v>92.366743159751067</v>
      </c>
      <c r="R636" s="9">
        <f t="shared" si="219"/>
        <v>7.4860427795399573</v>
      </c>
      <c r="S636" s="9">
        <f t="shared" si="219"/>
        <v>28.252007910562217</v>
      </c>
      <c r="T636" s="9">
        <f t="shared" si="219"/>
        <v>97.424876054218032</v>
      </c>
      <c r="U636" s="9">
        <f t="shared" si="219"/>
        <v>62.511631650160204</v>
      </c>
      <c r="V636" s="9">
        <f t="shared" si="219"/>
        <v>93.46611019311672</v>
      </c>
      <c r="W636" s="9">
        <f t="shared" si="219"/>
        <v>99.79212101645038</v>
      </c>
      <c r="X636" s="9">
        <f t="shared" si="219"/>
        <v>13.448593693265929</v>
      </c>
      <c r="Y636" s="9">
        <f t="shared" si="219"/>
        <v>58.208642974740535</v>
      </c>
      <c r="Z636" s="9">
        <f t="shared" si="219"/>
        <v>64.062138979599538</v>
      </c>
      <c r="AA636" s="92"/>
    </row>
    <row r="638" spans="1:27" ht="24.75">
      <c r="A638" s="1" t="s">
        <v>140</v>
      </c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AA638" s="2" t="s">
        <v>145</v>
      </c>
    </row>
    <row r="639" spans="1:27" ht="24.75">
      <c r="A639" s="29" t="s">
        <v>75</v>
      </c>
      <c r="AA639" s="38" t="s">
        <v>169</v>
      </c>
    </row>
    <row r="640" spans="1:27">
      <c r="A640" s="46" t="s">
        <v>209</v>
      </c>
      <c r="AA640" s="46" t="s">
        <v>1</v>
      </c>
    </row>
    <row r="641" spans="1:27">
      <c r="A641" s="74" t="s">
        <v>83</v>
      </c>
      <c r="B641" s="76" t="s">
        <v>2</v>
      </c>
      <c r="C641" s="77"/>
      <c r="D641" s="25" t="s">
        <v>10</v>
      </c>
      <c r="E641" s="25" t="s">
        <v>12</v>
      </c>
      <c r="F641" s="25" t="s">
        <v>14</v>
      </c>
      <c r="G641" s="25" t="s">
        <v>16</v>
      </c>
      <c r="H641" s="25" t="s">
        <v>18</v>
      </c>
      <c r="I641" s="25" t="s">
        <v>20</v>
      </c>
      <c r="J641" s="25" t="s">
        <v>22</v>
      </c>
      <c r="K641" s="25" t="s">
        <v>24</v>
      </c>
      <c r="L641" s="25" t="s">
        <v>26</v>
      </c>
      <c r="M641" s="25" t="s">
        <v>28</v>
      </c>
      <c r="N641" s="25" t="s">
        <v>30</v>
      </c>
      <c r="O641" s="25" t="s">
        <v>32</v>
      </c>
      <c r="P641" s="25" t="s">
        <v>34</v>
      </c>
      <c r="Q641" s="25" t="s">
        <v>36</v>
      </c>
      <c r="R641" s="25" t="s">
        <v>38</v>
      </c>
      <c r="S641" s="25" t="s">
        <v>40</v>
      </c>
      <c r="T641" s="25" t="s">
        <v>42</v>
      </c>
      <c r="U641" s="25" t="s">
        <v>44</v>
      </c>
      <c r="V641" s="25" t="s">
        <v>46</v>
      </c>
      <c r="W641" s="25" t="s">
        <v>48</v>
      </c>
      <c r="X641" s="25" t="s">
        <v>50</v>
      </c>
      <c r="Y641" s="25" t="s">
        <v>52</v>
      </c>
      <c r="Z641" s="25" t="s">
        <v>54</v>
      </c>
      <c r="AA641" s="83" t="s">
        <v>104</v>
      </c>
    </row>
    <row r="642" spans="1:27">
      <c r="A642" s="75"/>
      <c r="B642" s="78" t="s">
        <v>8</v>
      </c>
      <c r="C642" s="79"/>
      <c r="D642" s="28" t="s">
        <v>11</v>
      </c>
      <c r="E642" s="28" t="s">
        <v>13</v>
      </c>
      <c r="F642" s="28" t="s">
        <v>15</v>
      </c>
      <c r="G642" s="28" t="s">
        <v>17</v>
      </c>
      <c r="H642" s="28" t="s">
        <v>19</v>
      </c>
      <c r="I642" s="28" t="s">
        <v>21</v>
      </c>
      <c r="J642" s="28" t="s">
        <v>23</v>
      </c>
      <c r="K642" s="28" t="s">
        <v>25</v>
      </c>
      <c r="L642" s="28" t="s">
        <v>27</v>
      </c>
      <c r="M642" s="28" t="s">
        <v>29</v>
      </c>
      <c r="N642" s="28" t="s">
        <v>31</v>
      </c>
      <c r="O642" s="28" t="s">
        <v>33</v>
      </c>
      <c r="P642" s="28" t="s">
        <v>35</v>
      </c>
      <c r="Q642" s="28" t="s">
        <v>37</v>
      </c>
      <c r="R642" s="28" t="s">
        <v>39</v>
      </c>
      <c r="S642" s="28" t="s">
        <v>41</v>
      </c>
      <c r="T642" s="28" t="s">
        <v>43</v>
      </c>
      <c r="U642" s="28" t="s">
        <v>45</v>
      </c>
      <c r="V642" s="28" t="s">
        <v>47</v>
      </c>
      <c r="W642" s="28" t="s">
        <v>49</v>
      </c>
      <c r="X642" s="17" t="s">
        <v>51</v>
      </c>
      <c r="Y642" s="17" t="s">
        <v>53</v>
      </c>
      <c r="Z642" s="17" t="s">
        <v>55</v>
      </c>
      <c r="AA642" s="85"/>
    </row>
    <row r="643" spans="1:27" ht="24.75">
      <c r="A643" s="80" t="s">
        <v>208</v>
      </c>
      <c r="B643" s="50">
        <v>2017</v>
      </c>
      <c r="C643" s="70" t="s">
        <v>98</v>
      </c>
      <c r="D643" s="9">
        <v>1.9264000000000001</v>
      </c>
      <c r="E643" s="9">
        <v>74.441000000000003</v>
      </c>
      <c r="F643" s="9">
        <v>15.206</v>
      </c>
      <c r="G643" s="9">
        <v>127.946</v>
      </c>
      <c r="H643" s="9">
        <v>108.3</v>
      </c>
      <c r="I643" s="9">
        <v>0.95345999999999997</v>
      </c>
      <c r="J643" s="9">
        <v>2.012</v>
      </c>
      <c r="K643" s="9">
        <v>121.401</v>
      </c>
      <c r="L643" s="9">
        <v>38.402000000000001</v>
      </c>
      <c r="M643" s="9">
        <v>2.8040000000000003</v>
      </c>
      <c r="N643" s="9">
        <v>30</v>
      </c>
      <c r="O643" s="9">
        <v>56.867000000000004</v>
      </c>
      <c r="P643" s="9">
        <v>348.154</v>
      </c>
      <c r="Q643" s="9">
        <v>3.948</v>
      </c>
      <c r="R643" s="9">
        <v>15.01</v>
      </c>
      <c r="S643" s="9">
        <v>16.469864999999999</v>
      </c>
      <c r="T643" s="9">
        <v>4.0150000000000006</v>
      </c>
      <c r="U643" s="9">
        <v>3.88</v>
      </c>
      <c r="V643" s="9">
        <v>1726</v>
      </c>
      <c r="W643" s="9">
        <v>1432.518</v>
      </c>
      <c r="X643" s="9">
        <v>1082.8230000000001</v>
      </c>
      <c r="Y643" s="9">
        <v>84.150999999999996</v>
      </c>
      <c r="Z643" s="26">
        <f>SUM(D643:Y643)</f>
        <v>5297.2277250000006</v>
      </c>
      <c r="AA643" s="83" t="s">
        <v>95</v>
      </c>
    </row>
    <row r="644" spans="1:27" ht="24.75">
      <c r="A644" s="81"/>
      <c r="B644" s="64">
        <v>2018</v>
      </c>
      <c r="C644" s="71"/>
      <c r="D644" s="9">
        <v>1.575</v>
      </c>
      <c r="E644" s="9">
        <v>76.349999999999994</v>
      </c>
      <c r="F644" s="9">
        <v>15</v>
      </c>
      <c r="G644" s="9">
        <v>133.97199999999998</v>
      </c>
      <c r="H644" s="9">
        <v>120.354</v>
      </c>
      <c r="I644" s="9">
        <v>13.089</v>
      </c>
      <c r="J644" s="9">
        <v>2.1019999999999999</v>
      </c>
      <c r="K644" s="9">
        <v>140.77600000000001</v>
      </c>
      <c r="L644" s="9">
        <v>51.040999999999997</v>
      </c>
      <c r="M644" s="9">
        <v>6.7240000000000002</v>
      </c>
      <c r="N644" s="9">
        <v>30</v>
      </c>
      <c r="O644" s="9">
        <v>67.522999999999996</v>
      </c>
      <c r="P644" s="9">
        <v>553.55200000000002</v>
      </c>
      <c r="Q644" s="9" t="s">
        <v>149</v>
      </c>
      <c r="R644" s="9">
        <v>14.679</v>
      </c>
      <c r="S644" s="9">
        <v>3.0686499023437501</v>
      </c>
      <c r="T644" s="9">
        <v>3.827</v>
      </c>
      <c r="U644" s="9">
        <v>32.276000000000003</v>
      </c>
      <c r="V644" s="9">
        <v>1225.8870000000002</v>
      </c>
      <c r="W644" s="9">
        <v>1387.814875</v>
      </c>
      <c r="X644" s="9">
        <v>967.70675000000006</v>
      </c>
      <c r="Y644" s="9">
        <v>131.30799999999999</v>
      </c>
      <c r="Z644" s="26">
        <f t="shared" ref="Z644:Z657" si="220">SUM(D644:Y644)</f>
        <v>4978.6252749023442</v>
      </c>
      <c r="AA644" s="84"/>
    </row>
    <row r="645" spans="1:27" ht="24.75">
      <c r="A645" s="82"/>
      <c r="B645" s="64">
        <v>2019</v>
      </c>
      <c r="C645" s="72"/>
      <c r="D645" s="9">
        <v>2.2229999999999999</v>
      </c>
      <c r="E645" s="9">
        <v>76.222999999999999</v>
      </c>
      <c r="F645" s="9">
        <v>15.0055</v>
      </c>
      <c r="G645" s="9">
        <v>130.89019999999999</v>
      </c>
      <c r="H645" s="9">
        <v>104.884274</v>
      </c>
      <c r="I645" s="9">
        <v>17.600000000000001</v>
      </c>
      <c r="J645" s="9">
        <v>2.2701309999999997</v>
      </c>
      <c r="K645" s="9">
        <v>142.91083399999999</v>
      </c>
      <c r="L645" s="9">
        <v>50.82</v>
      </c>
      <c r="M645" s="9">
        <v>6.335</v>
      </c>
      <c r="N645" s="9">
        <v>30</v>
      </c>
      <c r="O645" s="9">
        <v>62.338000000000001</v>
      </c>
      <c r="P645" s="9">
        <v>580.24</v>
      </c>
      <c r="Q645" s="9">
        <v>4.5730000000000004</v>
      </c>
      <c r="R645" s="9">
        <v>17.14</v>
      </c>
      <c r="S645" s="9">
        <v>3.2160000000000002</v>
      </c>
      <c r="T645" s="9">
        <v>3.6538000000000004</v>
      </c>
      <c r="U645" s="9">
        <v>32.46</v>
      </c>
      <c r="V645" s="9">
        <v>2038.991</v>
      </c>
      <c r="W645" s="9">
        <v>1477.5117560000001</v>
      </c>
      <c r="X645" s="9">
        <v>720.84951000000001</v>
      </c>
      <c r="Y645" s="9">
        <v>131.30799999999999</v>
      </c>
      <c r="Z645" s="26">
        <f t="shared" si="220"/>
        <v>5651.4430050000001</v>
      </c>
      <c r="AA645" s="85"/>
    </row>
    <row r="646" spans="1:27" ht="24.75">
      <c r="A646" s="83" t="s">
        <v>3</v>
      </c>
      <c r="B646" s="86">
        <v>2017</v>
      </c>
      <c r="C646" s="40" t="s">
        <v>99</v>
      </c>
      <c r="D646" s="9">
        <v>0.96099999999999997</v>
      </c>
      <c r="E646" s="9">
        <v>24.422000000000001</v>
      </c>
      <c r="F646" s="9">
        <v>13.654999999999999</v>
      </c>
      <c r="G646" s="9">
        <v>20.538847999999998</v>
      </c>
      <c r="H646" s="9">
        <v>3.085</v>
      </c>
      <c r="I646" s="9">
        <v>0</v>
      </c>
      <c r="J646" s="9">
        <v>3.3436451612903227E-2</v>
      </c>
      <c r="K646" s="9">
        <v>60.963999999999999</v>
      </c>
      <c r="L646" s="9">
        <v>3.77</v>
      </c>
      <c r="M646" s="9">
        <v>6.0999999999999999E-2</v>
      </c>
      <c r="N646" s="9">
        <v>8.4049999999999994</v>
      </c>
      <c r="O646" s="9">
        <v>5.6000000000000001E-2</v>
      </c>
      <c r="P646" s="9">
        <v>106.15973899999999</v>
      </c>
      <c r="Q646" s="9">
        <v>0</v>
      </c>
      <c r="R646" s="9">
        <v>0.95299999999999996</v>
      </c>
      <c r="S646" s="9">
        <v>0.18099999999999999</v>
      </c>
      <c r="T646" s="9">
        <v>0.14000000000000001</v>
      </c>
      <c r="U646" s="9">
        <v>3.1954936253406334</v>
      </c>
      <c r="V646" s="9">
        <v>34.409999999999997</v>
      </c>
      <c r="W646" s="9">
        <v>366.59</v>
      </c>
      <c r="X646" s="9">
        <v>554.33600000000001</v>
      </c>
      <c r="Y646" s="9">
        <v>51.345925676021068</v>
      </c>
      <c r="Z646" s="26">
        <f t="shared" si="220"/>
        <v>1253.2624427529747</v>
      </c>
      <c r="AA646" s="83" t="s">
        <v>96</v>
      </c>
    </row>
    <row r="647" spans="1:27" ht="24.75">
      <c r="A647" s="84"/>
      <c r="B647" s="87"/>
      <c r="C647" s="40" t="s">
        <v>100</v>
      </c>
      <c r="D647" s="9">
        <v>1.82</v>
      </c>
      <c r="E647" s="9">
        <v>76.221999999999994</v>
      </c>
      <c r="F647" s="9">
        <v>38.579000000000001</v>
      </c>
      <c r="G647" s="9">
        <v>162.14388501665934</v>
      </c>
      <c r="H647" s="9">
        <v>9.5389999999999997</v>
      </c>
      <c r="I647" s="9">
        <v>0</v>
      </c>
      <c r="J647" s="9">
        <v>1.0469999999999999</v>
      </c>
      <c r="K647" s="9">
        <v>265.38799999999998</v>
      </c>
      <c r="L647" s="9">
        <v>3.0640000000000001</v>
      </c>
      <c r="M647" s="9">
        <v>0.64700000000000002</v>
      </c>
      <c r="N647" s="9">
        <v>29.77</v>
      </c>
      <c r="O647" s="9">
        <v>6.2E-2</v>
      </c>
      <c r="P647" s="9">
        <v>105.33334760000001</v>
      </c>
      <c r="Q647" s="9">
        <v>0.65600000000000003</v>
      </c>
      <c r="R647" s="9">
        <v>0.73699999999999999</v>
      </c>
      <c r="S647" s="9">
        <v>1.234</v>
      </c>
      <c r="T647" s="9">
        <v>1.2450000000000001</v>
      </c>
      <c r="U647" s="9">
        <v>40.414000000000001</v>
      </c>
      <c r="V647" s="9">
        <v>35.404077042035709</v>
      </c>
      <c r="W647" s="9">
        <v>1309.4870000000001</v>
      </c>
      <c r="X647" s="9">
        <v>670.17200000000003</v>
      </c>
      <c r="Y647" s="9">
        <v>112.488</v>
      </c>
      <c r="Z647" s="26">
        <f t="shared" si="220"/>
        <v>2865.452309658695</v>
      </c>
      <c r="AA647" s="84"/>
    </row>
    <row r="648" spans="1:27" ht="24.75">
      <c r="A648" s="84"/>
      <c r="B648" s="86">
        <v>2018</v>
      </c>
      <c r="C648" s="40" t="s">
        <v>99</v>
      </c>
      <c r="D648">
        <v>0.81099999999999994</v>
      </c>
      <c r="E648" s="9">
        <v>43.387</v>
      </c>
      <c r="F648" s="9">
        <v>28.831999999999997</v>
      </c>
      <c r="G648" s="9">
        <v>20.328530415754923</v>
      </c>
      <c r="H648" s="9">
        <v>4.0629999999999997</v>
      </c>
      <c r="I648" s="9">
        <v>0</v>
      </c>
      <c r="J648" s="9">
        <v>0.25272891179616841</v>
      </c>
      <c r="K648" s="9">
        <v>66.199000000000012</v>
      </c>
      <c r="L648" s="9">
        <v>0.67327272727272736</v>
      </c>
      <c r="M648" s="9">
        <v>6.9000000000000006E-2</v>
      </c>
      <c r="N648" s="9">
        <v>10.740999999999998</v>
      </c>
      <c r="O648" s="9">
        <v>3.0000000000000001E-3</v>
      </c>
      <c r="P648" s="9">
        <v>304.51000434597404</v>
      </c>
      <c r="Q648" s="9">
        <v>0</v>
      </c>
      <c r="R648" s="9">
        <v>0</v>
      </c>
      <c r="S648" s="9">
        <v>0.31100000000000005</v>
      </c>
      <c r="T648" s="9">
        <v>0.14300000000000002</v>
      </c>
      <c r="U648" s="9">
        <v>3.8630000000000004</v>
      </c>
      <c r="V648" s="9">
        <v>40.552401334355459</v>
      </c>
      <c r="W648" s="9">
        <v>387.18000000000006</v>
      </c>
      <c r="X648" s="9">
        <v>679.95699999999999</v>
      </c>
      <c r="Y648" s="9">
        <v>50.92499999999999</v>
      </c>
      <c r="Z648" s="26">
        <f t="shared" si="220"/>
        <v>1642.8009377351534</v>
      </c>
      <c r="AA648" s="84"/>
    </row>
    <row r="649" spans="1:27" ht="24.75">
      <c r="A649" s="84"/>
      <c r="B649" s="87"/>
      <c r="C649" s="40" t="s">
        <v>100</v>
      </c>
      <c r="D649">
        <v>1.968</v>
      </c>
      <c r="E649" s="9">
        <v>212.97600000000003</v>
      </c>
      <c r="F649" s="9">
        <v>67.900000000000006</v>
      </c>
      <c r="G649" s="9">
        <v>175.59800000000001</v>
      </c>
      <c r="H649" s="9">
        <v>35.750999999999998</v>
      </c>
      <c r="I649" s="9">
        <v>0</v>
      </c>
      <c r="J649" s="9">
        <v>0.49300000000000005</v>
      </c>
      <c r="K649" s="9">
        <v>299.34699999999998</v>
      </c>
      <c r="L649" s="9">
        <v>7.4889999999999999</v>
      </c>
      <c r="M649" s="9">
        <v>0.76700000000000002</v>
      </c>
      <c r="N649" s="9">
        <v>38.510000000000005</v>
      </c>
      <c r="O649" s="9">
        <v>7.0000000000000001E-3</v>
      </c>
      <c r="P649" s="9">
        <v>264.18395800000002</v>
      </c>
      <c r="Q649" s="9">
        <v>4.4999999999999998E-2</v>
      </c>
      <c r="R649" s="9">
        <v>0.106</v>
      </c>
      <c r="S649" s="9">
        <v>2.0089999999999999</v>
      </c>
      <c r="T649" s="9">
        <v>1.7249999999999999</v>
      </c>
      <c r="U649" s="9">
        <v>37.435000000000002</v>
      </c>
      <c r="V649" s="9">
        <v>33.075000000000003</v>
      </c>
      <c r="W649" s="9">
        <v>1361.7339999999999</v>
      </c>
      <c r="X649" s="9">
        <v>421.738</v>
      </c>
      <c r="Y649" s="9">
        <v>144.31799999999998</v>
      </c>
      <c r="Z649" s="26">
        <f t="shared" si="220"/>
        <v>3107.1749579999996</v>
      </c>
      <c r="AA649" s="84"/>
    </row>
    <row r="650" spans="1:27" ht="24.75">
      <c r="A650" s="84"/>
      <c r="B650" s="86">
        <v>2019</v>
      </c>
      <c r="C650" s="40" t="s">
        <v>99</v>
      </c>
      <c r="D650" s="9">
        <v>1.0259999999999998</v>
      </c>
      <c r="E650" s="9">
        <v>45.912999999999997</v>
      </c>
      <c r="F650" s="9">
        <v>37.585999999999999</v>
      </c>
      <c r="G650" s="9">
        <v>19.659935667396059</v>
      </c>
      <c r="H650" s="9">
        <v>3.895</v>
      </c>
      <c r="I650" s="9">
        <v>0</v>
      </c>
      <c r="J650" s="9">
        <v>0.19879225906836526</v>
      </c>
      <c r="K650" s="9">
        <v>37.029000000000003</v>
      </c>
      <c r="L650" s="9">
        <v>0.78700000000000003</v>
      </c>
      <c r="M650" s="9">
        <v>8.7999999999999995E-2</v>
      </c>
      <c r="N650" s="9">
        <v>7.1650000000000009</v>
      </c>
      <c r="O650" s="9">
        <v>0</v>
      </c>
      <c r="P650" s="9">
        <v>167.28455320063009</v>
      </c>
      <c r="Q650" s="9">
        <v>0</v>
      </c>
      <c r="R650" s="9">
        <v>0</v>
      </c>
      <c r="S650" s="9">
        <v>5.7000000000000002E-2</v>
      </c>
      <c r="T650" s="9">
        <v>0.17699999999999999</v>
      </c>
      <c r="U650" s="9">
        <v>2.6180000000000003</v>
      </c>
      <c r="V650" s="9">
        <v>30.129000000000001</v>
      </c>
      <c r="W650" s="9">
        <v>378.09</v>
      </c>
      <c r="X650" s="9">
        <v>617.14650000000006</v>
      </c>
      <c r="Y650" s="9">
        <v>49.71982136407491</v>
      </c>
      <c r="Z650" s="26">
        <f t="shared" si="220"/>
        <v>1398.5696024911695</v>
      </c>
      <c r="AA650" s="84"/>
    </row>
    <row r="651" spans="1:27" ht="24.75">
      <c r="A651" s="85"/>
      <c r="B651" s="87"/>
      <c r="C651" s="40" t="s">
        <v>100</v>
      </c>
      <c r="D651" s="9">
        <v>2.3539999999999996</v>
      </c>
      <c r="E651" s="9">
        <v>190.333</v>
      </c>
      <c r="F651" s="9">
        <v>105.736</v>
      </c>
      <c r="G651" s="9">
        <v>159.95600000000002</v>
      </c>
      <c r="H651" s="9">
        <v>30.189</v>
      </c>
      <c r="I651" s="9">
        <v>0</v>
      </c>
      <c r="J651" s="9">
        <v>0.999</v>
      </c>
      <c r="K651" s="9">
        <v>140.631</v>
      </c>
      <c r="L651" s="9">
        <v>4.0529999999999999</v>
      </c>
      <c r="M651" s="9">
        <v>0.76900000000000002</v>
      </c>
      <c r="N651" s="9">
        <v>36.152999999999999</v>
      </c>
      <c r="O651" s="9">
        <v>1E-3</v>
      </c>
      <c r="P651" s="9">
        <v>216.45099999999999</v>
      </c>
      <c r="Q651" s="9">
        <v>6.0999999999999999E-2</v>
      </c>
      <c r="R651" s="9">
        <v>8.5000000000000006E-2</v>
      </c>
      <c r="S651" s="9">
        <v>0.224</v>
      </c>
      <c r="T651" s="9">
        <v>1.93</v>
      </c>
      <c r="U651" s="9">
        <v>20.711000000000002</v>
      </c>
      <c r="V651" s="9">
        <v>52.603999999999992</v>
      </c>
      <c r="W651" s="9">
        <v>1214.2329999999999</v>
      </c>
      <c r="X651" s="9">
        <v>545.95500000000004</v>
      </c>
      <c r="Y651" s="9">
        <v>148.15899999999999</v>
      </c>
      <c r="Z651" s="26">
        <f t="shared" si="220"/>
        <v>2871.587</v>
      </c>
      <c r="AA651" s="85"/>
    </row>
    <row r="652" spans="1:27" ht="24.75">
      <c r="A652" s="83" t="s">
        <v>4</v>
      </c>
      <c r="B652" s="86">
        <v>2017</v>
      </c>
      <c r="C652" s="40" t="s">
        <v>99</v>
      </c>
      <c r="D652" s="9">
        <v>22.114695365949999</v>
      </c>
      <c r="E652" s="9">
        <v>139.03167729999998</v>
      </c>
      <c r="F652" s="9">
        <v>11.8917371</v>
      </c>
      <c r="G652" s="9">
        <v>19.699419848049999</v>
      </c>
      <c r="H652" s="9">
        <v>22.457791949999997</v>
      </c>
      <c r="I652" s="9">
        <v>0.40738849999999993</v>
      </c>
      <c r="J652" s="9">
        <v>4.4745949999999993E-2</v>
      </c>
      <c r="K652" s="9">
        <v>117.88220349999999</v>
      </c>
      <c r="L652" s="9">
        <v>0.25378299999999998</v>
      </c>
      <c r="M652" s="9">
        <v>2.2172619999999998</v>
      </c>
      <c r="N652" s="9">
        <v>0.33192145000000001</v>
      </c>
      <c r="O652" s="9">
        <v>31.899840557299992</v>
      </c>
      <c r="P652" s="9">
        <v>21.470302261499999</v>
      </c>
      <c r="Q652" s="9">
        <v>10.56363272903439</v>
      </c>
      <c r="R652" s="9">
        <v>6.2151957587500002</v>
      </c>
      <c r="S652" s="9">
        <v>23.014110999999996</v>
      </c>
      <c r="T652" s="9">
        <v>13.590747500000001</v>
      </c>
      <c r="U652" s="9">
        <v>45.532511529603241</v>
      </c>
      <c r="V652" s="9">
        <v>294.11245794999991</v>
      </c>
      <c r="W652" s="9">
        <v>45.248173199999997</v>
      </c>
      <c r="X652" s="9">
        <v>0.13624139999999998</v>
      </c>
      <c r="Y652" s="9">
        <v>0.51785200774058582</v>
      </c>
      <c r="Z652" s="26">
        <f t="shared" si="220"/>
        <v>828.63369185792806</v>
      </c>
      <c r="AA652" s="83" t="s">
        <v>97</v>
      </c>
    </row>
    <row r="653" spans="1:27" ht="24.75">
      <c r="A653" s="84"/>
      <c r="B653" s="87"/>
      <c r="C653" s="40" t="s">
        <v>100</v>
      </c>
      <c r="D653" s="9">
        <v>73.150946199999993</v>
      </c>
      <c r="E653" s="9">
        <v>53.801700061658728</v>
      </c>
      <c r="F653" s="9">
        <v>26.024778799999996</v>
      </c>
      <c r="G653" s="9">
        <v>43.430155643056331</v>
      </c>
      <c r="H653" s="9">
        <v>65.518756399999987</v>
      </c>
      <c r="I653" s="9">
        <v>0.70792099999999991</v>
      </c>
      <c r="J653" s="9">
        <v>0.31656089999999992</v>
      </c>
      <c r="K653" s="9">
        <v>252.88273819999995</v>
      </c>
      <c r="L653" s="9">
        <v>0.88423339999999995</v>
      </c>
      <c r="M653" s="9">
        <v>2.4697092999999999</v>
      </c>
      <c r="N653" s="9">
        <v>0.79273795000000002</v>
      </c>
      <c r="O653" s="9">
        <v>88.052015399999988</v>
      </c>
      <c r="P653" s="9">
        <v>43.617754467819992</v>
      </c>
      <c r="Q653" s="9">
        <v>5.5177766999999998</v>
      </c>
      <c r="R653" s="9">
        <v>67.394129288749994</v>
      </c>
      <c r="S653" s="9">
        <v>122.23124269999997</v>
      </c>
      <c r="T653" s="9">
        <v>57.939326749999999</v>
      </c>
      <c r="U653" s="9">
        <v>8.2446082499999989</v>
      </c>
      <c r="V653" s="9">
        <v>377.76318852523548</v>
      </c>
      <c r="W653" s="9">
        <v>109.94547409999998</v>
      </c>
      <c r="X653" s="9">
        <v>3.6731749999999994E-2</v>
      </c>
      <c r="Y653" s="9">
        <v>0.21972264999999999</v>
      </c>
      <c r="Z653" s="26">
        <f t="shared" si="220"/>
        <v>1400.9422084365203</v>
      </c>
      <c r="AA653" s="84"/>
    </row>
    <row r="654" spans="1:27" ht="24.75">
      <c r="A654" s="84"/>
      <c r="B654" s="86">
        <v>2018</v>
      </c>
      <c r="C654" s="40" t="s">
        <v>99</v>
      </c>
      <c r="D654" s="9">
        <v>19.870999999999999</v>
      </c>
      <c r="E654" s="9">
        <v>221.077</v>
      </c>
      <c r="F654" s="9">
        <v>29.841000000000005</v>
      </c>
      <c r="G654" s="9">
        <v>44.208000000000006</v>
      </c>
      <c r="H654" s="9">
        <v>19.088792025019544</v>
      </c>
      <c r="I654" s="9">
        <v>29.133528000000002</v>
      </c>
      <c r="J654" s="9">
        <v>1.1879999999999999</v>
      </c>
      <c r="K654" s="9">
        <v>159.06900000000002</v>
      </c>
      <c r="L654" s="9">
        <v>0.46600000000000008</v>
      </c>
      <c r="M654" s="9">
        <v>4.628000000000001</v>
      </c>
      <c r="N654" s="9">
        <v>0.57600000000000007</v>
      </c>
      <c r="O654" s="9">
        <v>43.229813698630139</v>
      </c>
      <c r="P654" s="9">
        <v>28.311</v>
      </c>
      <c r="Q654" s="9">
        <v>1.9559144092089271</v>
      </c>
      <c r="R654" s="9">
        <v>26.859999999999996</v>
      </c>
      <c r="S654" s="9">
        <v>40.181999999999988</v>
      </c>
      <c r="T654" s="9">
        <v>25.183000000000007</v>
      </c>
      <c r="U654" s="9">
        <v>5.6580000000000004</v>
      </c>
      <c r="V654" s="9">
        <v>409.70261188011176</v>
      </c>
      <c r="W654" s="9">
        <v>92.343000000000004</v>
      </c>
      <c r="X654" s="9">
        <v>0.109</v>
      </c>
      <c r="Y654" s="9">
        <v>0.875</v>
      </c>
      <c r="Z654" s="26">
        <f t="shared" si="220"/>
        <v>1203.5556600129705</v>
      </c>
      <c r="AA654" s="84"/>
    </row>
    <row r="655" spans="1:27" ht="24.75">
      <c r="A655" s="84"/>
      <c r="B655" s="87"/>
      <c r="C655" s="40" t="s">
        <v>100</v>
      </c>
      <c r="D655" s="9">
        <v>60.41899999999999</v>
      </c>
      <c r="E655" s="9">
        <v>649.05999999999995</v>
      </c>
      <c r="F655" s="9">
        <v>64.798000000000002</v>
      </c>
      <c r="G655" s="9">
        <v>91.960999999999999</v>
      </c>
      <c r="H655" s="9">
        <v>53.585999999999991</v>
      </c>
      <c r="I655" s="9">
        <v>0.91500000000000004</v>
      </c>
      <c r="J655" s="9">
        <v>1.23</v>
      </c>
      <c r="K655" s="9">
        <v>407.03200000000004</v>
      </c>
      <c r="L655" s="9">
        <v>0.97800000000000009</v>
      </c>
      <c r="M655" s="9">
        <v>5.492</v>
      </c>
      <c r="N655" s="9">
        <v>1.667</v>
      </c>
      <c r="O655" s="9">
        <v>98.765000000000015</v>
      </c>
      <c r="P655" s="9">
        <v>50.318000000000012</v>
      </c>
      <c r="Q655" s="9">
        <v>13.263000000000002</v>
      </c>
      <c r="R655" s="9">
        <v>85.018999999999991</v>
      </c>
      <c r="S655" s="9">
        <v>193.90799999999999</v>
      </c>
      <c r="T655" s="9">
        <v>103.27799999999998</v>
      </c>
      <c r="U655" s="9">
        <v>19.726000000000003</v>
      </c>
      <c r="V655" s="9">
        <v>727.40600000000006</v>
      </c>
      <c r="W655" s="9">
        <v>217.93699999999998</v>
      </c>
      <c r="X655" s="9">
        <v>3.6000000000000004E-2</v>
      </c>
      <c r="Y655" s="9">
        <v>2.1219999999999999</v>
      </c>
      <c r="Z655" s="26">
        <f t="shared" si="220"/>
        <v>2848.9159999999997</v>
      </c>
      <c r="AA655" s="84"/>
    </row>
    <row r="656" spans="1:27" ht="24.75">
      <c r="A656" s="84"/>
      <c r="B656" s="86">
        <v>2019</v>
      </c>
      <c r="C656" s="40" t="s">
        <v>99</v>
      </c>
      <c r="D656" s="9">
        <v>20.230999999999998</v>
      </c>
      <c r="E656" s="9">
        <v>139.136</v>
      </c>
      <c r="F656" s="9">
        <v>42.556999999999995</v>
      </c>
      <c r="G656" s="9">
        <v>66.501606999999993</v>
      </c>
      <c r="H656" s="9">
        <v>15.166448006254885</v>
      </c>
      <c r="I656" s="9">
        <v>7.2819999999999991</v>
      </c>
      <c r="J656" s="9">
        <v>6.4000000000000001E-2</v>
      </c>
      <c r="K656" s="9">
        <v>116.376</v>
      </c>
      <c r="L656" s="9">
        <v>18.335000000000001</v>
      </c>
      <c r="M656" s="9">
        <v>79.184000000000012</v>
      </c>
      <c r="N656" s="9">
        <v>0.67700000000000005</v>
      </c>
      <c r="O656" s="9">
        <v>12.39696506849315</v>
      </c>
      <c r="P656" s="9">
        <v>33.649411764705881</v>
      </c>
      <c r="Q656" s="9">
        <v>1.4293038225450618</v>
      </c>
      <c r="R656" s="9">
        <v>21.615000000000002</v>
      </c>
      <c r="S656" s="9">
        <v>26.531000000000002</v>
      </c>
      <c r="T656" s="9">
        <v>7.911999999999999</v>
      </c>
      <c r="U656" s="9">
        <v>5.2700000000000005</v>
      </c>
      <c r="V656" s="9">
        <v>526.91012714945089</v>
      </c>
      <c r="W656" s="9">
        <v>91.262</v>
      </c>
      <c r="X656" s="9">
        <v>4.1389999999999993</v>
      </c>
      <c r="Y656" s="9">
        <v>0.124</v>
      </c>
      <c r="Z656" s="26">
        <f t="shared" si="220"/>
        <v>1236.7488628114497</v>
      </c>
      <c r="AA656" s="84"/>
    </row>
    <row r="657" spans="1:27" ht="24.75">
      <c r="A657" s="85"/>
      <c r="B657" s="87"/>
      <c r="C657" s="40" t="s">
        <v>100</v>
      </c>
      <c r="D657" s="9">
        <v>62.280999999999992</v>
      </c>
      <c r="E657" s="9">
        <v>647.93900000000008</v>
      </c>
      <c r="F657" s="9">
        <v>84.533000000000015</v>
      </c>
      <c r="G657" s="9">
        <v>115.16300000000001</v>
      </c>
      <c r="H657" s="9">
        <v>48.09899999999999</v>
      </c>
      <c r="I657" s="9">
        <v>0.99299999999999999</v>
      </c>
      <c r="J657" s="9">
        <v>0.48800000000000004</v>
      </c>
      <c r="K657" s="9">
        <v>441.87000000000006</v>
      </c>
      <c r="L657" s="9">
        <v>0.83800000000000008</v>
      </c>
      <c r="M657" s="9">
        <v>4.3120000000000003</v>
      </c>
      <c r="N657" s="9">
        <v>1.653</v>
      </c>
      <c r="O657" s="9">
        <v>33.625</v>
      </c>
      <c r="P657" s="9">
        <v>63.161000000000001</v>
      </c>
      <c r="Q657" s="9">
        <v>16.018000000000001</v>
      </c>
      <c r="R657" s="9">
        <v>91.25500000000001</v>
      </c>
      <c r="S657" s="9">
        <v>196.33400000000003</v>
      </c>
      <c r="T657" s="9">
        <v>82.34</v>
      </c>
      <c r="U657" s="9">
        <v>17.701000000000001</v>
      </c>
      <c r="V657" s="9">
        <v>1122.4674259999997</v>
      </c>
      <c r="W657" s="9">
        <v>216.03199999999998</v>
      </c>
      <c r="X657" s="9">
        <v>0.13700000000000001</v>
      </c>
      <c r="Y657" s="9">
        <v>0.25600000000000001</v>
      </c>
      <c r="Z657" s="26">
        <f t="shared" si="220"/>
        <v>3247.4954260000004</v>
      </c>
      <c r="AA657" s="85"/>
    </row>
    <row r="658" spans="1:27" ht="24.75">
      <c r="A658" s="83" t="s">
        <v>5</v>
      </c>
      <c r="B658" s="86">
        <v>2017</v>
      </c>
      <c r="C658" s="40" t="s">
        <v>99</v>
      </c>
      <c r="D658" s="9">
        <f t="shared" ref="D658:S662" si="221">D652-D646</f>
        <v>21.15369536595</v>
      </c>
      <c r="E658" s="9">
        <f t="shared" si="221"/>
        <v>114.60967729999999</v>
      </c>
      <c r="F658" s="9">
        <f t="shared" si="221"/>
        <v>-1.7632628999999991</v>
      </c>
      <c r="G658" s="9">
        <f t="shared" si="221"/>
        <v>-0.83942815194999909</v>
      </c>
      <c r="H658" s="9">
        <f t="shared" si="221"/>
        <v>19.372791949999996</v>
      </c>
      <c r="I658" s="9">
        <f t="shared" si="221"/>
        <v>0.40738849999999993</v>
      </c>
      <c r="J658" s="9">
        <f t="shared" si="221"/>
        <v>1.1309498387096766E-2</v>
      </c>
      <c r="K658" s="9">
        <f t="shared" si="221"/>
        <v>56.91820349999999</v>
      </c>
      <c r="L658" s="9">
        <f t="shared" si="221"/>
        <v>-3.5162170000000001</v>
      </c>
      <c r="M658" s="9">
        <f t="shared" si="221"/>
        <v>2.1562619999999999</v>
      </c>
      <c r="N658" s="9">
        <f t="shared" si="221"/>
        <v>-8.07307855</v>
      </c>
      <c r="O658" s="9">
        <f t="shared" si="221"/>
        <v>31.843840557299991</v>
      </c>
      <c r="P658" s="9">
        <f t="shared" si="221"/>
        <v>-84.689436738499992</v>
      </c>
      <c r="Q658" s="9">
        <f t="shared" si="221"/>
        <v>10.56363272903439</v>
      </c>
      <c r="R658" s="9">
        <f t="shared" si="221"/>
        <v>5.2621957587499999</v>
      </c>
      <c r="S658" s="9">
        <f t="shared" si="221"/>
        <v>22.833110999999995</v>
      </c>
      <c r="T658" s="9">
        <f t="shared" ref="E658:Y662" si="222">T652-T646</f>
        <v>13.4507475</v>
      </c>
      <c r="U658" s="9">
        <f t="shared" si="222"/>
        <v>42.337017904262609</v>
      </c>
      <c r="V658" s="9">
        <f t="shared" si="222"/>
        <v>259.70245794999994</v>
      </c>
      <c r="W658" s="9">
        <f t="shared" si="222"/>
        <v>-321.34182679999998</v>
      </c>
      <c r="X658" s="9">
        <f t="shared" si="222"/>
        <v>-554.1997586</v>
      </c>
      <c r="Y658" s="9">
        <f t="shared" si="222"/>
        <v>-50.828073668280481</v>
      </c>
      <c r="Z658" s="9">
        <v>-424.62875089504638</v>
      </c>
      <c r="AA658" s="83" t="s">
        <v>103</v>
      </c>
    </row>
    <row r="659" spans="1:27" ht="24.75">
      <c r="A659" s="84"/>
      <c r="B659" s="87"/>
      <c r="C659" s="40" t="s">
        <v>100</v>
      </c>
      <c r="D659" s="9">
        <f t="shared" si="221"/>
        <v>71.3309462</v>
      </c>
      <c r="E659" s="9">
        <f t="shared" si="222"/>
        <v>-22.420299938341266</v>
      </c>
      <c r="F659" s="9">
        <f t="shared" si="222"/>
        <v>-12.554221200000004</v>
      </c>
      <c r="G659" s="9">
        <f t="shared" si="222"/>
        <v>-118.713729373603</v>
      </c>
      <c r="H659" s="9">
        <f t="shared" si="222"/>
        <v>55.979756399999985</v>
      </c>
      <c r="I659" s="9">
        <f t="shared" si="222"/>
        <v>0.70792099999999991</v>
      </c>
      <c r="J659" s="9">
        <f t="shared" si="222"/>
        <v>-0.73043910000000001</v>
      </c>
      <c r="K659" s="9">
        <f t="shared" si="222"/>
        <v>-12.505261800000028</v>
      </c>
      <c r="L659" s="9">
        <f t="shared" si="222"/>
        <v>-2.1797666000000002</v>
      </c>
      <c r="M659" s="9">
        <f t="shared" si="222"/>
        <v>1.8227092999999999</v>
      </c>
      <c r="N659" s="9">
        <f t="shared" si="222"/>
        <v>-28.97726205</v>
      </c>
      <c r="O659" s="9">
        <f t="shared" si="222"/>
        <v>87.99001539999999</v>
      </c>
      <c r="P659" s="9">
        <f t="shared" si="222"/>
        <v>-61.715593132180018</v>
      </c>
      <c r="Q659" s="9">
        <f t="shared" si="222"/>
        <v>4.8617767000000001</v>
      </c>
      <c r="R659" s="9">
        <f t="shared" si="222"/>
        <v>66.657129288749999</v>
      </c>
      <c r="S659" s="9">
        <f t="shared" si="222"/>
        <v>120.99724269999997</v>
      </c>
      <c r="T659" s="9">
        <f t="shared" si="222"/>
        <v>56.694326750000002</v>
      </c>
      <c r="U659" s="9">
        <f t="shared" si="222"/>
        <v>-32.169391750000003</v>
      </c>
      <c r="V659" s="9">
        <f t="shared" si="222"/>
        <v>342.35911148319974</v>
      </c>
      <c r="W659" s="9">
        <f t="shared" si="222"/>
        <v>-1199.5415259000001</v>
      </c>
      <c r="X659" s="9">
        <f t="shared" si="222"/>
        <v>-670.13526825000008</v>
      </c>
      <c r="Y659" s="9">
        <f>Y653-Y647</f>
        <v>-112.26827735000001</v>
      </c>
      <c r="Z659" s="9">
        <v>-1464.5101012221749</v>
      </c>
      <c r="AA659" s="84"/>
    </row>
    <row r="660" spans="1:27" ht="24.75">
      <c r="A660" s="84"/>
      <c r="B660" s="86">
        <v>2018</v>
      </c>
      <c r="C660" s="40" t="s">
        <v>99</v>
      </c>
      <c r="D660" s="9">
        <f t="shared" si="221"/>
        <v>19.059999999999999</v>
      </c>
      <c r="E660" s="9">
        <f t="shared" si="222"/>
        <v>177.69</v>
      </c>
      <c r="F660" s="9">
        <f t="shared" si="222"/>
        <v>1.0090000000000074</v>
      </c>
      <c r="G660" s="9">
        <f t="shared" si="222"/>
        <v>23.879469584245083</v>
      </c>
      <c r="H660" s="9">
        <f t="shared" si="222"/>
        <v>15.025792025019545</v>
      </c>
      <c r="I660" s="9">
        <f t="shared" si="222"/>
        <v>29.133528000000002</v>
      </c>
      <c r="J660" s="9">
        <f t="shared" si="222"/>
        <v>0.93527108820383154</v>
      </c>
      <c r="K660" s="9">
        <f t="shared" si="222"/>
        <v>92.87</v>
      </c>
      <c r="L660" s="9">
        <f t="shared" si="222"/>
        <v>-0.20727272727272728</v>
      </c>
      <c r="M660" s="9">
        <f t="shared" si="222"/>
        <v>4.5590000000000011</v>
      </c>
      <c r="N660" s="9">
        <f t="shared" si="222"/>
        <v>-10.164999999999997</v>
      </c>
      <c r="O660" s="9">
        <f t="shared" si="222"/>
        <v>43.226813698630139</v>
      </c>
      <c r="P660" s="9">
        <f t="shared" si="222"/>
        <v>-276.19900434597406</v>
      </c>
      <c r="Q660" s="9">
        <f t="shared" si="222"/>
        <v>1.9559144092089271</v>
      </c>
      <c r="R660" s="9">
        <f t="shared" si="222"/>
        <v>26.859999999999996</v>
      </c>
      <c r="S660" s="9">
        <f t="shared" si="222"/>
        <v>39.870999999999988</v>
      </c>
      <c r="T660" s="9">
        <f t="shared" si="222"/>
        <v>25.040000000000006</v>
      </c>
      <c r="U660" s="9">
        <f t="shared" si="222"/>
        <v>1.7949999999999999</v>
      </c>
      <c r="V660" s="9">
        <f t="shared" si="222"/>
        <v>369.15021054575629</v>
      </c>
      <c r="W660" s="9">
        <f t="shared" si="222"/>
        <v>-294.83700000000005</v>
      </c>
      <c r="X660" s="9">
        <f t="shared" si="222"/>
        <v>-679.84799999999996</v>
      </c>
      <c r="Y660" s="9">
        <f t="shared" si="222"/>
        <v>-50.04999999999999</v>
      </c>
      <c r="Z660" s="9">
        <f t="shared" ref="Z660" si="223">Z654-Z648</f>
        <v>-439.24527772218289</v>
      </c>
      <c r="AA660" s="84"/>
    </row>
    <row r="661" spans="1:27" ht="24.75">
      <c r="A661" s="84"/>
      <c r="B661" s="87"/>
      <c r="C661" s="40" t="s">
        <v>100</v>
      </c>
      <c r="D661" s="9">
        <f t="shared" si="221"/>
        <v>58.450999999999993</v>
      </c>
      <c r="E661" s="9">
        <f t="shared" si="222"/>
        <v>436.08399999999995</v>
      </c>
      <c r="F661" s="9">
        <f t="shared" si="222"/>
        <v>-3.1020000000000039</v>
      </c>
      <c r="G661" s="9">
        <f t="shared" si="222"/>
        <v>-83.637000000000015</v>
      </c>
      <c r="H661" s="9">
        <f t="shared" si="222"/>
        <v>17.834999999999994</v>
      </c>
      <c r="I661" s="9">
        <f t="shared" si="222"/>
        <v>0.91500000000000004</v>
      </c>
      <c r="J661" s="9">
        <f t="shared" si="222"/>
        <v>0.73699999999999988</v>
      </c>
      <c r="K661" s="9">
        <f t="shared" si="222"/>
        <v>107.68500000000006</v>
      </c>
      <c r="L661" s="9">
        <f t="shared" si="222"/>
        <v>-6.5110000000000001</v>
      </c>
      <c r="M661" s="9">
        <f t="shared" si="222"/>
        <v>4.7249999999999996</v>
      </c>
      <c r="N661" s="9">
        <f t="shared" si="222"/>
        <v>-36.843000000000004</v>
      </c>
      <c r="O661" s="9">
        <f t="shared" si="222"/>
        <v>98.75800000000001</v>
      </c>
      <c r="P661" s="9">
        <f t="shared" si="222"/>
        <v>-213.86595800000001</v>
      </c>
      <c r="Q661" s="9">
        <f t="shared" si="222"/>
        <v>13.218000000000002</v>
      </c>
      <c r="R661" s="9">
        <f t="shared" si="222"/>
        <v>84.912999999999997</v>
      </c>
      <c r="S661" s="9">
        <f t="shared" si="222"/>
        <v>191.899</v>
      </c>
      <c r="T661" s="9">
        <f t="shared" si="222"/>
        <v>101.55299999999998</v>
      </c>
      <c r="U661" s="9">
        <f t="shared" si="222"/>
        <v>-17.709</v>
      </c>
      <c r="V661" s="9">
        <f t="shared" si="222"/>
        <v>694.33100000000002</v>
      </c>
      <c r="W661" s="9">
        <f t="shared" si="222"/>
        <v>-1143.797</v>
      </c>
      <c r="X661" s="9">
        <f t="shared" si="222"/>
        <v>-421.702</v>
      </c>
      <c r="Y661" s="9">
        <f t="shared" si="222"/>
        <v>-142.19599999999997</v>
      </c>
      <c r="Z661" s="9">
        <f t="shared" ref="Z661" si="224">Z655-Z649</f>
        <v>-258.25895799999989</v>
      </c>
      <c r="AA661" s="84"/>
    </row>
    <row r="662" spans="1:27" ht="24.75">
      <c r="A662" s="84"/>
      <c r="B662" s="86">
        <v>2019</v>
      </c>
      <c r="C662" s="40" t="s">
        <v>99</v>
      </c>
      <c r="D662" s="9">
        <f t="shared" si="221"/>
        <v>19.204999999999998</v>
      </c>
      <c r="E662" s="9">
        <f t="shared" si="222"/>
        <v>93.222999999999999</v>
      </c>
      <c r="F662" s="9">
        <f t="shared" si="222"/>
        <v>4.9709999999999965</v>
      </c>
      <c r="G662" s="9">
        <f t="shared" si="222"/>
        <v>46.841671332603937</v>
      </c>
      <c r="H662" s="9">
        <f t="shared" si="222"/>
        <v>11.271448006254886</v>
      </c>
      <c r="I662" s="9">
        <f t="shared" si="222"/>
        <v>7.2819999999999991</v>
      </c>
      <c r="J662" s="9">
        <f t="shared" si="222"/>
        <v>-0.13479225906836526</v>
      </c>
      <c r="K662" s="9">
        <f t="shared" si="222"/>
        <v>79.347000000000008</v>
      </c>
      <c r="L662" s="9">
        <f t="shared" si="222"/>
        <v>17.548000000000002</v>
      </c>
      <c r="M662" s="9">
        <f t="shared" si="222"/>
        <v>79.096000000000018</v>
      </c>
      <c r="N662" s="9">
        <f t="shared" si="222"/>
        <v>-6.4880000000000013</v>
      </c>
      <c r="O662" s="9">
        <f t="shared" si="222"/>
        <v>12.39696506849315</v>
      </c>
      <c r="P662" s="9">
        <f t="shared" si="222"/>
        <v>-133.6351414359242</v>
      </c>
      <c r="Q662" s="9">
        <f t="shared" si="222"/>
        <v>1.4293038225450618</v>
      </c>
      <c r="R662" s="9">
        <f t="shared" si="222"/>
        <v>21.615000000000002</v>
      </c>
      <c r="S662" s="9">
        <f t="shared" si="222"/>
        <v>26.474000000000004</v>
      </c>
      <c r="T662" s="9">
        <f t="shared" si="222"/>
        <v>7.7349999999999994</v>
      </c>
      <c r="U662" s="9">
        <f t="shared" si="222"/>
        <v>2.6520000000000001</v>
      </c>
      <c r="V662" s="9">
        <f t="shared" si="222"/>
        <v>496.78112714945087</v>
      </c>
      <c r="W662" s="9">
        <f t="shared" si="222"/>
        <v>-286.82799999999997</v>
      </c>
      <c r="X662" s="9">
        <f t="shared" si="222"/>
        <v>-613.00750000000005</v>
      </c>
      <c r="Y662" s="9">
        <f t="shared" si="222"/>
        <v>-49.595821364074908</v>
      </c>
      <c r="Z662" s="9">
        <f>Z656-Z650</f>
        <v>-161.82073967971974</v>
      </c>
      <c r="AA662" s="84"/>
    </row>
    <row r="663" spans="1:27" ht="24.75">
      <c r="A663" s="85"/>
      <c r="B663" s="87"/>
      <c r="C663" s="40" t="s">
        <v>100</v>
      </c>
      <c r="D663" s="9">
        <f>D657-D651</f>
        <v>59.926999999999992</v>
      </c>
      <c r="E663" s="9">
        <f t="shared" ref="E663:X663" si="225">E657-E651</f>
        <v>457.60600000000011</v>
      </c>
      <c r="F663" s="9">
        <f t="shared" si="225"/>
        <v>-21.202999999999989</v>
      </c>
      <c r="G663" s="9">
        <f t="shared" si="225"/>
        <v>-44.793000000000006</v>
      </c>
      <c r="H663" s="9">
        <f t="shared" si="225"/>
        <v>17.909999999999989</v>
      </c>
      <c r="I663" s="9">
        <f t="shared" si="225"/>
        <v>0.99299999999999999</v>
      </c>
      <c r="J663" s="9">
        <f t="shared" si="225"/>
        <v>-0.5109999999999999</v>
      </c>
      <c r="K663" s="9">
        <f t="shared" si="225"/>
        <v>301.23900000000003</v>
      </c>
      <c r="L663" s="9">
        <f t="shared" si="225"/>
        <v>-3.2149999999999999</v>
      </c>
      <c r="M663" s="9">
        <f t="shared" si="225"/>
        <v>3.5430000000000001</v>
      </c>
      <c r="N663" s="9">
        <f t="shared" si="225"/>
        <v>-34.5</v>
      </c>
      <c r="O663" s="9">
        <f t="shared" si="225"/>
        <v>33.624000000000002</v>
      </c>
      <c r="P663" s="9">
        <f t="shared" si="225"/>
        <v>-153.29</v>
      </c>
      <c r="Q663" s="9">
        <f t="shared" si="225"/>
        <v>15.957000000000001</v>
      </c>
      <c r="R663" s="9">
        <f t="shared" si="225"/>
        <v>91.170000000000016</v>
      </c>
      <c r="S663" s="9">
        <f t="shared" si="225"/>
        <v>196.11000000000004</v>
      </c>
      <c r="T663" s="9">
        <f t="shared" si="225"/>
        <v>80.41</v>
      </c>
      <c r="U663" s="9">
        <f t="shared" si="225"/>
        <v>-3.0100000000000016</v>
      </c>
      <c r="V663" s="9">
        <f t="shared" si="225"/>
        <v>1069.8634259999997</v>
      </c>
      <c r="W663" s="9">
        <f t="shared" si="225"/>
        <v>-998.20100000000002</v>
      </c>
      <c r="X663" s="9">
        <f t="shared" si="225"/>
        <v>-545.8180000000001</v>
      </c>
      <c r="Y663" s="9">
        <f>Y657-Y651</f>
        <v>-147.90299999999999</v>
      </c>
      <c r="Z663" s="9">
        <f>Z657-Z651</f>
        <v>375.90842600000042</v>
      </c>
      <c r="AA663" s="85"/>
    </row>
    <row r="664" spans="1:27" ht="24.75">
      <c r="A664" s="83" t="s">
        <v>6</v>
      </c>
      <c r="B664" s="50">
        <v>2017</v>
      </c>
      <c r="C664" s="70" t="s">
        <v>98</v>
      </c>
      <c r="D664" s="9">
        <f t="shared" ref="D664:S665" si="226">D643+D654-D648</f>
        <v>20.9864</v>
      </c>
      <c r="E664" s="9">
        <f t="shared" si="226"/>
        <v>252.13100000000003</v>
      </c>
      <c r="F664" s="9">
        <f t="shared" si="226"/>
        <v>16.215000000000007</v>
      </c>
      <c r="G664" s="9">
        <f t="shared" si="226"/>
        <v>151.82546958424507</v>
      </c>
      <c r="H664" s="9">
        <f t="shared" si="226"/>
        <v>123.32579202501954</v>
      </c>
      <c r="I664" s="9">
        <f t="shared" si="226"/>
        <v>30.086988000000002</v>
      </c>
      <c r="J664" s="9">
        <f t="shared" si="226"/>
        <v>2.9472710882038315</v>
      </c>
      <c r="K664" s="9">
        <f t="shared" si="226"/>
        <v>214.27100000000002</v>
      </c>
      <c r="L664" s="9">
        <f t="shared" si="226"/>
        <v>38.194727272727278</v>
      </c>
      <c r="M664" s="9">
        <f t="shared" si="226"/>
        <v>7.3630000000000013</v>
      </c>
      <c r="N664" s="9">
        <f t="shared" si="226"/>
        <v>19.835000000000001</v>
      </c>
      <c r="O664" s="9">
        <f t="shared" si="226"/>
        <v>100.09381369863014</v>
      </c>
      <c r="P664" s="9">
        <f t="shared" si="226"/>
        <v>71.954995654025936</v>
      </c>
      <c r="Q664" s="9">
        <f t="shared" si="226"/>
        <v>5.9039144092089266</v>
      </c>
      <c r="R664" s="9">
        <f t="shared" si="226"/>
        <v>41.87</v>
      </c>
      <c r="S664" s="9">
        <f t="shared" si="226"/>
        <v>56.340864999999987</v>
      </c>
      <c r="T664" s="9">
        <f t="shared" ref="E664:Y665" si="227">T643+T654-T648</f>
        <v>29.055000000000007</v>
      </c>
      <c r="U664" s="9">
        <f t="shared" si="227"/>
        <v>5.6749999999999998</v>
      </c>
      <c r="V664" s="9">
        <f t="shared" si="227"/>
        <v>2095.1502105457562</v>
      </c>
      <c r="W664" s="9">
        <f t="shared" si="227"/>
        <v>1137.681</v>
      </c>
      <c r="X664" s="9">
        <f t="shared" si="227"/>
        <v>402.97500000000002</v>
      </c>
      <c r="Y664" s="9">
        <f t="shared" si="227"/>
        <v>34.101000000000006</v>
      </c>
      <c r="Z664" s="16">
        <v>4872.5989741049534</v>
      </c>
      <c r="AA664" s="83" t="s">
        <v>101</v>
      </c>
    </row>
    <row r="665" spans="1:27" ht="24.75">
      <c r="A665" s="84"/>
      <c r="B665" s="50">
        <v>2018</v>
      </c>
      <c r="C665" s="71"/>
      <c r="D665" s="9">
        <f t="shared" si="226"/>
        <v>60.025999999999996</v>
      </c>
      <c r="E665" s="9">
        <f t="shared" si="227"/>
        <v>512.43399999999997</v>
      </c>
      <c r="F665" s="9">
        <f t="shared" si="227"/>
        <v>11.897999999999996</v>
      </c>
      <c r="G665" s="9">
        <f t="shared" si="227"/>
        <v>50.33499999999998</v>
      </c>
      <c r="H665" s="9">
        <f t="shared" si="227"/>
        <v>138.18899999999999</v>
      </c>
      <c r="I665" s="9">
        <f t="shared" si="227"/>
        <v>14.004000000000001</v>
      </c>
      <c r="J665" s="9">
        <f t="shared" si="227"/>
        <v>2.839</v>
      </c>
      <c r="K665" s="9">
        <f t="shared" si="227"/>
        <v>248.46100000000001</v>
      </c>
      <c r="L665" s="9">
        <f t="shared" si="227"/>
        <v>44.53</v>
      </c>
      <c r="M665" s="9">
        <f t="shared" si="227"/>
        <v>11.449000000000002</v>
      </c>
      <c r="N665" s="9">
        <f t="shared" si="227"/>
        <v>-6.8430000000000035</v>
      </c>
      <c r="O665" s="9">
        <f t="shared" si="227"/>
        <v>166.28100000000001</v>
      </c>
      <c r="P665" s="9">
        <f t="shared" si="227"/>
        <v>339.68604199999999</v>
      </c>
      <c r="Q665" s="9" t="e">
        <f t="shared" si="227"/>
        <v>#VALUE!</v>
      </c>
      <c r="R665" s="9">
        <f t="shared" si="227"/>
        <v>99.591999999999999</v>
      </c>
      <c r="S665" s="9">
        <f t="shared" si="227"/>
        <v>194.96764990234374</v>
      </c>
      <c r="T665" s="9">
        <f t="shared" si="227"/>
        <v>105.37999999999998</v>
      </c>
      <c r="U665" s="9">
        <f t="shared" si="227"/>
        <v>14.567000000000007</v>
      </c>
      <c r="V665" s="9">
        <f t="shared" si="227"/>
        <v>1920.2180000000001</v>
      </c>
      <c r="W665" s="9">
        <f t="shared" si="227"/>
        <v>244.017875</v>
      </c>
      <c r="X665" s="9">
        <f t="shared" si="227"/>
        <v>546.00475000000006</v>
      </c>
      <c r="Y665" s="9">
        <f t="shared" si="227"/>
        <v>-10.887999999999977</v>
      </c>
      <c r="Z665" s="60">
        <f t="shared" ref="Z665" si="228">Z644+Z655-Z649</f>
        <v>4720.3663169023439</v>
      </c>
      <c r="AA665" s="84"/>
    </row>
    <row r="666" spans="1:27" ht="24.75">
      <c r="A666" s="84"/>
      <c r="B666" s="50">
        <v>2019</v>
      </c>
      <c r="C666" s="72"/>
      <c r="D666" s="9">
        <f>D645+D656-D650</f>
        <v>21.427999999999997</v>
      </c>
      <c r="E666" s="9">
        <f t="shared" ref="E666:Y666" si="229">E645+E656-E650</f>
        <v>169.44599999999997</v>
      </c>
      <c r="F666" s="9">
        <f t="shared" si="229"/>
        <v>19.976499999999994</v>
      </c>
      <c r="G666" s="9">
        <f t="shared" si="229"/>
        <v>177.7318713326039</v>
      </c>
      <c r="H666" s="9">
        <f t="shared" si="229"/>
        <v>116.15572200625489</v>
      </c>
      <c r="I666" s="9">
        <f t="shared" si="229"/>
        <v>24.882000000000001</v>
      </c>
      <c r="J666" s="9">
        <f t="shared" si="229"/>
        <v>2.1353387409316347</v>
      </c>
      <c r="K666" s="9">
        <f t="shared" si="229"/>
        <v>222.257834</v>
      </c>
      <c r="L666" s="9">
        <f t="shared" si="229"/>
        <v>68.367999999999995</v>
      </c>
      <c r="M666" s="9">
        <f t="shared" si="229"/>
        <v>85.431000000000012</v>
      </c>
      <c r="N666" s="9">
        <f t="shared" si="229"/>
        <v>23.512</v>
      </c>
      <c r="O666" s="9">
        <f t="shared" si="229"/>
        <v>74.734965068493153</v>
      </c>
      <c r="P666" s="9">
        <f t="shared" si="229"/>
        <v>446.60485856407581</v>
      </c>
      <c r="Q666" s="9">
        <f t="shared" si="229"/>
        <v>6.0023038225450627</v>
      </c>
      <c r="R666" s="9">
        <f t="shared" si="229"/>
        <v>38.755000000000003</v>
      </c>
      <c r="S666" s="9">
        <f t="shared" si="229"/>
        <v>29.690000000000005</v>
      </c>
      <c r="T666" s="9">
        <f t="shared" si="229"/>
        <v>11.3888</v>
      </c>
      <c r="U666" s="9">
        <f t="shared" si="229"/>
        <v>35.112000000000002</v>
      </c>
      <c r="V666" s="9">
        <f t="shared" si="229"/>
        <v>2535.7721271494511</v>
      </c>
      <c r="W666" s="9">
        <f t="shared" si="229"/>
        <v>1190.6837560000001</v>
      </c>
      <c r="X666" s="9">
        <f t="shared" si="229"/>
        <v>107.84200999999996</v>
      </c>
      <c r="Y666" s="9">
        <f t="shared" si="229"/>
        <v>81.712178635925085</v>
      </c>
      <c r="Z666" s="60">
        <f t="shared" ref="Z666" si="230">Z645+Z656-Z650</f>
        <v>5489.6222653202803</v>
      </c>
      <c r="AA666" s="85"/>
    </row>
    <row r="667" spans="1:27" ht="24.75">
      <c r="A667" s="73" t="s">
        <v>7</v>
      </c>
      <c r="B667" s="50">
        <v>2017</v>
      </c>
      <c r="C667" s="70" t="s">
        <v>9</v>
      </c>
      <c r="D667" s="9">
        <v>8.346585962733986</v>
      </c>
      <c r="E667" s="9">
        <v>39.376214390319994</v>
      </c>
      <c r="F667" s="9">
        <v>113.11684433670877</v>
      </c>
      <c r="G667" s="9">
        <v>100.66041286437456</v>
      </c>
      <c r="H667" s="9">
        <v>84.826217352882139</v>
      </c>
      <c r="I667" s="9">
        <v>70.063640441974258</v>
      </c>
      <c r="J667" s="9">
        <v>99.441039623640762</v>
      </c>
      <c r="K667" s="9">
        <v>68.080721322871995</v>
      </c>
      <c r="L667" s="9">
        <v>110.07922625672471</v>
      </c>
      <c r="M667" s="9">
        <v>56.529272042484855</v>
      </c>
      <c r="N667" s="9">
        <v>136.81811223891623</v>
      </c>
      <c r="O667" s="9">
        <v>64.103777669955164</v>
      </c>
      <c r="P667" s="9">
        <v>132.14452664529387</v>
      </c>
      <c r="Q667" s="9">
        <v>27.205760190588158</v>
      </c>
      <c r="R667" s="9">
        <v>74.042299998614098</v>
      </c>
      <c r="S667" s="9">
        <v>41.904880180065753</v>
      </c>
      <c r="T667" s="9">
        <v>22.987850935094535</v>
      </c>
      <c r="U667" s="9">
        <v>8.3951760107874591</v>
      </c>
      <c r="V667" s="9">
        <v>86.921381050305413</v>
      </c>
      <c r="W667" s="9">
        <v>128.919071030347</v>
      </c>
      <c r="X667" s="9">
        <v>204.8383262779486</v>
      </c>
      <c r="Y667" s="9">
        <v>252.53184297892264</v>
      </c>
      <c r="Z667" s="16">
        <v>108.71462546275004</v>
      </c>
      <c r="AA667" s="92" t="s">
        <v>102</v>
      </c>
    </row>
    <row r="668" spans="1:27" ht="24.75">
      <c r="A668" s="73"/>
      <c r="B668" s="50">
        <v>2018</v>
      </c>
      <c r="C668" s="71"/>
      <c r="D668" s="9">
        <f>(D644/D665)*100</f>
        <v>2.6238629927031623</v>
      </c>
      <c r="E668" s="9">
        <f>(E644/E665)*100</f>
        <v>14.899479737878437</v>
      </c>
      <c r="F668" s="9">
        <f t="shared" ref="F668:Z668" si="231">(F644/F665)*100</f>
        <v>126.07160867372671</v>
      </c>
      <c r="G668" s="9">
        <f t="shared" si="231"/>
        <v>266.16072315486247</v>
      </c>
      <c r="H668" s="9">
        <f>(H644/H665)*100</f>
        <v>87.093762889955059</v>
      </c>
      <c r="I668" s="9">
        <f t="shared" si="231"/>
        <v>93.466152527849175</v>
      </c>
      <c r="J668" s="9">
        <f t="shared" si="231"/>
        <v>74.040154984149339</v>
      </c>
      <c r="K668" s="9">
        <f t="shared" si="231"/>
        <v>56.659193998253244</v>
      </c>
      <c r="L668" s="9">
        <f t="shared" si="231"/>
        <v>114.62160341342913</v>
      </c>
      <c r="M668" s="9">
        <f t="shared" si="231"/>
        <v>58.730020089090743</v>
      </c>
      <c r="N668" s="9">
        <f>(N644/N665)*100</f>
        <v>-438.40420868040309</v>
      </c>
      <c r="O668" s="9">
        <f t="shared" si="231"/>
        <v>40.607766371383377</v>
      </c>
      <c r="P668" s="9">
        <f t="shared" si="231"/>
        <v>162.95988988561385</v>
      </c>
      <c r="Q668" s="9" t="e">
        <f t="shared" si="231"/>
        <v>#VALUE!</v>
      </c>
      <c r="R668" s="9">
        <f t="shared" si="231"/>
        <v>14.739135673548077</v>
      </c>
      <c r="S668" s="9">
        <f t="shared" si="231"/>
        <v>1.5739277279491184</v>
      </c>
      <c r="T668" s="9">
        <f t="shared" si="231"/>
        <v>3.6316189030176513</v>
      </c>
      <c r="U668" s="9">
        <f t="shared" si="231"/>
        <v>221.56930047367328</v>
      </c>
      <c r="V668" s="9">
        <f t="shared" si="231"/>
        <v>63.841032632753155</v>
      </c>
      <c r="W668" s="9">
        <f t="shared" si="231"/>
        <v>568.73492361983733</v>
      </c>
      <c r="X668" s="9">
        <f t="shared" si="231"/>
        <v>177.23412662618776</v>
      </c>
      <c r="Y668" s="9">
        <f t="shared" si="231"/>
        <v>-1205.9882439382832</v>
      </c>
      <c r="Z668" s="60">
        <f t="shared" si="231"/>
        <v>105.47116347888607</v>
      </c>
      <c r="AA668" s="92"/>
    </row>
    <row r="669" spans="1:27" ht="24.75">
      <c r="A669" s="73"/>
      <c r="B669" s="50">
        <v>2019</v>
      </c>
      <c r="C669" s="72"/>
      <c r="D669" s="9">
        <f>(D645/D666)*100</f>
        <v>10.374276647377265</v>
      </c>
      <c r="E669" s="9">
        <f t="shared" ref="E669:Z669" si="232">(E645/E666)*100</f>
        <v>44.983652609090811</v>
      </c>
      <c r="F669" s="9">
        <f t="shared" si="232"/>
        <v>75.115761019197578</v>
      </c>
      <c r="G669" s="9">
        <f t="shared" si="232"/>
        <v>73.644754324931768</v>
      </c>
      <c r="H669" s="9">
        <f t="shared" si="232"/>
        <v>90.296261078168911</v>
      </c>
      <c r="I669" s="9">
        <f t="shared" si="232"/>
        <v>70.733863837312114</v>
      </c>
      <c r="J669" s="9">
        <f t="shared" si="232"/>
        <v>106.31245321805739</v>
      </c>
      <c r="K669" s="9">
        <f t="shared" si="232"/>
        <v>64.299571100832381</v>
      </c>
      <c r="L669" s="9">
        <f t="shared" si="232"/>
        <v>74.333021296512996</v>
      </c>
      <c r="M669" s="9">
        <f t="shared" si="232"/>
        <v>7.415341035455512</v>
      </c>
      <c r="N669" s="9">
        <f t="shared" si="232"/>
        <v>127.59441987070433</v>
      </c>
      <c r="O669" s="9">
        <f t="shared" si="232"/>
        <v>83.412094918179776</v>
      </c>
      <c r="P669" s="9">
        <f t="shared" si="232"/>
        <v>129.92245580703892</v>
      </c>
      <c r="Q669" s="9">
        <f t="shared" si="232"/>
        <v>76.18741295339801</v>
      </c>
      <c r="R669" s="9">
        <f t="shared" si="232"/>
        <v>44.226551412720937</v>
      </c>
      <c r="S669" s="9">
        <f t="shared" si="232"/>
        <v>10.831929942741663</v>
      </c>
      <c r="T669" s="9">
        <f t="shared" si="232"/>
        <v>32.082396740657494</v>
      </c>
      <c r="U669" s="9">
        <f t="shared" si="232"/>
        <v>92.447026657552968</v>
      </c>
      <c r="V669" s="9">
        <f t="shared" si="232"/>
        <v>80.409078488140821</v>
      </c>
      <c r="W669" s="9">
        <f t="shared" si="232"/>
        <v>124.08935190008587</v>
      </c>
      <c r="X669" s="9">
        <f t="shared" si="232"/>
        <v>668.43107801866847</v>
      </c>
      <c r="Y669" s="9">
        <f t="shared" si="232"/>
        <v>160.69575208005764</v>
      </c>
      <c r="Z669" s="60">
        <f t="shared" si="232"/>
        <v>102.94775727470346</v>
      </c>
      <c r="AA669" s="92"/>
    </row>
    <row r="671" spans="1:27" ht="24.75">
      <c r="A671" s="1" t="s">
        <v>141</v>
      </c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AA671" s="2" t="s">
        <v>146</v>
      </c>
    </row>
    <row r="672" spans="1:27" ht="24.75">
      <c r="A672" s="29" t="s">
        <v>77</v>
      </c>
      <c r="AA672" s="38" t="s">
        <v>170</v>
      </c>
    </row>
    <row r="673" spans="1:27">
      <c r="A673" s="46" t="s">
        <v>209</v>
      </c>
      <c r="AA673" s="46" t="s">
        <v>1</v>
      </c>
    </row>
    <row r="674" spans="1:27">
      <c r="A674" s="74" t="s">
        <v>83</v>
      </c>
      <c r="B674" s="76" t="s">
        <v>2</v>
      </c>
      <c r="C674" s="77"/>
      <c r="D674" s="25" t="s">
        <v>10</v>
      </c>
      <c r="E674" s="25" t="s">
        <v>12</v>
      </c>
      <c r="F674" s="25" t="s">
        <v>14</v>
      </c>
      <c r="G674" s="25" t="s">
        <v>16</v>
      </c>
      <c r="H674" s="25" t="s">
        <v>18</v>
      </c>
      <c r="I674" s="25" t="s">
        <v>20</v>
      </c>
      <c r="J674" s="25" t="s">
        <v>22</v>
      </c>
      <c r="K674" s="25" t="s">
        <v>24</v>
      </c>
      <c r="L674" s="25" t="s">
        <v>26</v>
      </c>
      <c r="M674" s="25" t="s">
        <v>28</v>
      </c>
      <c r="N674" s="25" t="s">
        <v>30</v>
      </c>
      <c r="O674" s="25" t="s">
        <v>32</v>
      </c>
      <c r="P674" s="25" t="s">
        <v>34</v>
      </c>
      <c r="Q674" s="25" t="s">
        <v>36</v>
      </c>
      <c r="R674" s="25" t="s">
        <v>38</v>
      </c>
      <c r="S674" s="25" t="s">
        <v>40</v>
      </c>
      <c r="T674" s="25" t="s">
        <v>42</v>
      </c>
      <c r="U674" s="25" t="s">
        <v>44</v>
      </c>
      <c r="V674" s="25" t="s">
        <v>46</v>
      </c>
      <c r="W674" s="25" t="s">
        <v>48</v>
      </c>
      <c r="X674" s="25" t="s">
        <v>50</v>
      </c>
      <c r="Y674" s="25" t="s">
        <v>52</v>
      </c>
      <c r="Z674" s="25" t="s">
        <v>54</v>
      </c>
      <c r="AA674" s="83" t="s">
        <v>104</v>
      </c>
    </row>
    <row r="675" spans="1:27">
      <c r="A675" s="75"/>
      <c r="B675" s="78" t="s">
        <v>8</v>
      </c>
      <c r="C675" s="79"/>
      <c r="D675" s="28" t="s">
        <v>11</v>
      </c>
      <c r="E675" s="28" t="s">
        <v>13</v>
      </c>
      <c r="F675" s="28" t="s">
        <v>15</v>
      </c>
      <c r="G675" s="28" t="s">
        <v>17</v>
      </c>
      <c r="H675" s="28" t="s">
        <v>19</v>
      </c>
      <c r="I675" s="28" t="s">
        <v>21</v>
      </c>
      <c r="J675" s="28" t="s">
        <v>23</v>
      </c>
      <c r="K675" s="28" t="s">
        <v>25</v>
      </c>
      <c r="L675" s="28" t="s">
        <v>27</v>
      </c>
      <c r="M675" s="28" t="s">
        <v>29</v>
      </c>
      <c r="N675" s="28" t="s">
        <v>31</v>
      </c>
      <c r="O675" s="28" t="s">
        <v>33</v>
      </c>
      <c r="P675" s="28" t="s">
        <v>35</v>
      </c>
      <c r="Q675" s="28" t="s">
        <v>37</v>
      </c>
      <c r="R675" s="28" t="s">
        <v>39</v>
      </c>
      <c r="S675" s="28" t="s">
        <v>41</v>
      </c>
      <c r="T675" s="28" t="s">
        <v>43</v>
      </c>
      <c r="U675" s="28" t="s">
        <v>45</v>
      </c>
      <c r="V675" s="28" t="s">
        <v>47</v>
      </c>
      <c r="W675" s="28" t="s">
        <v>49</v>
      </c>
      <c r="X675" s="17" t="s">
        <v>51</v>
      </c>
      <c r="Y675" s="17" t="s">
        <v>53</v>
      </c>
      <c r="Z675" s="17" t="s">
        <v>55</v>
      </c>
      <c r="AA675" s="85"/>
    </row>
    <row r="676" spans="1:27" ht="24.75">
      <c r="A676" s="80" t="s">
        <v>208</v>
      </c>
      <c r="B676" s="50">
        <v>2017</v>
      </c>
      <c r="C676" s="70" t="s">
        <v>98</v>
      </c>
      <c r="D676" s="9">
        <v>91.194999999999993</v>
      </c>
      <c r="E676" s="9">
        <v>56</v>
      </c>
      <c r="F676" s="9">
        <v>2.8410000000000002</v>
      </c>
      <c r="G676" s="9">
        <v>107.1</v>
      </c>
      <c r="H676" s="9">
        <v>394.22504800002008</v>
      </c>
      <c r="I676" s="9">
        <v>1.140805705</v>
      </c>
      <c r="J676" s="9">
        <v>0</v>
      </c>
      <c r="K676" s="9">
        <v>283</v>
      </c>
      <c r="L676" s="9">
        <v>63.000153999999995</v>
      </c>
      <c r="M676" s="9">
        <v>116.39</v>
      </c>
      <c r="N676" s="9">
        <v>2.64</v>
      </c>
      <c r="O676" s="9">
        <v>45.240900000000003</v>
      </c>
      <c r="P676" s="9">
        <v>23.82</v>
      </c>
      <c r="Q676" s="9">
        <v>39.99</v>
      </c>
      <c r="R676" s="9">
        <v>6.37</v>
      </c>
      <c r="S676" s="9">
        <v>75.78</v>
      </c>
      <c r="T676" s="9">
        <v>35.1</v>
      </c>
      <c r="U676" s="9">
        <v>72.95</v>
      </c>
      <c r="V676" s="9">
        <v>468.40499999999997</v>
      </c>
      <c r="W676" s="9">
        <v>390.6</v>
      </c>
      <c r="X676" s="9">
        <v>5.6</v>
      </c>
      <c r="Y676" s="9">
        <v>73.08</v>
      </c>
      <c r="Z676" s="59">
        <f>SUM(D676:Y676)</f>
        <v>2354.4679077050196</v>
      </c>
      <c r="AA676" s="83" t="s">
        <v>95</v>
      </c>
    </row>
    <row r="677" spans="1:27" ht="24.75">
      <c r="A677" s="81"/>
      <c r="B677" s="64">
        <v>2018</v>
      </c>
      <c r="C677" s="71"/>
      <c r="D677" s="9">
        <v>65.2</v>
      </c>
      <c r="E677" s="9">
        <v>57</v>
      </c>
      <c r="F677" s="9">
        <v>4.0970000000000004</v>
      </c>
      <c r="G677" s="9">
        <v>95.75</v>
      </c>
      <c r="H677" s="9">
        <v>314.04300000000001</v>
      </c>
      <c r="I677" s="9">
        <v>0.76</v>
      </c>
      <c r="J677" s="9">
        <v>0</v>
      </c>
      <c r="K677" s="9">
        <v>345</v>
      </c>
      <c r="L677" s="9">
        <v>65</v>
      </c>
      <c r="M677" s="9">
        <v>112</v>
      </c>
      <c r="N677" s="9">
        <v>2.6259999999999999</v>
      </c>
      <c r="O677" s="9">
        <v>31.29</v>
      </c>
      <c r="P677" s="9">
        <v>22.271999999999998</v>
      </c>
      <c r="Q677" s="9">
        <v>8.3719999999999999</v>
      </c>
      <c r="R677" s="9">
        <v>5.1639999999999997</v>
      </c>
      <c r="S677" s="9">
        <v>135.28200000000001</v>
      </c>
      <c r="T677" s="9">
        <v>54.328000000000003</v>
      </c>
      <c r="U677" s="9">
        <v>72.664000000000001</v>
      </c>
      <c r="V677" s="9">
        <v>403.8</v>
      </c>
      <c r="W677" s="9">
        <v>396</v>
      </c>
      <c r="X677" s="9">
        <v>5.4969999999999999</v>
      </c>
      <c r="Y677" s="9">
        <v>59.619</v>
      </c>
      <c r="Z677" s="59">
        <f t="shared" ref="Z677:Z690" si="233">SUM(D677:Y677)</f>
        <v>2255.7639999999997</v>
      </c>
      <c r="AA677" s="84"/>
    </row>
    <row r="678" spans="1:27" ht="24.75">
      <c r="A678" s="82"/>
      <c r="B678" s="64">
        <v>2019</v>
      </c>
      <c r="C678" s="72"/>
      <c r="D678" s="9">
        <v>53.72</v>
      </c>
      <c r="E678" s="9">
        <v>61.7</v>
      </c>
      <c r="F678" s="9">
        <v>5.5380000000000003</v>
      </c>
      <c r="G678" s="9">
        <v>123.664</v>
      </c>
      <c r="H678" s="9">
        <v>341.56299999999999</v>
      </c>
      <c r="I678" s="9">
        <v>0.96299999999999997</v>
      </c>
      <c r="J678" s="9">
        <v>0</v>
      </c>
      <c r="K678" s="9">
        <v>382</v>
      </c>
      <c r="L678" s="9">
        <v>80.003</v>
      </c>
      <c r="M678" s="9">
        <v>135.315</v>
      </c>
      <c r="N678" s="9">
        <v>3.45</v>
      </c>
      <c r="O678" s="9">
        <v>55.63</v>
      </c>
      <c r="P678" s="9">
        <v>26.616</v>
      </c>
      <c r="Q678" s="9">
        <v>27.553999999999998</v>
      </c>
      <c r="R678" s="9">
        <v>5.5839999999999996</v>
      </c>
      <c r="S678" s="9">
        <v>143</v>
      </c>
      <c r="T678" s="9">
        <v>60.237000000000002</v>
      </c>
      <c r="U678" s="9">
        <v>81.504000000000005</v>
      </c>
      <c r="V678" s="9">
        <v>424.226</v>
      </c>
      <c r="W678" s="9">
        <v>469.56</v>
      </c>
      <c r="X678" s="9">
        <v>7.2439999999999998</v>
      </c>
      <c r="Y678" s="9">
        <v>65.694000000000003</v>
      </c>
      <c r="Z678" s="59">
        <f t="shared" si="233"/>
        <v>2554.7650000000003</v>
      </c>
      <c r="AA678" s="85"/>
    </row>
    <row r="679" spans="1:27" ht="24.75">
      <c r="A679" s="83" t="s">
        <v>3</v>
      </c>
      <c r="B679" s="86">
        <v>2017</v>
      </c>
      <c r="C679" s="40" t="s">
        <v>99</v>
      </c>
      <c r="D679" s="9">
        <v>0.54071465561885046</v>
      </c>
      <c r="E679" s="9">
        <v>7.5279999999999996</v>
      </c>
      <c r="F679" s="9">
        <v>3.0000000000000001E-3</v>
      </c>
      <c r="G679" s="9">
        <v>2.8000000000000001E-2</v>
      </c>
      <c r="H679" s="9">
        <v>1.6E-2</v>
      </c>
      <c r="I679" s="9">
        <v>0</v>
      </c>
      <c r="J679" s="9">
        <v>0</v>
      </c>
      <c r="K679" s="9">
        <v>5.8680375566587522</v>
      </c>
      <c r="L679" s="9">
        <v>1.7999999999999999E-2</v>
      </c>
      <c r="M679" s="9">
        <v>0</v>
      </c>
      <c r="N679" s="9">
        <v>0</v>
      </c>
      <c r="O679" s="9">
        <v>0.106</v>
      </c>
      <c r="P679" s="9">
        <v>5.1319999999999997</v>
      </c>
      <c r="Q679" s="9">
        <v>0</v>
      </c>
      <c r="R679" s="9">
        <v>0</v>
      </c>
      <c r="S679" s="9">
        <v>0.752</v>
      </c>
      <c r="T679" s="9">
        <v>1.2999999999999999E-2</v>
      </c>
      <c r="U679" s="9">
        <v>0</v>
      </c>
      <c r="V679" s="9">
        <v>0.27800000000000002</v>
      </c>
      <c r="W679" s="9">
        <v>0</v>
      </c>
      <c r="X679" s="9">
        <v>0</v>
      </c>
      <c r="Y679" s="9">
        <v>0</v>
      </c>
      <c r="Z679" s="59">
        <f t="shared" si="233"/>
        <v>20.2827522122776</v>
      </c>
      <c r="AA679" s="83" t="s">
        <v>96</v>
      </c>
    </row>
    <row r="680" spans="1:27" ht="24.75">
      <c r="A680" s="84"/>
      <c r="B680" s="87"/>
      <c r="C680" s="40" t="s">
        <v>100</v>
      </c>
      <c r="D680" s="9">
        <v>1.3560000000000001</v>
      </c>
      <c r="E680" s="9">
        <v>8.9179999999999993</v>
      </c>
      <c r="F680" s="9">
        <v>7.4999999999999997E-2</v>
      </c>
      <c r="G680" s="9">
        <v>8.1000000000000003E-2</v>
      </c>
      <c r="H680" s="9">
        <v>1.2999999999999999E-2</v>
      </c>
      <c r="I680" s="9">
        <v>0</v>
      </c>
      <c r="J680" s="9">
        <v>0</v>
      </c>
      <c r="K680" s="9">
        <v>15.516</v>
      </c>
      <c r="L680" s="9">
        <v>9.2999999999999999E-2</v>
      </c>
      <c r="M680" s="9">
        <v>0</v>
      </c>
      <c r="N680" s="9">
        <v>0</v>
      </c>
      <c r="O680" s="9">
        <v>0.13800000000000001</v>
      </c>
      <c r="P680" s="9">
        <v>9.7690000000000001</v>
      </c>
      <c r="Q680" s="9">
        <v>9.5000000000000001E-2</v>
      </c>
      <c r="R680" s="9">
        <v>0</v>
      </c>
      <c r="S680" s="9">
        <v>1.0680000000000001</v>
      </c>
      <c r="T680" s="9">
        <v>0.05</v>
      </c>
      <c r="U680" s="9">
        <v>0</v>
      </c>
      <c r="V680" s="9">
        <v>0.88600000000000001</v>
      </c>
      <c r="W680" s="9">
        <v>0</v>
      </c>
      <c r="X680" s="9">
        <v>0</v>
      </c>
      <c r="Y680" s="9">
        <v>0</v>
      </c>
      <c r="Z680" s="59">
        <f t="shared" si="233"/>
        <v>38.057999999999993</v>
      </c>
      <c r="AA680" s="84"/>
    </row>
    <row r="681" spans="1:27" ht="24.75">
      <c r="A681" s="84"/>
      <c r="B681" s="86">
        <v>2018</v>
      </c>
      <c r="C681" s="40" t="s">
        <v>99</v>
      </c>
      <c r="D681" s="9">
        <v>12.421200000000001</v>
      </c>
      <c r="E681" s="9">
        <v>6.883</v>
      </c>
      <c r="F681" s="9">
        <v>7.3999999999999996E-2</v>
      </c>
      <c r="G681" s="9">
        <v>2.0710000000000002</v>
      </c>
      <c r="H681" s="9">
        <v>3.9E-2</v>
      </c>
      <c r="I681" s="9">
        <v>0</v>
      </c>
      <c r="J681" s="9">
        <v>0</v>
      </c>
      <c r="K681" s="9">
        <v>4.3250000000000002</v>
      </c>
      <c r="L681" s="9">
        <v>5.5E-2</v>
      </c>
      <c r="M681" s="9">
        <v>0</v>
      </c>
      <c r="N681" s="9">
        <v>0</v>
      </c>
      <c r="O681" s="9">
        <v>0.51300000000000001</v>
      </c>
      <c r="P681" s="9">
        <v>8.7432189999999999</v>
      </c>
      <c r="Q681" s="9">
        <v>0</v>
      </c>
      <c r="R681" s="9">
        <v>0</v>
      </c>
      <c r="S681" s="9">
        <v>8.7720000000000002</v>
      </c>
      <c r="T681" s="9">
        <v>0.13300000000000001</v>
      </c>
      <c r="U681" s="9">
        <v>0</v>
      </c>
      <c r="V681" s="9">
        <v>13.44</v>
      </c>
      <c r="W681" s="9">
        <v>1.524</v>
      </c>
      <c r="X681" s="9">
        <v>0</v>
      </c>
      <c r="Y681" s="9">
        <v>0</v>
      </c>
      <c r="Z681" s="59">
        <f t="shared" si="233"/>
        <v>58.993419000000003</v>
      </c>
      <c r="AA681" s="84"/>
    </row>
    <row r="682" spans="1:27" ht="24.75">
      <c r="A682" s="84"/>
      <c r="B682" s="87"/>
      <c r="C682" s="40" t="s">
        <v>100</v>
      </c>
      <c r="D682" s="9">
        <v>17.015000000000001</v>
      </c>
      <c r="E682" s="9">
        <v>10.696</v>
      </c>
      <c r="F682" s="9">
        <v>1.2310000000000001</v>
      </c>
      <c r="G682" s="9">
        <v>2.2970000000000002</v>
      </c>
      <c r="H682" s="9">
        <v>7.2999999999999995E-2</v>
      </c>
      <c r="I682" s="9">
        <v>0</v>
      </c>
      <c r="J682" s="9">
        <v>0</v>
      </c>
      <c r="K682" s="9">
        <v>6.5330000000000004</v>
      </c>
      <c r="L682" s="9">
        <v>0.20699999999999999</v>
      </c>
      <c r="M682" s="9">
        <v>0</v>
      </c>
      <c r="N682" s="9">
        <v>0</v>
      </c>
      <c r="O682" s="9">
        <v>0.57499999999999996</v>
      </c>
      <c r="P682" s="9">
        <v>13.279937662337662</v>
      </c>
      <c r="Q682" s="9">
        <v>0.11700000000000001</v>
      </c>
      <c r="R682" s="9">
        <v>2.3E-2</v>
      </c>
      <c r="S682" s="9">
        <v>12.522</v>
      </c>
      <c r="T682" s="9">
        <v>0.72299999999999998</v>
      </c>
      <c r="U682" s="9">
        <v>0</v>
      </c>
      <c r="V682" s="9">
        <v>0.06</v>
      </c>
      <c r="W682" s="9">
        <v>8.5719999999999992</v>
      </c>
      <c r="X682" s="9">
        <v>0</v>
      </c>
      <c r="Y682" s="9">
        <v>0</v>
      </c>
      <c r="Z682" s="59">
        <f t="shared" si="233"/>
        <v>73.923937662337678</v>
      </c>
      <c r="AA682" s="84"/>
    </row>
    <row r="683" spans="1:27" ht="24.75">
      <c r="A683" s="84"/>
      <c r="B683" s="86">
        <v>2019</v>
      </c>
      <c r="C683" s="54" t="s">
        <v>99</v>
      </c>
      <c r="D683" s="9">
        <v>118.29900000000001</v>
      </c>
      <c r="E683" s="9">
        <v>7.286999999999999</v>
      </c>
      <c r="F683" s="9">
        <v>6.5000000000000002E-2</v>
      </c>
      <c r="G683" s="9">
        <v>1.3359999999999999</v>
      </c>
      <c r="H683" s="9">
        <v>0.109</v>
      </c>
      <c r="I683" s="9">
        <v>0</v>
      </c>
      <c r="J683" s="9">
        <v>0</v>
      </c>
      <c r="K683" s="9">
        <v>3.83</v>
      </c>
      <c r="L683" s="9">
        <v>0.29000000000000004</v>
      </c>
      <c r="M683" s="9">
        <v>5.0000000000000001E-3</v>
      </c>
      <c r="N683" s="9">
        <v>0</v>
      </c>
      <c r="O683" s="9">
        <v>0.21099999999999999</v>
      </c>
      <c r="P683" s="9">
        <v>6.9729999999999999</v>
      </c>
      <c r="Q683" s="9">
        <v>0</v>
      </c>
      <c r="R683" s="9">
        <v>0</v>
      </c>
      <c r="S683" s="9">
        <v>6.6000000000000003E-2</v>
      </c>
      <c r="T683" s="9">
        <v>7.2000000000000008E-2</v>
      </c>
      <c r="U683" s="9">
        <v>0</v>
      </c>
      <c r="V683" s="9">
        <v>1.1902562277580071</v>
      </c>
      <c r="W683" s="9">
        <v>1.843</v>
      </c>
      <c r="X683" s="9">
        <v>0</v>
      </c>
      <c r="Y683" s="9">
        <v>0</v>
      </c>
      <c r="Z683" s="59">
        <f t="shared" si="233"/>
        <v>141.57625622775802</v>
      </c>
      <c r="AA683" s="84"/>
    </row>
    <row r="684" spans="1:27" ht="24.75">
      <c r="A684" s="85"/>
      <c r="B684" s="87"/>
      <c r="C684" s="54" t="s">
        <v>100</v>
      </c>
      <c r="D684" s="9">
        <v>21.327000000000002</v>
      </c>
      <c r="E684" s="9">
        <v>12.418999999999999</v>
      </c>
      <c r="F684" s="9">
        <v>0.152</v>
      </c>
      <c r="G684" s="9">
        <v>1.2210000000000001</v>
      </c>
      <c r="H684" s="9">
        <v>7.400000000000001E-2</v>
      </c>
      <c r="I684" s="9">
        <v>0</v>
      </c>
      <c r="J684" s="9">
        <v>0</v>
      </c>
      <c r="K684" s="9">
        <v>4.9320000000000004</v>
      </c>
      <c r="L684" s="9">
        <v>1.0009999999999999</v>
      </c>
      <c r="M684" s="9">
        <v>5.0000000000000001E-3</v>
      </c>
      <c r="N684" s="9">
        <v>0</v>
      </c>
      <c r="O684" s="9">
        <v>0.20100000000000001</v>
      </c>
      <c r="P684" s="9">
        <v>12.629999999999999</v>
      </c>
      <c r="Q684" s="9">
        <v>0</v>
      </c>
      <c r="R684" s="9">
        <v>0</v>
      </c>
      <c r="S684" s="9">
        <v>9.5000000000000001E-2</v>
      </c>
      <c r="T684" s="9">
        <v>0.56900000000000006</v>
      </c>
      <c r="U684" s="9">
        <v>0</v>
      </c>
      <c r="V684" s="9">
        <v>1.6020000000000001</v>
      </c>
      <c r="W684" s="9">
        <v>10.047000000000001</v>
      </c>
      <c r="X684" s="9">
        <v>0</v>
      </c>
      <c r="Y684" s="9">
        <v>0</v>
      </c>
      <c r="Z684" s="59">
        <f t="shared" si="233"/>
        <v>66.275000000000006</v>
      </c>
      <c r="AA684" s="85"/>
    </row>
    <row r="685" spans="1:27" ht="24.75">
      <c r="A685" s="83" t="s">
        <v>4</v>
      </c>
      <c r="B685" s="86">
        <v>2017</v>
      </c>
      <c r="C685" s="40" t="s">
        <v>99</v>
      </c>
      <c r="D685" s="9">
        <v>1.129</v>
      </c>
      <c r="E685" s="9">
        <v>84.057000000000002</v>
      </c>
      <c r="F685" s="9">
        <v>8.82</v>
      </c>
      <c r="G685" s="9">
        <v>0.193</v>
      </c>
      <c r="H685" s="9">
        <v>7.3999999999999996E-2</v>
      </c>
      <c r="I685" s="9">
        <v>0.29199999999999998</v>
      </c>
      <c r="J685" s="9">
        <v>1.6572515616127204</v>
      </c>
      <c r="K685" s="9">
        <v>2.883</v>
      </c>
      <c r="L685" s="9">
        <v>1.462</v>
      </c>
      <c r="M685" s="9">
        <v>2.8570000000000002</v>
      </c>
      <c r="N685" s="9">
        <v>0.441</v>
      </c>
      <c r="O685" s="9">
        <v>342.76520496220274</v>
      </c>
      <c r="P685" s="9">
        <v>15.122</v>
      </c>
      <c r="Q685" s="9">
        <v>20.684067797588138</v>
      </c>
      <c r="R685" s="9">
        <v>10.11285</v>
      </c>
      <c r="S685" s="9">
        <v>0.63200000000000001</v>
      </c>
      <c r="T685" s="9">
        <v>0.14099999999999999</v>
      </c>
      <c r="U685" s="9">
        <v>4.3479999999999999</v>
      </c>
      <c r="V685" s="9">
        <v>0.22600000000000001</v>
      </c>
      <c r="W685" s="9">
        <v>7.3999999999999996E-2</v>
      </c>
      <c r="X685" s="9">
        <v>5.3999999999999999E-2</v>
      </c>
      <c r="Y685" s="9">
        <v>2.9969999999999999</v>
      </c>
      <c r="Z685" s="59">
        <f t="shared" si="233"/>
        <v>501.02137432140364</v>
      </c>
      <c r="AA685" s="83" t="s">
        <v>97</v>
      </c>
    </row>
    <row r="686" spans="1:27" ht="24.75">
      <c r="A686" s="84"/>
      <c r="B686" s="87"/>
      <c r="C686" s="40" t="s">
        <v>100</v>
      </c>
      <c r="D686" s="9">
        <v>0.186</v>
      </c>
      <c r="E686" s="9">
        <v>82.119</v>
      </c>
      <c r="F686" s="9">
        <v>12.016</v>
      </c>
      <c r="G686" s="9">
        <v>1.004</v>
      </c>
      <c r="H686" s="9">
        <v>0.40400000000000003</v>
      </c>
      <c r="I686" s="9">
        <v>0.29199999999999998</v>
      </c>
      <c r="J686" s="9">
        <v>1.6850000000000001</v>
      </c>
      <c r="K686" s="9">
        <v>8.7859999999999996</v>
      </c>
      <c r="L686" s="9">
        <v>5.8019999999999996</v>
      </c>
      <c r="M686" s="9">
        <v>2.6850000000000001</v>
      </c>
      <c r="N686" s="9">
        <v>0.46600000000000003</v>
      </c>
      <c r="O686" s="9">
        <v>307.88600000000002</v>
      </c>
      <c r="P686" s="9">
        <v>17.844999999999999</v>
      </c>
      <c r="Q686" s="9">
        <v>33.493000000000002</v>
      </c>
      <c r="R686" s="9">
        <v>65.074900000000014</v>
      </c>
      <c r="S686" s="9">
        <v>1.796</v>
      </c>
      <c r="T686" s="9">
        <v>0.57999999999999996</v>
      </c>
      <c r="U686" s="9">
        <v>2.9279999999999999</v>
      </c>
      <c r="V686" s="9">
        <v>0.54100000000000004</v>
      </c>
      <c r="W686" s="9">
        <v>0.41799999999999998</v>
      </c>
      <c r="X686" s="9">
        <v>1.4E-2</v>
      </c>
      <c r="Y686" s="9">
        <v>7.9000000000000001E-2</v>
      </c>
      <c r="Z686" s="59">
        <f t="shared" si="233"/>
        <v>546.09990000000016</v>
      </c>
      <c r="AA686" s="84"/>
    </row>
    <row r="687" spans="1:27" ht="24.75">
      <c r="A687" s="84"/>
      <c r="B687" s="86">
        <v>2018</v>
      </c>
      <c r="C687" s="40" t="s">
        <v>99</v>
      </c>
      <c r="D687" s="9">
        <v>1.0940000000000001</v>
      </c>
      <c r="E687" s="9">
        <v>92.36099999999999</v>
      </c>
      <c r="F687" s="9">
        <v>13.755000000000001</v>
      </c>
      <c r="G687" s="9">
        <v>0.52100000000000002</v>
      </c>
      <c r="H687" s="9">
        <v>0.28400000000000003</v>
      </c>
      <c r="I687" s="9">
        <v>0.184</v>
      </c>
      <c r="J687" s="9">
        <v>2.4289999999999998</v>
      </c>
      <c r="K687" s="9">
        <v>36.923999999999999</v>
      </c>
      <c r="L687" s="9">
        <v>0.43099999999999999</v>
      </c>
      <c r="M687" s="9">
        <v>1.446</v>
      </c>
      <c r="N687" s="9">
        <v>1.319</v>
      </c>
      <c r="O687" s="9">
        <v>330.87399999999997</v>
      </c>
      <c r="P687" s="9">
        <v>29.209</v>
      </c>
      <c r="Q687" s="9">
        <v>0.5625983547480512</v>
      </c>
      <c r="R687" s="9">
        <v>35.961999999999996</v>
      </c>
      <c r="S687" s="9">
        <v>1.913</v>
      </c>
      <c r="T687" s="9">
        <v>0.4425</v>
      </c>
      <c r="U687" s="9">
        <v>9.6820000000000004</v>
      </c>
      <c r="V687" s="9">
        <v>1.4079999999999999</v>
      </c>
      <c r="W687" s="9">
        <v>0.33100000000000002</v>
      </c>
      <c r="X687" s="9">
        <v>5.1530000000000005</v>
      </c>
      <c r="Y687" s="9">
        <v>1.34</v>
      </c>
      <c r="Z687" s="59">
        <f t="shared" si="233"/>
        <v>567.62509835474816</v>
      </c>
      <c r="AA687" s="84"/>
    </row>
    <row r="688" spans="1:27" ht="24.75">
      <c r="A688" s="84"/>
      <c r="B688" s="87"/>
      <c r="C688" s="40" t="s">
        <v>100</v>
      </c>
      <c r="D688" s="9">
        <v>2.2560000000000002</v>
      </c>
      <c r="E688" s="9">
        <v>112.188</v>
      </c>
      <c r="F688" s="9">
        <v>22.492000000000001</v>
      </c>
      <c r="G688" s="9">
        <v>3.4450000000000003</v>
      </c>
      <c r="H688" s="9">
        <v>2.0139999999999998</v>
      </c>
      <c r="I688" s="9">
        <v>0.20500000000000002</v>
      </c>
      <c r="J688" s="9">
        <v>2.8660000000000001</v>
      </c>
      <c r="K688" s="9">
        <v>91.52</v>
      </c>
      <c r="L688" s="9">
        <v>5.1859999999999999</v>
      </c>
      <c r="M688" s="9">
        <v>5.8950000000000005</v>
      </c>
      <c r="N688" s="9">
        <v>1.5269999999999999</v>
      </c>
      <c r="O688" s="9">
        <v>391.233</v>
      </c>
      <c r="P688" s="9">
        <v>62.861999999999995</v>
      </c>
      <c r="Q688" s="9">
        <v>3.4449999999999998</v>
      </c>
      <c r="R688" s="9">
        <v>53.166999999999994</v>
      </c>
      <c r="S688" s="9">
        <v>5.2480000000000002</v>
      </c>
      <c r="T688" s="9">
        <v>2.4575</v>
      </c>
      <c r="U688" s="9">
        <v>35.601999999999997</v>
      </c>
      <c r="V688" s="9">
        <v>4.3164820546670617</v>
      </c>
      <c r="W688" s="9">
        <v>1.7729999999999999</v>
      </c>
      <c r="X688" s="9">
        <v>1.4590000000000001</v>
      </c>
      <c r="Y688" s="9">
        <v>0.97899999999999998</v>
      </c>
      <c r="Z688" s="59">
        <f t="shared" si="233"/>
        <v>812.13598205466712</v>
      </c>
      <c r="AA688" s="84"/>
    </row>
    <row r="689" spans="1:27" ht="24.75">
      <c r="A689" s="84"/>
      <c r="B689" s="86">
        <v>2019</v>
      </c>
      <c r="C689" s="40" t="s">
        <v>99</v>
      </c>
      <c r="D689" s="9">
        <v>1.839</v>
      </c>
      <c r="E689" s="9">
        <v>104.09400000000001</v>
      </c>
      <c r="F689" s="9">
        <v>14.909000000000001</v>
      </c>
      <c r="G689" s="9">
        <v>0.65</v>
      </c>
      <c r="H689" s="9">
        <v>0.29000000000000004</v>
      </c>
      <c r="I689" s="9">
        <v>0.29000000000000004</v>
      </c>
      <c r="J689" s="9">
        <v>2.0949999999999998</v>
      </c>
      <c r="K689" s="9">
        <v>24.316999999999997</v>
      </c>
      <c r="L689" s="9">
        <v>0.80599999999999994</v>
      </c>
      <c r="M689" s="9">
        <v>56.174999999999997</v>
      </c>
      <c r="N689" s="9">
        <v>9.7650000000000006</v>
      </c>
      <c r="O689" s="9">
        <v>197.57900000000001</v>
      </c>
      <c r="P689" s="9">
        <v>25.432961812827443</v>
      </c>
      <c r="Q689" s="9">
        <v>3.9073599754526551</v>
      </c>
      <c r="R689" s="9">
        <v>42.436999999999998</v>
      </c>
      <c r="S689" s="9">
        <v>3.0309999999999997</v>
      </c>
      <c r="T689" s="9">
        <v>0.23599999999999999</v>
      </c>
      <c r="U689" s="9">
        <v>7.3280000000000003</v>
      </c>
      <c r="V689" s="9">
        <v>0.68799999999999994</v>
      </c>
      <c r="W689" s="9">
        <v>0.22099999999999997</v>
      </c>
      <c r="X689" s="9">
        <v>4.5649999999999995</v>
      </c>
      <c r="Y689" s="9">
        <v>5.4449999999999994</v>
      </c>
      <c r="Z689" s="59">
        <f t="shared" si="233"/>
        <v>506.1003217882801</v>
      </c>
      <c r="AA689" s="84"/>
    </row>
    <row r="690" spans="1:27" ht="24.75">
      <c r="A690" s="85"/>
      <c r="B690" s="87"/>
      <c r="C690" s="40" t="s">
        <v>100</v>
      </c>
      <c r="D690" s="9">
        <v>3.282</v>
      </c>
      <c r="E690" s="9">
        <v>116.80399999999999</v>
      </c>
      <c r="F690" s="9">
        <v>19.867000000000001</v>
      </c>
      <c r="G690" s="9">
        <v>2.6500000000000004</v>
      </c>
      <c r="H690" s="9">
        <v>2.0369999999999999</v>
      </c>
      <c r="I690" s="9">
        <v>0.29499999999999998</v>
      </c>
      <c r="J690" s="9">
        <v>2.1890000000000005</v>
      </c>
      <c r="K690" s="9">
        <v>86.134000000000015</v>
      </c>
      <c r="L690" s="9">
        <v>2.9009999999999998</v>
      </c>
      <c r="M690" s="9">
        <v>45.987999999999992</v>
      </c>
      <c r="N690" s="9">
        <v>1.6960000000000002</v>
      </c>
      <c r="O690" s="9">
        <v>227.75900000000001</v>
      </c>
      <c r="P690" s="9">
        <v>50.427999999999997</v>
      </c>
      <c r="Q690" s="9">
        <v>23.999000000000002</v>
      </c>
      <c r="R690" s="9">
        <v>56.083999999999996</v>
      </c>
      <c r="S690" s="9">
        <v>11.298999999999999</v>
      </c>
      <c r="T690" s="9">
        <v>0.77900000000000003</v>
      </c>
      <c r="U690" s="9">
        <v>32.054000000000002</v>
      </c>
      <c r="V690" s="9">
        <v>2.1190000000000002</v>
      </c>
      <c r="W690" s="9">
        <v>1.7810000000000001</v>
      </c>
      <c r="X690" s="9">
        <v>1.395</v>
      </c>
      <c r="Y690" s="9">
        <v>1.1830000000000001</v>
      </c>
      <c r="Z690" s="59">
        <f t="shared" si="233"/>
        <v>692.72299999999984</v>
      </c>
      <c r="AA690" s="85"/>
    </row>
    <row r="691" spans="1:27" ht="24.75">
      <c r="A691" s="83" t="s">
        <v>5</v>
      </c>
      <c r="B691" s="86">
        <v>2017</v>
      </c>
      <c r="C691" s="40" t="s">
        <v>99</v>
      </c>
      <c r="D691" s="9">
        <v>0.58828534438114954</v>
      </c>
      <c r="E691" s="9">
        <v>76.528999999999996</v>
      </c>
      <c r="F691" s="9">
        <v>8.8170000000000002</v>
      </c>
      <c r="G691" s="9">
        <v>0.16500000000000001</v>
      </c>
      <c r="H691" s="9">
        <v>5.7999999999999996E-2</v>
      </c>
      <c r="I691" s="9">
        <v>0.29199999999999998</v>
      </c>
      <c r="J691" s="9">
        <v>1.6572515616127204</v>
      </c>
      <c r="K691" s="9">
        <v>-2.9850375566587521</v>
      </c>
      <c r="L691" s="9">
        <v>1.444</v>
      </c>
      <c r="M691" s="9">
        <v>2.8570000000000002</v>
      </c>
      <c r="N691" s="9">
        <v>0.441</v>
      </c>
      <c r="O691" s="9">
        <v>342.65920496220275</v>
      </c>
      <c r="P691" s="9">
        <v>9.99</v>
      </c>
      <c r="Q691" s="9">
        <v>20.684067797588138</v>
      </c>
      <c r="R691" s="9">
        <v>10.11285</v>
      </c>
      <c r="S691" s="9">
        <v>-0.12</v>
      </c>
      <c r="T691" s="9">
        <v>0.12799999999999997</v>
      </c>
      <c r="U691" s="9">
        <v>4.3479999999999999</v>
      </c>
      <c r="V691" s="9">
        <v>-5.2000000000000018E-2</v>
      </c>
      <c r="W691" s="9">
        <v>7.3999999999999996E-2</v>
      </c>
      <c r="X691" s="9">
        <v>5.3999999999999999E-2</v>
      </c>
      <c r="Y691" s="9">
        <v>2.9969999999999999</v>
      </c>
      <c r="Z691" s="59">
        <v>480.73862210912597</v>
      </c>
      <c r="AA691" s="83" t="s">
        <v>103</v>
      </c>
    </row>
    <row r="692" spans="1:27" ht="24.75">
      <c r="A692" s="84"/>
      <c r="B692" s="87"/>
      <c r="C692" s="40" t="s">
        <v>100</v>
      </c>
      <c r="D692" s="9">
        <v>-1.1700000000000002</v>
      </c>
      <c r="E692" s="9">
        <v>73.200999999999993</v>
      </c>
      <c r="F692" s="9">
        <v>11.941000000000001</v>
      </c>
      <c r="G692" s="9">
        <v>0.92300000000000004</v>
      </c>
      <c r="H692" s="9">
        <v>0.39100000000000001</v>
      </c>
      <c r="I692" s="9">
        <v>0.29199999999999998</v>
      </c>
      <c r="J692" s="9">
        <v>1.6850000000000001</v>
      </c>
      <c r="K692" s="9">
        <v>-6.73</v>
      </c>
      <c r="L692" s="9">
        <v>5.7089999999999996</v>
      </c>
      <c r="M692" s="9">
        <v>2.6850000000000001</v>
      </c>
      <c r="N692" s="9">
        <v>0.46600000000000003</v>
      </c>
      <c r="O692" s="9">
        <v>307.74800000000005</v>
      </c>
      <c r="P692" s="9">
        <v>8.0759999999999987</v>
      </c>
      <c r="Q692" s="9">
        <v>33.398000000000003</v>
      </c>
      <c r="R692" s="9">
        <v>65.074900000000014</v>
      </c>
      <c r="S692" s="9">
        <v>0.72799999999999998</v>
      </c>
      <c r="T692" s="9">
        <v>0.52999999999999992</v>
      </c>
      <c r="U692" s="9">
        <v>2.9279999999999999</v>
      </c>
      <c r="V692" s="9">
        <v>-0.34499999999999997</v>
      </c>
      <c r="W692" s="9">
        <v>0.41799999999999998</v>
      </c>
      <c r="X692" s="9">
        <v>1.4E-2</v>
      </c>
      <c r="Y692" s="9">
        <v>7.9000000000000001E-2</v>
      </c>
      <c r="Z692" s="59">
        <v>508.04190000000011</v>
      </c>
      <c r="AA692" s="84"/>
    </row>
    <row r="693" spans="1:27" ht="24.75">
      <c r="A693" s="84"/>
      <c r="B693" s="86">
        <v>2018</v>
      </c>
      <c r="C693" s="40" t="s">
        <v>99</v>
      </c>
      <c r="D693" s="9">
        <f>D687-D681</f>
        <v>-11.327200000000001</v>
      </c>
      <c r="E693" s="9">
        <f t="shared" ref="E693:Z693" si="234">E687-E681</f>
        <v>85.477999999999994</v>
      </c>
      <c r="F693" s="9">
        <f t="shared" si="234"/>
        <v>13.681000000000001</v>
      </c>
      <c r="G693" s="9">
        <f t="shared" si="234"/>
        <v>-1.5500000000000003</v>
      </c>
      <c r="H693" s="9">
        <f t="shared" si="234"/>
        <v>0.24500000000000002</v>
      </c>
      <c r="I693" s="9">
        <f t="shared" si="234"/>
        <v>0.184</v>
      </c>
      <c r="J693" s="9">
        <f t="shared" si="234"/>
        <v>2.4289999999999998</v>
      </c>
      <c r="K693" s="9">
        <f t="shared" si="234"/>
        <v>32.598999999999997</v>
      </c>
      <c r="L693" s="9">
        <f t="shared" si="234"/>
        <v>0.376</v>
      </c>
      <c r="M693" s="9">
        <f t="shared" si="234"/>
        <v>1.446</v>
      </c>
      <c r="N693" s="9">
        <f t="shared" si="234"/>
        <v>1.319</v>
      </c>
      <c r="O693" s="9">
        <f t="shared" si="234"/>
        <v>330.36099999999999</v>
      </c>
      <c r="P693" s="9">
        <f t="shared" si="234"/>
        <v>20.465781</v>
      </c>
      <c r="Q693" s="9">
        <f t="shared" si="234"/>
        <v>0.5625983547480512</v>
      </c>
      <c r="R693" s="9">
        <f t="shared" si="234"/>
        <v>35.961999999999996</v>
      </c>
      <c r="S693" s="9">
        <f t="shared" si="234"/>
        <v>-6.859</v>
      </c>
      <c r="T693" s="9">
        <f t="shared" si="234"/>
        <v>0.3095</v>
      </c>
      <c r="U693" s="9">
        <f t="shared" si="234"/>
        <v>9.6820000000000004</v>
      </c>
      <c r="V693" s="9">
        <f t="shared" si="234"/>
        <v>-12.032</v>
      </c>
      <c r="W693" s="9">
        <f t="shared" si="234"/>
        <v>-1.1930000000000001</v>
      </c>
      <c r="X693" s="9">
        <f t="shared" si="234"/>
        <v>5.1530000000000005</v>
      </c>
      <c r="Y693" s="9">
        <f t="shared" si="234"/>
        <v>1.34</v>
      </c>
      <c r="Z693" s="60">
        <f t="shared" si="234"/>
        <v>508.63167935474814</v>
      </c>
      <c r="AA693" s="84"/>
    </row>
    <row r="694" spans="1:27" ht="24.75">
      <c r="A694" s="84"/>
      <c r="B694" s="87"/>
      <c r="C694" s="40" t="s">
        <v>100</v>
      </c>
      <c r="D694" s="9">
        <f>D688-D682</f>
        <v>-14.759</v>
      </c>
      <c r="E694" s="9">
        <f t="shared" ref="E694:Z694" si="235">E688-E682</f>
        <v>101.492</v>
      </c>
      <c r="F694" s="9">
        <f t="shared" si="235"/>
        <v>21.260999999999999</v>
      </c>
      <c r="G694" s="9">
        <f t="shared" si="235"/>
        <v>1.1480000000000001</v>
      </c>
      <c r="H694" s="9">
        <f t="shared" si="235"/>
        <v>1.9409999999999998</v>
      </c>
      <c r="I694" s="9">
        <f t="shared" si="235"/>
        <v>0.20500000000000002</v>
      </c>
      <c r="J694" s="9">
        <f t="shared" si="235"/>
        <v>2.8660000000000001</v>
      </c>
      <c r="K694" s="9">
        <f t="shared" si="235"/>
        <v>84.986999999999995</v>
      </c>
      <c r="L694" s="9">
        <f t="shared" si="235"/>
        <v>4.9790000000000001</v>
      </c>
      <c r="M694" s="9">
        <f t="shared" si="235"/>
        <v>5.8950000000000005</v>
      </c>
      <c r="N694" s="9">
        <f t="shared" si="235"/>
        <v>1.5269999999999999</v>
      </c>
      <c r="O694" s="9">
        <f t="shared" si="235"/>
        <v>390.65800000000002</v>
      </c>
      <c r="P694" s="9">
        <f t="shared" si="235"/>
        <v>49.582062337662336</v>
      </c>
      <c r="Q694" s="9">
        <f t="shared" si="235"/>
        <v>3.3279999999999998</v>
      </c>
      <c r="R694" s="9">
        <f t="shared" si="235"/>
        <v>53.143999999999991</v>
      </c>
      <c r="S694" s="9">
        <f t="shared" si="235"/>
        <v>-7.274</v>
      </c>
      <c r="T694" s="9">
        <f t="shared" si="235"/>
        <v>1.7345000000000002</v>
      </c>
      <c r="U694" s="9">
        <f t="shared" si="235"/>
        <v>35.601999999999997</v>
      </c>
      <c r="V694" s="9">
        <f t="shared" si="235"/>
        <v>4.2564820546670621</v>
      </c>
      <c r="W694" s="9">
        <f t="shared" si="235"/>
        <v>-6.7989999999999995</v>
      </c>
      <c r="X694" s="9">
        <f t="shared" si="235"/>
        <v>1.4590000000000001</v>
      </c>
      <c r="Y694" s="9">
        <f t="shared" si="235"/>
        <v>0.97899999999999998</v>
      </c>
      <c r="Z694" s="60">
        <f t="shared" si="235"/>
        <v>738.2120443923294</v>
      </c>
      <c r="AA694" s="84"/>
    </row>
    <row r="695" spans="1:27" ht="24.75">
      <c r="A695" s="84"/>
      <c r="B695" s="86">
        <v>2019</v>
      </c>
      <c r="C695" s="40" t="s">
        <v>99</v>
      </c>
      <c r="D695" s="9">
        <f>D689-D683</f>
        <v>-116.46000000000001</v>
      </c>
      <c r="E695" s="9">
        <f t="shared" ref="E695:Z695" si="236">E689-E683</f>
        <v>96.807000000000016</v>
      </c>
      <c r="F695" s="9">
        <f t="shared" si="236"/>
        <v>14.844000000000001</v>
      </c>
      <c r="G695" s="9">
        <f t="shared" si="236"/>
        <v>-0.68599999999999983</v>
      </c>
      <c r="H695" s="9">
        <f t="shared" si="236"/>
        <v>0.18100000000000005</v>
      </c>
      <c r="I695" s="9">
        <f t="shared" si="236"/>
        <v>0.29000000000000004</v>
      </c>
      <c r="J695" s="9">
        <f t="shared" si="236"/>
        <v>2.0949999999999998</v>
      </c>
      <c r="K695" s="9">
        <f t="shared" si="236"/>
        <v>20.486999999999995</v>
      </c>
      <c r="L695" s="9">
        <f t="shared" si="236"/>
        <v>0.5159999999999999</v>
      </c>
      <c r="M695" s="9">
        <f t="shared" si="236"/>
        <v>56.169999999999995</v>
      </c>
      <c r="N695" s="9">
        <f t="shared" si="236"/>
        <v>9.7650000000000006</v>
      </c>
      <c r="O695" s="9">
        <f t="shared" si="236"/>
        <v>197.36799999999999</v>
      </c>
      <c r="P695" s="9">
        <f t="shared" si="236"/>
        <v>18.459961812827444</v>
      </c>
      <c r="Q695" s="9">
        <f t="shared" si="236"/>
        <v>3.9073599754526551</v>
      </c>
      <c r="R695" s="9">
        <f t="shared" si="236"/>
        <v>42.436999999999998</v>
      </c>
      <c r="S695" s="9">
        <f t="shared" si="236"/>
        <v>2.9649999999999999</v>
      </c>
      <c r="T695" s="9">
        <f t="shared" si="236"/>
        <v>0.16399999999999998</v>
      </c>
      <c r="U695" s="9">
        <f t="shared" si="236"/>
        <v>7.3280000000000003</v>
      </c>
      <c r="V695" s="9">
        <f t="shared" si="236"/>
        <v>-0.50225622775800716</v>
      </c>
      <c r="W695" s="9">
        <f t="shared" si="236"/>
        <v>-1.6219999999999999</v>
      </c>
      <c r="X695" s="9">
        <f t="shared" si="236"/>
        <v>4.5649999999999995</v>
      </c>
      <c r="Y695" s="9">
        <f t="shared" si="236"/>
        <v>5.4449999999999994</v>
      </c>
      <c r="Z695" s="60">
        <f t="shared" si="236"/>
        <v>364.5240655605221</v>
      </c>
      <c r="AA695" s="84"/>
    </row>
    <row r="696" spans="1:27" ht="24.75">
      <c r="A696" s="85"/>
      <c r="B696" s="87"/>
      <c r="C696" s="40" t="s">
        <v>100</v>
      </c>
      <c r="D696" s="9">
        <f>D690-D684</f>
        <v>-18.045000000000002</v>
      </c>
      <c r="E696" s="9">
        <f t="shared" ref="E696:Z696" si="237">E690-E684</f>
        <v>104.38499999999999</v>
      </c>
      <c r="F696" s="9">
        <f t="shared" si="237"/>
        <v>19.715</v>
      </c>
      <c r="G696" s="9">
        <f t="shared" si="237"/>
        <v>1.4290000000000003</v>
      </c>
      <c r="H696" s="9">
        <f t="shared" si="237"/>
        <v>1.9629999999999999</v>
      </c>
      <c r="I696" s="9">
        <f t="shared" si="237"/>
        <v>0.29499999999999998</v>
      </c>
      <c r="J696" s="9">
        <f t="shared" si="237"/>
        <v>2.1890000000000005</v>
      </c>
      <c r="K696" s="9">
        <f t="shared" si="237"/>
        <v>81.202000000000012</v>
      </c>
      <c r="L696" s="9">
        <f t="shared" si="237"/>
        <v>1.9</v>
      </c>
      <c r="M696" s="9">
        <f t="shared" si="237"/>
        <v>45.98299999999999</v>
      </c>
      <c r="N696" s="9">
        <f t="shared" si="237"/>
        <v>1.6960000000000002</v>
      </c>
      <c r="O696" s="9">
        <f t="shared" si="237"/>
        <v>227.55800000000002</v>
      </c>
      <c r="P696" s="9">
        <f t="shared" si="237"/>
        <v>37.798000000000002</v>
      </c>
      <c r="Q696" s="9">
        <f t="shared" si="237"/>
        <v>23.999000000000002</v>
      </c>
      <c r="R696" s="9">
        <f t="shared" si="237"/>
        <v>56.083999999999996</v>
      </c>
      <c r="S696" s="9">
        <f t="shared" si="237"/>
        <v>11.203999999999999</v>
      </c>
      <c r="T696" s="9">
        <f t="shared" si="237"/>
        <v>0.20999999999999996</v>
      </c>
      <c r="U696" s="9">
        <f t="shared" si="237"/>
        <v>32.054000000000002</v>
      </c>
      <c r="V696" s="9">
        <f t="shared" si="237"/>
        <v>0.51700000000000013</v>
      </c>
      <c r="W696" s="9">
        <f t="shared" si="237"/>
        <v>-8.266</v>
      </c>
      <c r="X696" s="9">
        <f t="shared" si="237"/>
        <v>1.395</v>
      </c>
      <c r="Y696" s="9">
        <f t="shared" si="237"/>
        <v>1.1830000000000001</v>
      </c>
      <c r="Z696" s="60">
        <f t="shared" si="237"/>
        <v>626.44799999999987</v>
      </c>
      <c r="AA696" s="85"/>
    </row>
    <row r="697" spans="1:27" ht="24.75">
      <c r="A697" s="83" t="s">
        <v>6</v>
      </c>
      <c r="B697" s="50">
        <v>2017</v>
      </c>
      <c r="C697" s="70" t="s">
        <v>98</v>
      </c>
      <c r="D697" s="9">
        <v>91.783285344381142</v>
      </c>
      <c r="E697" s="9">
        <v>132.52900000000002</v>
      </c>
      <c r="F697" s="9">
        <v>11.658000000000001</v>
      </c>
      <c r="G697" s="9">
        <v>107.26499999999999</v>
      </c>
      <c r="H697" s="9">
        <v>394.28304800002007</v>
      </c>
      <c r="I697" s="9">
        <v>1.432805705</v>
      </c>
      <c r="J697" s="9">
        <v>1.6572515616127204</v>
      </c>
      <c r="K697" s="9">
        <v>280.01496244334123</v>
      </c>
      <c r="L697" s="9">
        <v>64.444153999999997</v>
      </c>
      <c r="M697" s="9">
        <v>119.247</v>
      </c>
      <c r="N697" s="9">
        <v>3.081</v>
      </c>
      <c r="O697" s="9">
        <v>387.90010496220276</v>
      </c>
      <c r="P697" s="9">
        <v>33.81</v>
      </c>
      <c r="Q697" s="9">
        <v>60.674067797588137</v>
      </c>
      <c r="R697" s="9">
        <v>16.482849999999999</v>
      </c>
      <c r="S697" s="9">
        <v>75.660000000000011</v>
      </c>
      <c r="T697" s="9">
        <v>35.228000000000002</v>
      </c>
      <c r="U697" s="9">
        <v>77.298000000000002</v>
      </c>
      <c r="V697" s="9">
        <v>468.35299999999995</v>
      </c>
      <c r="W697" s="9">
        <v>390.67400000000004</v>
      </c>
      <c r="X697" s="9">
        <v>5.6539999999999999</v>
      </c>
      <c r="Y697" s="9">
        <v>76.076999999999998</v>
      </c>
      <c r="Z697" s="16">
        <v>2835.2065298141461</v>
      </c>
      <c r="AA697" s="83" t="s">
        <v>101</v>
      </c>
    </row>
    <row r="698" spans="1:27" ht="24.75">
      <c r="A698" s="84"/>
      <c r="B698" s="50">
        <v>2018</v>
      </c>
      <c r="C698" s="71"/>
      <c r="D698" s="9">
        <f>D677+D688-D682</f>
        <v>50.441000000000003</v>
      </c>
      <c r="E698" s="9">
        <f t="shared" ref="E698:Y698" si="238">E677+E688-E682</f>
        <v>158.49199999999999</v>
      </c>
      <c r="F698" s="9">
        <f t="shared" si="238"/>
        <v>25.358000000000001</v>
      </c>
      <c r="G698" s="9">
        <f t="shared" si="238"/>
        <v>96.897999999999996</v>
      </c>
      <c r="H698" s="9">
        <f t="shared" si="238"/>
        <v>315.98400000000004</v>
      </c>
      <c r="I698" s="9">
        <f t="shared" si="238"/>
        <v>0.96500000000000008</v>
      </c>
      <c r="J698" s="9">
        <f t="shared" si="238"/>
        <v>2.8660000000000001</v>
      </c>
      <c r="K698" s="9">
        <f t="shared" si="238"/>
        <v>429.98699999999997</v>
      </c>
      <c r="L698" s="9">
        <f t="shared" si="238"/>
        <v>69.979000000000013</v>
      </c>
      <c r="M698" s="9">
        <f t="shared" si="238"/>
        <v>117.895</v>
      </c>
      <c r="N698" s="9">
        <f t="shared" si="238"/>
        <v>4.1529999999999996</v>
      </c>
      <c r="O698" s="9">
        <f t="shared" si="238"/>
        <v>421.94800000000004</v>
      </c>
      <c r="P698" s="9">
        <f t="shared" si="238"/>
        <v>71.854062337662327</v>
      </c>
      <c r="Q698" s="9">
        <f t="shared" si="238"/>
        <v>11.7</v>
      </c>
      <c r="R698" s="9">
        <f t="shared" si="238"/>
        <v>58.307999999999993</v>
      </c>
      <c r="S698" s="9">
        <f t="shared" si="238"/>
        <v>128.00800000000001</v>
      </c>
      <c r="T698" s="9">
        <f t="shared" si="238"/>
        <v>56.062500000000007</v>
      </c>
      <c r="U698" s="9">
        <f t="shared" si="238"/>
        <v>108.26599999999999</v>
      </c>
      <c r="V698" s="9">
        <f t="shared" si="238"/>
        <v>408.05648205466707</v>
      </c>
      <c r="W698" s="9">
        <f t="shared" si="238"/>
        <v>389.20100000000002</v>
      </c>
      <c r="X698" s="9">
        <f t="shared" si="238"/>
        <v>6.9559999999999995</v>
      </c>
      <c r="Y698" s="9">
        <f t="shared" si="238"/>
        <v>60.597999999999999</v>
      </c>
      <c r="Z698" s="60">
        <f>Z677+Z687-Z681</f>
        <v>2764.3956793547482</v>
      </c>
      <c r="AA698" s="84"/>
    </row>
    <row r="699" spans="1:27" ht="24.75">
      <c r="A699" s="84"/>
      <c r="B699" s="50">
        <v>2019</v>
      </c>
      <c r="C699" s="72"/>
      <c r="D699" s="9">
        <f>D678+D689-D683</f>
        <v>-62.740000000000009</v>
      </c>
      <c r="E699" s="9">
        <f t="shared" ref="E699:Z699" si="239">E678+E689-E683</f>
        <v>158.50700000000001</v>
      </c>
      <c r="F699" s="9">
        <f t="shared" si="239"/>
        <v>20.382000000000001</v>
      </c>
      <c r="G699" s="9">
        <f t="shared" si="239"/>
        <v>122.97800000000001</v>
      </c>
      <c r="H699" s="9">
        <f t="shared" si="239"/>
        <v>341.74400000000003</v>
      </c>
      <c r="I699" s="9">
        <f t="shared" si="239"/>
        <v>1.2530000000000001</v>
      </c>
      <c r="J699" s="9">
        <f t="shared" si="239"/>
        <v>2.0949999999999998</v>
      </c>
      <c r="K699" s="9">
        <f t="shared" si="239"/>
        <v>402.48700000000002</v>
      </c>
      <c r="L699" s="9">
        <f t="shared" si="239"/>
        <v>80.518999999999991</v>
      </c>
      <c r="M699" s="9">
        <f t="shared" si="239"/>
        <v>191.48500000000001</v>
      </c>
      <c r="N699" s="9">
        <f t="shared" si="239"/>
        <v>13.215</v>
      </c>
      <c r="O699" s="9">
        <f t="shared" si="239"/>
        <v>252.99799999999999</v>
      </c>
      <c r="P699" s="9">
        <f t="shared" si="239"/>
        <v>45.075961812827444</v>
      </c>
      <c r="Q699" s="9">
        <f t="shared" si="239"/>
        <v>31.461359975452652</v>
      </c>
      <c r="R699" s="9">
        <f t="shared" si="239"/>
        <v>48.021000000000001</v>
      </c>
      <c r="S699" s="9">
        <f t="shared" si="239"/>
        <v>145.965</v>
      </c>
      <c r="T699" s="9">
        <f t="shared" si="239"/>
        <v>60.400999999999996</v>
      </c>
      <c r="U699" s="9">
        <f t="shared" si="239"/>
        <v>88.832000000000008</v>
      </c>
      <c r="V699" s="9">
        <f t="shared" si="239"/>
        <v>423.72374377224196</v>
      </c>
      <c r="W699" s="9">
        <f t="shared" si="239"/>
        <v>467.93799999999999</v>
      </c>
      <c r="X699" s="9">
        <f t="shared" si="239"/>
        <v>11.808999999999999</v>
      </c>
      <c r="Y699" s="9">
        <f t="shared" si="239"/>
        <v>71.138999999999996</v>
      </c>
      <c r="Z699" s="60">
        <f t="shared" si="239"/>
        <v>2919.289065560522</v>
      </c>
      <c r="AA699" s="85"/>
    </row>
    <row r="700" spans="1:27" ht="24.75">
      <c r="A700" s="73" t="s">
        <v>7</v>
      </c>
      <c r="B700" s="50">
        <v>2017</v>
      </c>
      <c r="C700" s="70" t="s">
        <v>9</v>
      </c>
      <c r="D700" s="9">
        <v>99.359049589286514</v>
      </c>
      <c r="E700" s="9">
        <v>42.25490270054101</v>
      </c>
      <c r="F700" s="9">
        <v>24.369531652084405</v>
      </c>
      <c r="G700" s="9">
        <v>99.846175360089504</v>
      </c>
      <c r="H700" s="9">
        <v>99.985289755597108</v>
      </c>
      <c r="I700" s="9">
        <v>79.620404987150721</v>
      </c>
      <c r="J700" s="9">
        <v>0</v>
      </c>
      <c r="K700" s="9">
        <v>101.06602787601493</v>
      </c>
      <c r="L700" s="9">
        <v>97.759300246225592</v>
      </c>
      <c r="M700" s="9">
        <v>97.604132598723652</v>
      </c>
      <c r="N700" s="9">
        <v>85.686465433300882</v>
      </c>
      <c r="O700" s="9">
        <v>11.663028553294232</v>
      </c>
      <c r="P700" s="9">
        <v>70.452528837621998</v>
      </c>
      <c r="Q700" s="9">
        <v>65.909541673402771</v>
      </c>
      <c r="R700" s="9">
        <v>38.646229262536522</v>
      </c>
      <c r="S700" s="9">
        <v>100.15860428231559</v>
      </c>
      <c r="T700" s="9">
        <v>99.636652662654697</v>
      </c>
      <c r="U700" s="9">
        <v>94.375016171181656</v>
      </c>
      <c r="V700" s="9">
        <v>100.01110273661106</v>
      </c>
      <c r="W700" s="9">
        <v>99.981058376037296</v>
      </c>
      <c r="X700" s="9">
        <v>99.044923947647675</v>
      </c>
      <c r="Y700" s="9">
        <v>96.060570211759142</v>
      </c>
      <c r="Z700" s="16">
        <v>83.04396462642741</v>
      </c>
      <c r="AA700" s="92" t="s">
        <v>102</v>
      </c>
    </row>
    <row r="701" spans="1:27" ht="24.75">
      <c r="A701" s="73"/>
      <c r="B701" s="50">
        <v>2018</v>
      </c>
      <c r="C701" s="71"/>
      <c r="D701" s="9">
        <f t="shared" ref="D701:S701" si="240">(D677/D698)*100</f>
        <v>129.25992743997938</v>
      </c>
      <c r="E701" s="9">
        <f t="shared" si="240"/>
        <v>35.963960326073241</v>
      </c>
      <c r="F701" s="9">
        <f t="shared" si="240"/>
        <v>16.156636958750692</v>
      </c>
      <c r="G701" s="9">
        <f t="shared" si="240"/>
        <v>98.815249024747672</v>
      </c>
      <c r="H701" s="9">
        <f t="shared" si="240"/>
        <v>99.385728391310948</v>
      </c>
      <c r="I701" s="9">
        <f t="shared" si="240"/>
        <v>78.756476683937819</v>
      </c>
      <c r="J701" s="9">
        <f t="shared" si="240"/>
        <v>0</v>
      </c>
      <c r="K701" s="9">
        <f t="shared" si="240"/>
        <v>80.234983848348904</v>
      </c>
      <c r="L701" s="9">
        <f t="shared" si="240"/>
        <v>92.88500835965074</v>
      </c>
      <c r="M701" s="9">
        <f t="shared" si="240"/>
        <v>94.999787946901904</v>
      </c>
      <c r="N701" s="9">
        <f t="shared" si="240"/>
        <v>63.231398988682884</v>
      </c>
      <c r="O701" s="9">
        <f t="shared" si="240"/>
        <v>7.4156057144482261</v>
      </c>
      <c r="P701" s="9">
        <f t="shared" si="240"/>
        <v>30.996159820912624</v>
      </c>
      <c r="Q701" s="9">
        <f t="shared" si="240"/>
        <v>71.555555555555557</v>
      </c>
      <c r="R701" s="9">
        <f t="shared" si="240"/>
        <v>8.8564176442340692</v>
      </c>
      <c r="S701" s="9">
        <f t="shared" si="240"/>
        <v>105.68245734641586</v>
      </c>
      <c r="T701" s="9">
        <f>(T677/T698)*100</f>
        <v>96.90613154960981</v>
      </c>
      <c r="U701" s="9">
        <f t="shared" ref="U701:Y701" si="241">(U677/U698)*100</f>
        <v>67.116176823748916</v>
      </c>
      <c r="V701" s="9">
        <f t="shared" si="241"/>
        <v>98.956888998984994</v>
      </c>
      <c r="W701" s="9">
        <f t="shared" si="241"/>
        <v>101.74691226384309</v>
      </c>
      <c r="X701" s="9">
        <f t="shared" si="241"/>
        <v>79.025301897642336</v>
      </c>
      <c r="Y701" s="9">
        <f t="shared" si="241"/>
        <v>98.384435129872273</v>
      </c>
      <c r="Z701" s="60">
        <f>(Z677/Z698)*100</f>
        <v>81.600619507788025</v>
      </c>
      <c r="AA701" s="92"/>
    </row>
    <row r="702" spans="1:27" ht="24.75">
      <c r="A702" s="73"/>
      <c r="B702" s="50">
        <v>2019</v>
      </c>
      <c r="C702" s="72"/>
      <c r="D702" s="9">
        <f>(D678/D699)*100</f>
        <v>-85.623206885559426</v>
      </c>
      <c r="E702" s="9">
        <f t="shared" ref="E702:S702" si="242">(E678/E699)*100</f>
        <v>38.92572567773032</v>
      </c>
      <c r="F702" s="9">
        <f t="shared" si="242"/>
        <v>27.171033264645274</v>
      </c>
      <c r="G702" s="9">
        <f t="shared" si="242"/>
        <v>100.55782335051798</v>
      </c>
      <c r="H702" s="9">
        <f t="shared" si="242"/>
        <v>99.947036378107583</v>
      </c>
      <c r="I702" s="9">
        <f t="shared" si="242"/>
        <v>76.855546687948916</v>
      </c>
      <c r="J702" s="9">
        <f t="shared" si="242"/>
        <v>0</v>
      </c>
      <c r="K702" s="9">
        <f t="shared" si="242"/>
        <v>94.909897710981966</v>
      </c>
      <c r="L702" s="9">
        <f t="shared" si="242"/>
        <v>99.359157465939731</v>
      </c>
      <c r="M702" s="9">
        <f t="shared" si="242"/>
        <v>70.66610961694127</v>
      </c>
      <c r="N702" s="9">
        <f t="shared" si="242"/>
        <v>26.106696935300793</v>
      </c>
      <c r="O702" s="9">
        <f t="shared" si="242"/>
        <v>21.988316113170857</v>
      </c>
      <c r="P702" s="9">
        <f t="shared" si="242"/>
        <v>59.046992963832402</v>
      </c>
      <c r="Q702" s="9">
        <f t="shared" si="242"/>
        <v>87.580447957426742</v>
      </c>
      <c r="R702" s="9">
        <f t="shared" si="242"/>
        <v>11.628245975718956</v>
      </c>
      <c r="S702" s="9">
        <f t="shared" si="242"/>
        <v>97.968691124584666</v>
      </c>
      <c r="T702" s="9">
        <f>(T678/T699)*100</f>
        <v>99.728481316534499</v>
      </c>
      <c r="U702" s="9">
        <f t="shared" ref="U702:Z702" si="243">(U678/U699)*100</f>
        <v>91.750720461095099</v>
      </c>
      <c r="V702" s="9">
        <f t="shared" si="243"/>
        <v>100.118533887973</v>
      </c>
      <c r="W702" s="9">
        <f t="shared" si="243"/>
        <v>100.34662711726767</v>
      </c>
      <c r="X702" s="9">
        <f t="shared" si="243"/>
        <v>61.343043441442966</v>
      </c>
      <c r="Y702" s="9">
        <f t="shared" si="243"/>
        <v>92.345970564669173</v>
      </c>
      <c r="Z702" s="60">
        <f t="shared" si="243"/>
        <v>87.513258969079487</v>
      </c>
      <c r="AA702" s="92"/>
    </row>
    <row r="704" spans="1:27" ht="24.75">
      <c r="A704" s="1" t="s">
        <v>142</v>
      </c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AA704" s="2" t="s">
        <v>147</v>
      </c>
    </row>
    <row r="705" spans="1:27" ht="24.75" customHeight="1">
      <c r="A705" s="29" t="s">
        <v>79</v>
      </c>
      <c r="Z705" s="2"/>
      <c r="AA705" s="39" t="s">
        <v>171</v>
      </c>
    </row>
    <row r="706" spans="1:27">
      <c r="A706" s="46" t="s">
        <v>209</v>
      </c>
      <c r="AA706" s="46" t="s">
        <v>1</v>
      </c>
    </row>
    <row r="707" spans="1:27">
      <c r="A707" s="74" t="s">
        <v>83</v>
      </c>
      <c r="B707" s="76" t="s">
        <v>2</v>
      </c>
      <c r="C707" s="77"/>
      <c r="D707" s="25" t="s">
        <v>10</v>
      </c>
      <c r="E707" s="25" t="s">
        <v>12</v>
      </c>
      <c r="F707" s="25" t="s">
        <v>14</v>
      </c>
      <c r="G707" s="25" t="s">
        <v>16</v>
      </c>
      <c r="H707" s="25" t="s">
        <v>18</v>
      </c>
      <c r="I707" s="25" t="s">
        <v>20</v>
      </c>
      <c r="J707" s="25" t="s">
        <v>22</v>
      </c>
      <c r="K707" s="25" t="s">
        <v>24</v>
      </c>
      <c r="L707" s="25" t="s">
        <v>26</v>
      </c>
      <c r="M707" s="25" t="s">
        <v>28</v>
      </c>
      <c r="N707" s="25" t="s">
        <v>30</v>
      </c>
      <c r="O707" s="25" t="s">
        <v>32</v>
      </c>
      <c r="P707" s="25" t="s">
        <v>34</v>
      </c>
      <c r="Q707" s="25" t="s">
        <v>36</v>
      </c>
      <c r="R707" s="25" t="s">
        <v>38</v>
      </c>
      <c r="S707" s="25" t="s">
        <v>40</v>
      </c>
      <c r="T707" s="25" t="s">
        <v>42</v>
      </c>
      <c r="U707" s="25" t="s">
        <v>44</v>
      </c>
      <c r="V707" s="25" t="s">
        <v>46</v>
      </c>
      <c r="W707" s="25" t="s">
        <v>48</v>
      </c>
      <c r="X707" s="25" t="s">
        <v>50</v>
      </c>
      <c r="Y707" s="25" t="s">
        <v>52</v>
      </c>
      <c r="Z707" s="25" t="s">
        <v>54</v>
      </c>
      <c r="AA707" s="83" t="s">
        <v>104</v>
      </c>
    </row>
    <row r="708" spans="1:27">
      <c r="A708" s="75"/>
      <c r="B708" s="78" t="s">
        <v>8</v>
      </c>
      <c r="C708" s="79"/>
      <c r="D708" s="28" t="s">
        <v>11</v>
      </c>
      <c r="E708" s="28" t="s">
        <v>13</v>
      </c>
      <c r="F708" s="28" t="s">
        <v>15</v>
      </c>
      <c r="G708" s="28" t="s">
        <v>17</v>
      </c>
      <c r="H708" s="28" t="s">
        <v>19</v>
      </c>
      <c r="I708" s="28" t="s">
        <v>21</v>
      </c>
      <c r="J708" s="28" t="s">
        <v>23</v>
      </c>
      <c r="K708" s="28" t="s">
        <v>25</v>
      </c>
      <c r="L708" s="28" t="s">
        <v>27</v>
      </c>
      <c r="M708" s="28" t="s">
        <v>29</v>
      </c>
      <c r="N708" s="28" t="s">
        <v>31</v>
      </c>
      <c r="O708" s="28" t="s">
        <v>33</v>
      </c>
      <c r="P708" s="28" t="s">
        <v>35</v>
      </c>
      <c r="Q708" s="28" t="s">
        <v>37</v>
      </c>
      <c r="R708" s="28" t="s">
        <v>39</v>
      </c>
      <c r="S708" s="28" t="s">
        <v>41</v>
      </c>
      <c r="T708" s="28" t="s">
        <v>43</v>
      </c>
      <c r="U708" s="28" t="s">
        <v>45</v>
      </c>
      <c r="V708" s="28" t="s">
        <v>47</v>
      </c>
      <c r="W708" s="28" t="s">
        <v>49</v>
      </c>
      <c r="X708" s="17" t="s">
        <v>51</v>
      </c>
      <c r="Y708" s="17" t="s">
        <v>53</v>
      </c>
      <c r="Z708" s="17" t="s">
        <v>55</v>
      </c>
      <c r="AA708" s="85"/>
    </row>
    <row r="709" spans="1:27" ht="24.75">
      <c r="A709" s="80" t="s">
        <v>208</v>
      </c>
      <c r="B709" s="50">
        <v>2017</v>
      </c>
      <c r="C709" s="70" t="s">
        <v>98</v>
      </c>
      <c r="D709" s="9">
        <v>485.49799999999999</v>
      </c>
      <c r="E709" s="9">
        <v>161.92699999999999</v>
      </c>
      <c r="F709" s="9">
        <v>14.224</v>
      </c>
      <c r="G709" s="9">
        <v>1350.5650000000001</v>
      </c>
      <c r="H709" s="9">
        <v>3521.2101104252638</v>
      </c>
      <c r="I709" s="9">
        <v>10.592639999999999</v>
      </c>
      <c r="J709" s="9">
        <v>14.898</v>
      </c>
      <c r="K709" s="9">
        <v>2445.87</v>
      </c>
      <c r="L709" s="9">
        <v>4553</v>
      </c>
      <c r="M709" s="9">
        <v>1874</v>
      </c>
      <c r="N709" s="9">
        <v>2137.5010000000002</v>
      </c>
      <c r="O709" s="9">
        <v>1311.749</v>
      </c>
      <c r="P709" s="9">
        <v>229.34200000000001</v>
      </c>
      <c r="Q709" s="9">
        <v>293.23500000000001</v>
      </c>
      <c r="R709" s="9">
        <v>28.064</v>
      </c>
      <c r="S709" s="9">
        <v>71.426000000000002</v>
      </c>
      <c r="T709" s="9">
        <v>339.30900000000003</v>
      </c>
      <c r="U709" s="9">
        <v>181.55199999999999</v>
      </c>
      <c r="V709" s="9">
        <v>5469</v>
      </c>
      <c r="W709" s="9">
        <v>2534.5500000000002</v>
      </c>
      <c r="X709" s="9">
        <v>773</v>
      </c>
      <c r="Y709" s="9">
        <v>316.67599999999999</v>
      </c>
      <c r="Z709" s="26">
        <f>SUM(D709:Y709)</f>
        <v>28117.188750425263</v>
      </c>
      <c r="AA709" s="83" t="s">
        <v>95</v>
      </c>
    </row>
    <row r="710" spans="1:27" ht="24.75">
      <c r="A710" s="81"/>
      <c r="B710" s="50">
        <v>2018</v>
      </c>
      <c r="C710" s="71"/>
      <c r="D710" s="9">
        <v>484</v>
      </c>
      <c r="E710" s="9">
        <v>163.041</v>
      </c>
      <c r="F710" s="9">
        <v>11.077</v>
      </c>
      <c r="G710" s="9">
        <v>1407.954</v>
      </c>
      <c r="H710" s="9">
        <v>3280</v>
      </c>
      <c r="I710" s="9">
        <v>13.385999999999999</v>
      </c>
      <c r="J710" s="9">
        <v>14.891</v>
      </c>
      <c r="K710" s="9">
        <v>2361.1970000000001</v>
      </c>
      <c r="L710" s="9">
        <v>4591</v>
      </c>
      <c r="M710" s="9">
        <v>1772.27</v>
      </c>
      <c r="N710" s="9">
        <v>2141.739</v>
      </c>
      <c r="O710" s="9">
        <v>710.84</v>
      </c>
      <c r="P710" s="9">
        <v>84</v>
      </c>
      <c r="Q710" s="9">
        <v>325.39499999999998</v>
      </c>
      <c r="R710" s="9">
        <v>51.792000000000002</v>
      </c>
      <c r="S710" s="9">
        <v>72.570999999999998</v>
      </c>
      <c r="T710" s="9">
        <v>389.52800000000002</v>
      </c>
      <c r="U710" s="9">
        <v>234.62100000000001</v>
      </c>
      <c r="V710" s="9">
        <v>5172.7579999999998</v>
      </c>
      <c r="W710" s="9">
        <v>2637.2159999999999</v>
      </c>
      <c r="X710" s="9">
        <v>371.887</v>
      </c>
      <c r="Y710" s="9">
        <v>316.78199999999998</v>
      </c>
      <c r="Z710" s="26">
        <f>SUM(D710:Y710)</f>
        <v>26607.944999999996</v>
      </c>
      <c r="AA710" s="84"/>
    </row>
    <row r="711" spans="1:27" ht="24.75">
      <c r="A711" s="82"/>
      <c r="B711" s="50">
        <v>2019</v>
      </c>
      <c r="C711" s="72"/>
      <c r="D711" s="9">
        <v>484</v>
      </c>
      <c r="E711" s="9">
        <v>164.37100000000001</v>
      </c>
      <c r="F711" s="9">
        <v>12.089</v>
      </c>
      <c r="G711" s="9">
        <v>1440.4970000000001</v>
      </c>
      <c r="H711" s="9">
        <v>3189.239</v>
      </c>
      <c r="I711" s="9">
        <v>13.414</v>
      </c>
      <c r="J711" s="9">
        <v>14.901999999999999</v>
      </c>
      <c r="K711" s="9">
        <v>2683.1329999999998</v>
      </c>
      <c r="L711" s="9">
        <v>4623</v>
      </c>
      <c r="M711" s="9">
        <v>1739.7850000000001</v>
      </c>
      <c r="N711" s="9">
        <v>2137.5569999999998</v>
      </c>
      <c r="O711" s="9">
        <v>397.59199999999998</v>
      </c>
      <c r="P711" s="9">
        <v>85</v>
      </c>
      <c r="Q711" s="9">
        <v>151.81399999999999</v>
      </c>
      <c r="R711" s="9">
        <v>51.488</v>
      </c>
      <c r="S711" s="9">
        <v>57.015999999999998</v>
      </c>
      <c r="T711" s="9">
        <v>399.23099999999999</v>
      </c>
      <c r="U711" s="9">
        <v>238.018</v>
      </c>
      <c r="V711" s="9">
        <v>4645.8440000000001</v>
      </c>
      <c r="W711" s="9">
        <v>2640.3069999999998</v>
      </c>
      <c r="X711" s="9">
        <v>366.40100000000001</v>
      </c>
      <c r="Y711" s="9">
        <v>295.81</v>
      </c>
      <c r="Z711" s="26">
        <f t="shared" ref="Z711:Z723" si="244">SUM(D711:Y711)</f>
        <v>25830.508000000005</v>
      </c>
      <c r="AA711" s="85"/>
    </row>
    <row r="712" spans="1:27" ht="24.75">
      <c r="A712" s="83" t="s">
        <v>3</v>
      </c>
      <c r="B712" s="86">
        <v>2017</v>
      </c>
      <c r="C712" s="40" t="s">
        <v>99</v>
      </c>
      <c r="D712" s="9">
        <v>44.09061414</v>
      </c>
      <c r="E712" s="9">
        <v>234.84559665203048</v>
      </c>
      <c r="F712" s="9">
        <v>142.71374844684766</v>
      </c>
      <c r="G712" s="9">
        <v>55.551309334779326</v>
      </c>
      <c r="H712" s="9">
        <v>0.3254556097560975</v>
      </c>
      <c r="I712" s="9">
        <v>0</v>
      </c>
      <c r="J712" s="9">
        <v>0</v>
      </c>
      <c r="K712" s="9">
        <v>875.20537641452188</v>
      </c>
      <c r="L712" s="9">
        <v>1.5828704225352111E-2</v>
      </c>
      <c r="M712" s="9">
        <v>22.44415428225318</v>
      </c>
      <c r="N712" s="9">
        <v>8.6632235294117638E-3</v>
      </c>
      <c r="O712" s="9">
        <v>0.13933210191082804</v>
      </c>
      <c r="P712" s="9">
        <v>46.046749379999994</v>
      </c>
      <c r="Q712" s="9">
        <v>3.7749063905325442</v>
      </c>
      <c r="R712" s="9">
        <v>3.0910752019888139E-2</v>
      </c>
      <c r="S712" s="9">
        <v>45.571263761126964</v>
      </c>
      <c r="T712" s="9">
        <v>3.3553857599814734</v>
      </c>
      <c r="U712" s="9">
        <v>0</v>
      </c>
      <c r="V712" s="9">
        <v>415.98318063476603</v>
      </c>
      <c r="W712" s="9">
        <v>74.759952748119275</v>
      </c>
      <c r="X712" s="9">
        <v>0</v>
      </c>
      <c r="Y712" s="9">
        <v>4.4238733299999993</v>
      </c>
      <c r="Z712" s="26">
        <f t="shared" si="244"/>
        <v>1969.2863016664007</v>
      </c>
      <c r="AA712" s="83" t="s">
        <v>96</v>
      </c>
    </row>
    <row r="713" spans="1:27" ht="24.75">
      <c r="A713" s="84"/>
      <c r="B713" s="87"/>
      <c r="C713" s="40" t="s">
        <v>100</v>
      </c>
      <c r="D713" s="9">
        <v>23.587499999999999</v>
      </c>
      <c r="E713" s="9">
        <v>385.85968000000003</v>
      </c>
      <c r="F713" s="9">
        <v>107.94750000000001</v>
      </c>
      <c r="G713" s="9">
        <v>23.566780000000001</v>
      </c>
      <c r="H713" s="9">
        <v>0.36259999999999998</v>
      </c>
      <c r="I713" s="9">
        <v>0</v>
      </c>
      <c r="J713" s="9">
        <v>0</v>
      </c>
      <c r="K713" s="9">
        <v>788.37897999999996</v>
      </c>
      <c r="L713" s="9">
        <v>7.4000000000000003E-3</v>
      </c>
      <c r="M713" s="9">
        <v>9.7028800000000004</v>
      </c>
      <c r="N713" s="9">
        <v>2.2939999999999999E-2</v>
      </c>
      <c r="O713" s="9">
        <v>0.15243999999999999</v>
      </c>
      <c r="P713" s="9">
        <v>189.14431301999997</v>
      </c>
      <c r="Q713" s="9">
        <v>0.36186000000000001</v>
      </c>
      <c r="R713" s="9">
        <v>9.6200000000000008E-2</v>
      </c>
      <c r="S713" s="9">
        <v>49.730959999999996</v>
      </c>
      <c r="T713" s="9">
        <v>2.8519600000000001</v>
      </c>
      <c r="U713" s="9">
        <v>2.2200000000000002E-3</v>
      </c>
      <c r="V713" s="9">
        <v>224.48862</v>
      </c>
      <c r="W713" s="9">
        <v>53.378419999999998</v>
      </c>
      <c r="X713" s="9">
        <v>0</v>
      </c>
      <c r="Y713" s="9">
        <v>5.6351000000000004</v>
      </c>
      <c r="Z713" s="26">
        <f t="shared" si="244"/>
        <v>1865.2783530200002</v>
      </c>
      <c r="AA713" s="84"/>
    </row>
    <row r="714" spans="1:27" ht="24.75">
      <c r="A714" s="84"/>
      <c r="B714" s="86">
        <v>2018</v>
      </c>
      <c r="C714" s="40" t="s">
        <v>99</v>
      </c>
      <c r="D714" s="9">
        <v>62.939</v>
      </c>
      <c r="E714" s="9">
        <v>492.28499999999997</v>
      </c>
      <c r="F714" s="9">
        <v>150.44499999999999</v>
      </c>
      <c r="G714" s="9">
        <v>76.626000000000005</v>
      </c>
      <c r="H714" s="9">
        <v>1.7210000000000001</v>
      </c>
      <c r="I714" s="9">
        <v>0</v>
      </c>
      <c r="J714" s="9">
        <v>0</v>
      </c>
      <c r="K714" s="9">
        <v>1398.4640000000002</v>
      </c>
      <c r="L714" s="9">
        <v>0.307</v>
      </c>
      <c r="M714" s="9">
        <v>22.385000000000002</v>
      </c>
      <c r="N714" s="9">
        <v>0.17499999999999999</v>
      </c>
      <c r="O714" s="9">
        <v>0.63800000000000001</v>
      </c>
      <c r="P714" s="9">
        <v>60.191597999999999</v>
      </c>
      <c r="Q714" s="9">
        <v>8.7770685404772344</v>
      </c>
      <c r="R714" s="9">
        <v>0</v>
      </c>
      <c r="S714" s="9">
        <v>110.244</v>
      </c>
      <c r="T714" s="9">
        <v>5.2850000000000001</v>
      </c>
      <c r="U714" s="9">
        <v>0.52800000000000002</v>
      </c>
      <c r="V714" s="9">
        <v>880.7503496472001</v>
      </c>
      <c r="W714" s="9">
        <v>74.331000000000003</v>
      </c>
      <c r="X714" s="9">
        <v>0</v>
      </c>
      <c r="Y714" s="9">
        <v>5.2129999999999992</v>
      </c>
      <c r="Z714" s="26">
        <f t="shared" si="244"/>
        <v>3351.3050161876772</v>
      </c>
      <c r="AA714" s="84"/>
    </row>
    <row r="715" spans="1:27" ht="24.75">
      <c r="A715" s="84"/>
      <c r="B715" s="87"/>
      <c r="C715" s="40" t="s">
        <v>100</v>
      </c>
      <c r="D715" s="9">
        <v>40.341000000000001</v>
      </c>
      <c r="E715" s="9">
        <v>926.58600000000001</v>
      </c>
      <c r="F715" s="9">
        <v>140.56799999999998</v>
      </c>
      <c r="G715" s="9">
        <v>31.704999999999998</v>
      </c>
      <c r="H715" s="9">
        <v>2.2979999999999996</v>
      </c>
      <c r="I715" s="9">
        <v>0</v>
      </c>
      <c r="J715" s="9">
        <v>0</v>
      </c>
      <c r="K715" s="9">
        <v>1072.924</v>
      </c>
      <c r="L715" s="9">
        <v>0.254</v>
      </c>
      <c r="M715" s="9">
        <v>11.754999999999999</v>
      </c>
      <c r="N715" s="9">
        <v>0.105</v>
      </c>
      <c r="O715" s="9">
        <v>0.249</v>
      </c>
      <c r="P715" s="9">
        <v>223.17269870129869</v>
      </c>
      <c r="Q715" s="9">
        <v>4.8369999999999997</v>
      </c>
      <c r="R715" s="9">
        <v>0.09</v>
      </c>
      <c r="S715" s="9">
        <v>117.29</v>
      </c>
      <c r="T715" s="9">
        <v>4.8989999999999991</v>
      </c>
      <c r="U715" s="9">
        <v>0.33</v>
      </c>
      <c r="V715" s="9">
        <v>314.34200000000004</v>
      </c>
      <c r="W715" s="9">
        <v>63.28</v>
      </c>
      <c r="X715" s="9">
        <v>0</v>
      </c>
      <c r="Y715" s="9">
        <v>6.9289999999999994</v>
      </c>
      <c r="Z715" s="26">
        <f t="shared" si="244"/>
        <v>2961.9546987012982</v>
      </c>
      <c r="AA715" s="84"/>
    </row>
    <row r="716" spans="1:27" ht="24.75">
      <c r="A716" s="84"/>
      <c r="B716" s="86">
        <v>2019</v>
      </c>
      <c r="C716" s="40" t="s">
        <v>99</v>
      </c>
      <c r="D716" s="9">
        <v>66.060999999999993</v>
      </c>
      <c r="E716" s="9">
        <v>648.96199999999999</v>
      </c>
      <c r="F716" s="9">
        <v>148.50800000000001</v>
      </c>
      <c r="G716" s="9">
        <v>58.994999999999997</v>
      </c>
      <c r="H716" s="9">
        <v>5.1820000000000004</v>
      </c>
      <c r="I716" s="9">
        <v>0</v>
      </c>
      <c r="J716" s="9">
        <v>0</v>
      </c>
      <c r="K716" s="9">
        <v>1481.4740000000002</v>
      </c>
      <c r="L716" s="9">
        <v>1.21</v>
      </c>
      <c r="M716" s="9">
        <v>31.021999999999998</v>
      </c>
      <c r="N716" s="9">
        <v>0</v>
      </c>
      <c r="O716" s="9">
        <v>0.26800000000000002</v>
      </c>
      <c r="P716" s="9">
        <v>30.803999999999998</v>
      </c>
      <c r="Q716" s="9">
        <v>7.1314113599765774</v>
      </c>
      <c r="R716" s="9">
        <v>0</v>
      </c>
      <c r="S716" s="9">
        <v>11.104000000000003</v>
      </c>
      <c r="T716" s="9">
        <v>5.085</v>
      </c>
      <c r="U716" s="9">
        <v>0.51</v>
      </c>
      <c r="V716" s="9">
        <v>832.11097300709037</v>
      </c>
      <c r="W716" s="9">
        <v>70.937000000000012</v>
      </c>
      <c r="X716" s="9">
        <v>0</v>
      </c>
      <c r="Y716" s="9">
        <v>3.3439999999999999</v>
      </c>
      <c r="Z716" s="26">
        <f t="shared" si="244"/>
        <v>3402.7083843670671</v>
      </c>
      <c r="AA716" s="84"/>
    </row>
    <row r="717" spans="1:27" ht="24.75">
      <c r="A717" s="85"/>
      <c r="B717" s="87"/>
      <c r="C717" s="40" t="s">
        <v>100</v>
      </c>
      <c r="D717" s="9">
        <v>38.323999999999998</v>
      </c>
      <c r="E717" s="9">
        <v>969.8130000000001</v>
      </c>
      <c r="F717" s="9">
        <v>137.52600000000001</v>
      </c>
      <c r="G717" s="9">
        <v>27.499000000000002</v>
      </c>
      <c r="H717" s="9">
        <v>3.552</v>
      </c>
      <c r="I717" s="9">
        <v>0</v>
      </c>
      <c r="J717" s="9">
        <v>0</v>
      </c>
      <c r="K717" s="9">
        <v>1098.6110000000001</v>
      </c>
      <c r="L717" s="9">
        <v>0.25700000000000001</v>
      </c>
      <c r="M717" s="9">
        <v>14.354000000000001</v>
      </c>
      <c r="N717" s="9">
        <v>0</v>
      </c>
      <c r="O717" s="9">
        <v>0.30000000000000004</v>
      </c>
      <c r="P717" s="9">
        <v>90.591999999999999</v>
      </c>
      <c r="Q717" s="9">
        <v>4.8050000000000006</v>
      </c>
      <c r="R717" s="9">
        <v>0</v>
      </c>
      <c r="S717" s="9">
        <v>10.026999999999999</v>
      </c>
      <c r="T717" s="9">
        <v>3.9160000000000004</v>
      </c>
      <c r="U717" s="9">
        <v>0.23799999999999999</v>
      </c>
      <c r="V717" s="9">
        <v>303.52</v>
      </c>
      <c r="W717" s="9">
        <v>56.359000000000002</v>
      </c>
      <c r="X717" s="9">
        <v>0</v>
      </c>
      <c r="Y717" s="9">
        <v>4.2210000000000001</v>
      </c>
      <c r="Z717" s="26">
        <f t="shared" si="244"/>
        <v>2763.9139999999998</v>
      </c>
      <c r="AA717" s="85"/>
    </row>
    <row r="718" spans="1:27" ht="24.75">
      <c r="A718" s="83" t="s">
        <v>4</v>
      </c>
      <c r="B718" s="86">
        <v>2017</v>
      </c>
      <c r="C718" s="40" t="s">
        <v>99</v>
      </c>
      <c r="D718" s="9">
        <v>145.71106467839999</v>
      </c>
      <c r="E718" s="9">
        <v>643.70471731199996</v>
      </c>
      <c r="F718" s="9">
        <v>85.689335807999981</v>
      </c>
      <c r="G718" s="9">
        <v>14.396424191999998</v>
      </c>
      <c r="H718" s="9">
        <v>404.04212121599994</v>
      </c>
      <c r="I718" s="9">
        <v>1.8490982399999996</v>
      </c>
      <c r="J718" s="9">
        <v>10.300096511999998</v>
      </c>
      <c r="K718" s="9">
        <v>458.18442547199993</v>
      </c>
      <c r="L718" s="9">
        <v>32.940490751999995</v>
      </c>
      <c r="M718" s="9">
        <v>30.688837631999991</v>
      </c>
      <c r="N718" s="9">
        <v>51.532333055999992</v>
      </c>
      <c r="O718" s="9">
        <v>769.66186822850955</v>
      </c>
      <c r="P718" s="9">
        <v>265.42289682431999</v>
      </c>
      <c r="Q718" s="9">
        <v>6.1471457279999999</v>
      </c>
      <c r="R718" s="9">
        <v>234.86295108349583</v>
      </c>
      <c r="S718" s="9">
        <v>186.03609292799999</v>
      </c>
      <c r="T718" s="9">
        <v>59.050819583999996</v>
      </c>
      <c r="U718" s="9">
        <v>160.70787071999999</v>
      </c>
      <c r="V718" s="9">
        <v>100.71834623999999</v>
      </c>
      <c r="W718" s="9">
        <v>65.14045747199998</v>
      </c>
      <c r="X718" s="9">
        <v>78.676033536000006</v>
      </c>
      <c r="Y718" s="9">
        <v>51.541180415999996</v>
      </c>
      <c r="Z718" s="26">
        <f t="shared" si="244"/>
        <v>3857.0046076307249</v>
      </c>
      <c r="AA718" s="83" t="s">
        <v>97</v>
      </c>
    </row>
    <row r="719" spans="1:27" ht="24.75">
      <c r="A719" s="84"/>
      <c r="B719" s="87"/>
      <c r="C719" s="40" t="s">
        <v>100</v>
      </c>
      <c r="D719" s="9">
        <v>233.96135731199996</v>
      </c>
      <c r="E719" s="9">
        <v>1405.2792729599998</v>
      </c>
      <c r="F719" s="9">
        <v>207.47501567999998</v>
      </c>
      <c r="G719" s="9">
        <v>36.228169727999997</v>
      </c>
      <c r="H719" s="9">
        <v>1215.498092544</v>
      </c>
      <c r="I719" s="9">
        <v>2.9311303679999998</v>
      </c>
      <c r="J719" s="9">
        <v>20.390510591999998</v>
      </c>
      <c r="K719" s="9">
        <v>1459.6471848959998</v>
      </c>
      <c r="L719" s="9">
        <v>75.237064703999991</v>
      </c>
      <c r="M719" s="9">
        <v>70.530269183999991</v>
      </c>
      <c r="N719" s="9">
        <v>137.69411788799999</v>
      </c>
      <c r="O719" s="9">
        <v>855.1610449919998</v>
      </c>
      <c r="P719" s="9">
        <v>490.23233810104313</v>
      </c>
      <c r="Q719" s="9">
        <v>14.898069503999995</v>
      </c>
      <c r="R719" s="9">
        <v>246.65289523199996</v>
      </c>
      <c r="S719" s="9">
        <v>468.25714483199988</v>
      </c>
      <c r="T719" s="9">
        <v>249.49555199999998</v>
      </c>
      <c r="U719" s="9">
        <v>233.744596992</v>
      </c>
      <c r="V719" s="9">
        <v>341.9504639999999</v>
      </c>
      <c r="W719" s="9">
        <v>229.20147763199998</v>
      </c>
      <c r="X719" s="9">
        <v>68.408672255999974</v>
      </c>
      <c r="Y719" s="9">
        <v>132.78825676799997</v>
      </c>
      <c r="Z719" s="26">
        <f t="shared" si="244"/>
        <v>8195.6626981650406</v>
      </c>
      <c r="AA719" s="84"/>
    </row>
    <row r="720" spans="1:27" ht="24.75">
      <c r="A720" s="84"/>
      <c r="B720" s="86">
        <v>2018</v>
      </c>
      <c r="C720" s="40" t="s">
        <v>99</v>
      </c>
      <c r="D720" s="9">
        <v>300.23599999999999</v>
      </c>
      <c r="E720" s="9">
        <v>1579.9569999999999</v>
      </c>
      <c r="F720" s="9">
        <v>270.02300000000002</v>
      </c>
      <c r="G720" s="9">
        <v>65.804000000000002</v>
      </c>
      <c r="H720" s="9">
        <v>757.98199999999997</v>
      </c>
      <c r="I720" s="9">
        <v>1115.96343</v>
      </c>
      <c r="J720" s="9">
        <v>15.224999999999998</v>
      </c>
      <c r="K720" s="9">
        <v>2182.4470000000001</v>
      </c>
      <c r="L720" s="9">
        <v>25.99894035532995</v>
      </c>
      <c r="M720" s="9">
        <v>80.284811403230918</v>
      </c>
      <c r="N720" s="9">
        <v>53.179000000000002</v>
      </c>
      <c r="O720" s="9">
        <v>1305.902</v>
      </c>
      <c r="P720" s="9">
        <v>587.38700000000006</v>
      </c>
      <c r="Q720" s="9">
        <v>81.083870925737045</v>
      </c>
      <c r="R720" s="9">
        <v>261.79599999999999</v>
      </c>
      <c r="S720" s="9">
        <v>567.13599999999997</v>
      </c>
      <c r="T720" s="9">
        <v>399.21600000000001</v>
      </c>
      <c r="U720" s="9">
        <v>408.08299999999997</v>
      </c>
      <c r="V720" s="9">
        <v>702.66499999999996</v>
      </c>
      <c r="W720" s="9">
        <v>417.29200000000003</v>
      </c>
      <c r="X720" s="9">
        <v>115.52900000000001</v>
      </c>
      <c r="Y720" s="9">
        <v>250.21800000000002</v>
      </c>
      <c r="Z720" s="26">
        <f t="shared" si="244"/>
        <v>11543.408052684303</v>
      </c>
      <c r="AA720" s="84"/>
    </row>
    <row r="721" spans="1:27" ht="24.75">
      <c r="A721" s="84"/>
      <c r="B721" s="87"/>
      <c r="C721" s="40" t="s">
        <v>100</v>
      </c>
      <c r="D721" s="9">
        <v>263.04199999999997</v>
      </c>
      <c r="E721" s="9">
        <v>1705.44</v>
      </c>
      <c r="F721" s="9">
        <v>261.77599999999995</v>
      </c>
      <c r="G721" s="9">
        <v>53.498999999999995</v>
      </c>
      <c r="H721" s="9">
        <v>1279.9719999999998</v>
      </c>
      <c r="I721" s="9">
        <v>6.3590000000000009</v>
      </c>
      <c r="J721" s="9">
        <v>26.805000000000003</v>
      </c>
      <c r="K721" s="9">
        <v>1695.8810000000001</v>
      </c>
      <c r="L721" s="9">
        <v>73.88300000000001</v>
      </c>
      <c r="M721" s="9">
        <v>106.093</v>
      </c>
      <c r="N721" s="9">
        <v>163.19400000000002</v>
      </c>
      <c r="O721" s="9">
        <v>1080.1390000000001</v>
      </c>
      <c r="P721" s="9">
        <v>655.78199999999993</v>
      </c>
      <c r="Q721" s="9">
        <v>82.055000000000007</v>
      </c>
      <c r="R721" s="9">
        <v>266.77700000000004</v>
      </c>
      <c r="S721" s="9">
        <v>576.78399999999999</v>
      </c>
      <c r="T721" s="9">
        <v>355.56900000000002</v>
      </c>
      <c r="U721" s="9">
        <v>346.75899999999996</v>
      </c>
      <c r="V721" s="9">
        <v>625.66399999999999</v>
      </c>
      <c r="W721" s="9">
        <v>280.78300000000002</v>
      </c>
      <c r="X721" s="9">
        <v>91.790999999999997</v>
      </c>
      <c r="Y721" s="9">
        <v>212.23500000000001</v>
      </c>
      <c r="Z721" s="26">
        <f t="shared" si="244"/>
        <v>10210.281999999999</v>
      </c>
      <c r="AA721" s="84"/>
    </row>
    <row r="722" spans="1:27" ht="24.75">
      <c r="A722" s="84"/>
      <c r="B722" s="86">
        <v>2019</v>
      </c>
      <c r="C722" s="40" t="s">
        <v>99</v>
      </c>
      <c r="D722" s="9">
        <v>310.267</v>
      </c>
      <c r="E722" s="9">
        <v>1650.3820000000001</v>
      </c>
      <c r="F722" s="9">
        <v>268.10599999999999</v>
      </c>
      <c r="G722" s="9">
        <v>72.310999999999993</v>
      </c>
      <c r="H722" s="9">
        <v>635.34799999999996</v>
      </c>
      <c r="I722" s="9">
        <v>5.5869999999999997</v>
      </c>
      <c r="J722" s="9">
        <v>13.266</v>
      </c>
      <c r="K722" s="9">
        <v>2225.5789999999997</v>
      </c>
      <c r="L722" s="9">
        <v>37.639000000000003</v>
      </c>
      <c r="M722" s="9">
        <v>60.142796832435856</v>
      </c>
      <c r="N722" s="9">
        <v>36.940579030558482</v>
      </c>
      <c r="O722" s="9">
        <v>589.94100000000003</v>
      </c>
      <c r="P722" s="9">
        <v>556.11400000000003</v>
      </c>
      <c r="Q722" s="9">
        <v>87.219354967396526</v>
      </c>
      <c r="R722" s="9">
        <v>226.94869698597245</v>
      </c>
      <c r="S722" s="9">
        <v>583.94699999999989</v>
      </c>
      <c r="T722" s="9">
        <v>333.61200000000002</v>
      </c>
      <c r="U722" s="9">
        <v>423.50099999999998</v>
      </c>
      <c r="V722" s="9">
        <v>686.61982444733428</v>
      </c>
      <c r="W722" s="9">
        <v>370.70799999999997</v>
      </c>
      <c r="X722" s="9">
        <v>134.56299999999999</v>
      </c>
      <c r="Y722" s="9">
        <v>317.005</v>
      </c>
      <c r="Z722" s="26">
        <f t="shared" si="244"/>
        <v>9625.7472522636963</v>
      </c>
      <c r="AA722" s="84"/>
    </row>
    <row r="723" spans="1:27" ht="24.75">
      <c r="A723" s="85"/>
      <c r="B723" s="87"/>
      <c r="C723" s="40" t="s">
        <v>100</v>
      </c>
      <c r="D723" s="9">
        <v>270.12800000000004</v>
      </c>
      <c r="E723" s="9">
        <v>1580.817</v>
      </c>
      <c r="F723" s="9">
        <v>233.03899999999999</v>
      </c>
      <c r="G723" s="9">
        <v>61.186</v>
      </c>
      <c r="H723" s="9">
        <v>1094.876</v>
      </c>
      <c r="I723" s="9">
        <v>6.7160000000000002</v>
      </c>
      <c r="J723" s="9">
        <v>21.080000000000002</v>
      </c>
      <c r="K723" s="9">
        <v>1762.6420000000001</v>
      </c>
      <c r="L723" s="9">
        <v>82.527000000000001</v>
      </c>
      <c r="M723" s="9">
        <v>75.411000000000001</v>
      </c>
      <c r="N723" s="9">
        <v>90.277000000000001</v>
      </c>
      <c r="O723" s="9">
        <v>431.209</v>
      </c>
      <c r="P723" s="9">
        <v>559.25499999999988</v>
      </c>
      <c r="Q723" s="9">
        <v>103.16499999999999</v>
      </c>
      <c r="R723" s="9">
        <v>234.95</v>
      </c>
      <c r="S723" s="9">
        <v>561.80700000000002</v>
      </c>
      <c r="T723" s="9">
        <v>295.05399999999997</v>
      </c>
      <c r="U723" s="9">
        <v>300.10200000000003</v>
      </c>
      <c r="V723" s="9">
        <v>639.66399999999999</v>
      </c>
      <c r="W723" s="9">
        <v>246.26600000000002</v>
      </c>
      <c r="X723" s="9">
        <v>117.15</v>
      </c>
      <c r="Y723" s="9">
        <v>314.31899999999996</v>
      </c>
      <c r="Z723" s="26">
        <f t="shared" si="244"/>
        <v>9081.64</v>
      </c>
      <c r="AA723" s="85"/>
    </row>
    <row r="724" spans="1:27" ht="24.75">
      <c r="A724" s="83" t="s">
        <v>5</v>
      </c>
      <c r="B724" s="86">
        <v>2017</v>
      </c>
      <c r="C724" s="40" t="s">
        <v>99</v>
      </c>
      <c r="D724" s="9">
        <v>101.62045053839999</v>
      </c>
      <c r="E724" s="9">
        <v>408.85912065996945</v>
      </c>
      <c r="F724" s="9">
        <v>-57.024412638847679</v>
      </c>
      <c r="G724" s="9">
        <v>-41.154885142779328</v>
      </c>
      <c r="H724" s="9">
        <v>403.71666560624385</v>
      </c>
      <c r="I724" s="9">
        <v>1.8490982399999996</v>
      </c>
      <c r="J724" s="9">
        <v>10.300096511999998</v>
      </c>
      <c r="K724" s="9">
        <v>-417.02095094252195</v>
      </c>
      <c r="L724" s="9">
        <v>32.924662047774646</v>
      </c>
      <c r="M724" s="9">
        <v>8.2446833497468113</v>
      </c>
      <c r="N724" s="9">
        <v>51.523669832470581</v>
      </c>
      <c r="O724" s="9">
        <v>769.52253612659877</v>
      </c>
      <c r="P724" s="9">
        <v>219.37614744432</v>
      </c>
      <c r="Q724" s="9">
        <v>2.3722393374674557</v>
      </c>
      <c r="R724" s="9">
        <v>234.83204033147595</v>
      </c>
      <c r="S724" s="9">
        <v>140.46482916687302</v>
      </c>
      <c r="T724" s="9">
        <v>55.695433824018522</v>
      </c>
      <c r="U724" s="9">
        <v>160.70787071999999</v>
      </c>
      <c r="V724" s="9">
        <v>-315.26483439476601</v>
      </c>
      <c r="W724" s="9">
        <v>-9.6194952761192951</v>
      </c>
      <c r="X724" s="9">
        <v>78.676033536000006</v>
      </c>
      <c r="Y724" s="9">
        <v>47.117307085999997</v>
      </c>
      <c r="Z724" s="26">
        <v>1887.7183059643246</v>
      </c>
      <c r="AA724" s="83" t="s">
        <v>103</v>
      </c>
    </row>
    <row r="725" spans="1:27" ht="24.75">
      <c r="A725" s="84"/>
      <c r="B725" s="87"/>
      <c r="C725" s="40" t="s">
        <v>100</v>
      </c>
      <c r="D725" s="9">
        <v>210.37385731199996</v>
      </c>
      <c r="E725" s="9">
        <v>1019.4195929599998</v>
      </c>
      <c r="F725" s="9">
        <v>99.527515679999979</v>
      </c>
      <c r="G725" s="9">
        <v>12.661389727999996</v>
      </c>
      <c r="H725" s="9">
        <v>1215.135492544</v>
      </c>
      <c r="I725" s="9">
        <v>2.9311303679999998</v>
      </c>
      <c r="J725" s="9">
        <v>20.390510591999998</v>
      </c>
      <c r="K725" s="9">
        <v>671.26820489599982</v>
      </c>
      <c r="L725" s="9">
        <v>75.229664703999987</v>
      </c>
      <c r="M725" s="9">
        <v>60.827389183999991</v>
      </c>
      <c r="N725" s="9">
        <v>137.67117788799999</v>
      </c>
      <c r="O725" s="9">
        <v>855.00860499199985</v>
      </c>
      <c r="P725" s="9">
        <v>301.08802508104316</v>
      </c>
      <c r="Q725" s="9">
        <v>14.536209503999995</v>
      </c>
      <c r="R725" s="9">
        <v>246.55669523199995</v>
      </c>
      <c r="S725" s="9">
        <v>418.5261848319999</v>
      </c>
      <c r="T725" s="9">
        <v>246.64359199999998</v>
      </c>
      <c r="U725" s="9">
        <v>233.742376992</v>
      </c>
      <c r="V725" s="9">
        <v>117.4618439999999</v>
      </c>
      <c r="W725" s="9">
        <v>175.82305763199997</v>
      </c>
      <c r="X725" s="9">
        <v>68.408672255999974</v>
      </c>
      <c r="Y725" s="9">
        <v>127.15315676799997</v>
      </c>
      <c r="Z725" s="26">
        <v>6330.3843451450412</v>
      </c>
      <c r="AA725" s="84"/>
    </row>
    <row r="726" spans="1:27" ht="24.75">
      <c r="A726" s="84"/>
      <c r="B726" s="86">
        <v>2018</v>
      </c>
      <c r="C726" s="40" t="s">
        <v>99</v>
      </c>
      <c r="D726" s="9">
        <f>D720-D714</f>
        <v>237.297</v>
      </c>
      <c r="E726" s="9">
        <f t="shared" ref="E726:Z726" si="245">E720-E714</f>
        <v>1087.672</v>
      </c>
      <c r="F726" s="9">
        <f t="shared" si="245"/>
        <v>119.57800000000003</v>
      </c>
      <c r="G726" s="9">
        <f t="shared" si="245"/>
        <v>-10.822000000000003</v>
      </c>
      <c r="H726" s="9">
        <f t="shared" si="245"/>
        <v>756.26099999999997</v>
      </c>
      <c r="I726" s="9">
        <f t="shared" si="245"/>
        <v>1115.96343</v>
      </c>
      <c r="J726" s="9">
        <f t="shared" si="245"/>
        <v>15.224999999999998</v>
      </c>
      <c r="K726" s="9">
        <f t="shared" si="245"/>
        <v>783.98299999999995</v>
      </c>
      <c r="L726" s="9">
        <f t="shared" si="245"/>
        <v>25.691940355329951</v>
      </c>
      <c r="M726" s="9">
        <f t="shared" si="245"/>
        <v>57.899811403230913</v>
      </c>
      <c r="N726" s="9">
        <f t="shared" si="245"/>
        <v>53.004000000000005</v>
      </c>
      <c r="O726" s="9">
        <f t="shared" si="245"/>
        <v>1305.2640000000001</v>
      </c>
      <c r="P726" s="9">
        <f t="shared" si="245"/>
        <v>527.19540200000006</v>
      </c>
      <c r="Q726" s="9">
        <f t="shared" si="245"/>
        <v>72.306802385259815</v>
      </c>
      <c r="R726" s="9">
        <f t="shared" si="245"/>
        <v>261.79599999999999</v>
      </c>
      <c r="S726" s="9">
        <f t="shared" si="245"/>
        <v>456.89199999999994</v>
      </c>
      <c r="T726" s="9">
        <f t="shared" si="245"/>
        <v>393.93099999999998</v>
      </c>
      <c r="U726" s="9">
        <f t="shared" si="245"/>
        <v>407.55499999999995</v>
      </c>
      <c r="V726" s="9">
        <f t="shared" si="245"/>
        <v>-178.08534964720013</v>
      </c>
      <c r="W726" s="9">
        <f t="shared" si="245"/>
        <v>342.96100000000001</v>
      </c>
      <c r="X726" s="9">
        <f t="shared" si="245"/>
        <v>115.52900000000001</v>
      </c>
      <c r="Y726" s="9">
        <f t="shared" si="245"/>
        <v>245.00500000000002</v>
      </c>
      <c r="Z726" s="9">
        <f t="shared" si="245"/>
        <v>8192.1030364966246</v>
      </c>
      <c r="AA726" s="84"/>
    </row>
    <row r="727" spans="1:27" ht="24.75">
      <c r="A727" s="84"/>
      <c r="B727" s="87"/>
      <c r="C727" s="40" t="s">
        <v>100</v>
      </c>
      <c r="D727" s="9">
        <f>D721-D715</f>
        <v>222.70099999999996</v>
      </c>
      <c r="E727" s="9">
        <f t="shared" ref="E727:Z729" si="246">E721-E715</f>
        <v>778.85400000000004</v>
      </c>
      <c r="F727" s="9">
        <f t="shared" si="246"/>
        <v>121.20799999999997</v>
      </c>
      <c r="G727" s="9">
        <f t="shared" si="246"/>
        <v>21.793999999999997</v>
      </c>
      <c r="H727" s="9">
        <f t="shared" si="246"/>
        <v>1277.6739999999998</v>
      </c>
      <c r="I727" s="9">
        <f t="shared" si="246"/>
        <v>6.3590000000000009</v>
      </c>
      <c r="J727" s="9">
        <f t="shared" si="246"/>
        <v>26.805000000000003</v>
      </c>
      <c r="K727" s="9">
        <f t="shared" si="246"/>
        <v>622.95700000000011</v>
      </c>
      <c r="L727" s="9">
        <f t="shared" si="246"/>
        <v>73.629000000000005</v>
      </c>
      <c r="M727" s="9">
        <f t="shared" si="246"/>
        <v>94.338000000000008</v>
      </c>
      <c r="N727" s="9">
        <f t="shared" si="246"/>
        <v>163.08900000000003</v>
      </c>
      <c r="O727" s="9">
        <f t="shared" si="246"/>
        <v>1079.8900000000001</v>
      </c>
      <c r="P727" s="9">
        <f t="shared" si="246"/>
        <v>432.60930129870121</v>
      </c>
      <c r="Q727" s="9">
        <f t="shared" si="246"/>
        <v>77.218000000000004</v>
      </c>
      <c r="R727" s="9">
        <f t="shared" si="246"/>
        <v>266.68700000000007</v>
      </c>
      <c r="S727" s="9">
        <f t="shared" si="246"/>
        <v>459.49399999999997</v>
      </c>
      <c r="T727" s="9">
        <f t="shared" si="246"/>
        <v>350.67</v>
      </c>
      <c r="U727" s="9">
        <f t="shared" si="246"/>
        <v>346.42899999999997</v>
      </c>
      <c r="V727" s="9">
        <f t="shared" si="246"/>
        <v>311.32199999999995</v>
      </c>
      <c r="W727" s="9">
        <f t="shared" si="246"/>
        <v>217.50300000000001</v>
      </c>
      <c r="X727" s="9">
        <f t="shared" si="246"/>
        <v>91.790999999999997</v>
      </c>
      <c r="Y727" s="9">
        <f t="shared" si="246"/>
        <v>205.30600000000001</v>
      </c>
      <c r="Z727" s="9">
        <f t="shared" si="246"/>
        <v>7248.3273012987011</v>
      </c>
      <c r="AA727" s="84"/>
    </row>
    <row r="728" spans="1:27" ht="24.75">
      <c r="A728" s="84"/>
      <c r="B728" s="86">
        <v>2019</v>
      </c>
      <c r="C728" s="40" t="s">
        <v>99</v>
      </c>
      <c r="D728" s="9">
        <f t="shared" ref="D728:S729" si="247">D722-D716</f>
        <v>244.20600000000002</v>
      </c>
      <c r="E728" s="9">
        <f t="shared" si="247"/>
        <v>1001.4200000000001</v>
      </c>
      <c r="F728" s="9">
        <f t="shared" si="247"/>
        <v>119.59799999999998</v>
      </c>
      <c r="G728" s="9">
        <f t="shared" si="247"/>
        <v>13.315999999999995</v>
      </c>
      <c r="H728" s="9">
        <f t="shared" si="247"/>
        <v>630.16599999999994</v>
      </c>
      <c r="I728" s="9">
        <f t="shared" si="247"/>
        <v>5.5869999999999997</v>
      </c>
      <c r="J728" s="9">
        <f t="shared" si="247"/>
        <v>13.266</v>
      </c>
      <c r="K728" s="9">
        <f t="shared" si="247"/>
        <v>744.10499999999956</v>
      </c>
      <c r="L728" s="9">
        <f t="shared" si="247"/>
        <v>36.429000000000002</v>
      </c>
      <c r="M728" s="9">
        <f t="shared" si="247"/>
        <v>29.120796832435857</v>
      </c>
      <c r="N728" s="9">
        <f t="shared" si="247"/>
        <v>36.940579030558482</v>
      </c>
      <c r="O728" s="9">
        <f t="shared" si="247"/>
        <v>589.673</v>
      </c>
      <c r="P728" s="9">
        <f t="shared" si="247"/>
        <v>525.31000000000006</v>
      </c>
      <c r="Q728" s="9">
        <f t="shared" si="247"/>
        <v>80.087943607419945</v>
      </c>
      <c r="R728" s="9">
        <f t="shared" si="247"/>
        <v>226.94869698597245</v>
      </c>
      <c r="S728" s="9">
        <f t="shared" si="247"/>
        <v>572.84299999999985</v>
      </c>
      <c r="T728" s="9">
        <f t="shared" si="246"/>
        <v>328.52700000000004</v>
      </c>
      <c r="U728" s="9">
        <f t="shared" si="246"/>
        <v>422.99099999999999</v>
      </c>
      <c r="V728" s="9">
        <f t="shared" si="246"/>
        <v>-145.49114855975608</v>
      </c>
      <c r="W728" s="9">
        <f t="shared" si="246"/>
        <v>299.77099999999996</v>
      </c>
      <c r="X728" s="9">
        <f t="shared" si="246"/>
        <v>134.56299999999999</v>
      </c>
      <c r="Y728" s="9">
        <f t="shared" si="246"/>
        <v>313.661</v>
      </c>
      <c r="Z728" s="9">
        <f t="shared" ref="Z728" si="248">Z722-Z716</f>
        <v>6223.0388678966292</v>
      </c>
      <c r="AA728" s="84"/>
    </row>
    <row r="729" spans="1:27" ht="24.75">
      <c r="A729" s="85"/>
      <c r="B729" s="87"/>
      <c r="C729" s="40" t="s">
        <v>100</v>
      </c>
      <c r="D729" s="9">
        <f t="shared" si="247"/>
        <v>231.80400000000003</v>
      </c>
      <c r="E729" s="9">
        <f t="shared" si="246"/>
        <v>611.00399999999991</v>
      </c>
      <c r="F729" s="9">
        <f t="shared" si="246"/>
        <v>95.512999999999977</v>
      </c>
      <c r="G729" s="9">
        <f t="shared" si="246"/>
        <v>33.686999999999998</v>
      </c>
      <c r="H729" s="9">
        <f t="shared" si="246"/>
        <v>1091.3240000000001</v>
      </c>
      <c r="I729" s="9">
        <f t="shared" si="246"/>
        <v>6.7160000000000002</v>
      </c>
      <c r="J729" s="9">
        <f t="shared" si="246"/>
        <v>21.080000000000002</v>
      </c>
      <c r="K729" s="9">
        <f t="shared" si="246"/>
        <v>664.03099999999995</v>
      </c>
      <c r="L729" s="9">
        <f t="shared" si="246"/>
        <v>82.27</v>
      </c>
      <c r="M729" s="9">
        <f t="shared" si="246"/>
        <v>61.057000000000002</v>
      </c>
      <c r="N729" s="9">
        <f t="shared" si="246"/>
        <v>90.277000000000001</v>
      </c>
      <c r="O729" s="9">
        <f t="shared" si="246"/>
        <v>430.90899999999999</v>
      </c>
      <c r="P729" s="9">
        <f t="shared" si="246"/>
        <v>468.6629999999999</v>
      </c>
      <c r="Q729" s="9">
        <f t="shared" si="246"/>
        <v>98.359999999999985</v>
      </c>
      <c r="R729" s="9">
        <f t="shared" si="246"/>
        <v>234.95</v>
      </c>
      <c r="S729" s="9">
        <f t="shared" si="246"/>
        <v>551.78</v>
      </c>
      <c r="T729" s="9">
        <f t="shared" si="246"/>
        <v>291.13799999999998</v>
      </c>
      <c r="U729" s="9">
        <f t="shared" si="246"/>
        <v>299.86400000000003</v>
      </c>
      <c r="V729" s="9">
        <f t="shared" si="246"/>
        <v>336.14400000000001</v>
      </c>
      <c r="W729" s="9">
        <f t="shared" si="246"/>
        <v>189.90700000000001</v>
      </c>
      <c r="X729" s="9">
        <f t="shared" si="246"/>
        <v>117.15</v>
      </c>
      <c r="Y729" s="9">
        <f t="shared" si="246"/>
        <v>310.09799999999996</v>
      </c>
      <c r="Z729" s="9">
        <f t="shared" ref="Z729" si="249">Z723-Z717</f>
        <v>6317.7259999999997</v>
      </c>
      <c r="AA729" s="85"/>
    </row>
    <row r="730" spans="1:27" ht="24.75">
      <c r="A730" s="83" t="s">
        <v>6</v>
      </c>
      <c r="B730" s="50">
        <v>2017</v>
      </c>
      <c r="C730" s="70" t="s">
        <v>98</v>
      </c>
      <c r="D730" s="9">
        <v>587.1184505384</v>
      </c>
      <c r="E730" s="9">
        <v>570.78612065996947</v>
      </c>
      <c r="F730" s="9">
        <v>-42.800412638847675</v>
      </c>
      <c r="G730" s="9">
        <v>1309.4101148572208</v>
      </c>
      <c r="H730" s="9">
        <v>3924.9267760315074</v>
      </c>
      <c r="I730" s="9">
        <v>12.441738239999999</v>
      </c>
      <c r="J730" s="9">
        <v>25.198096511999999</v>
      </c>
      <c r="K730" s="9">
        <v>2028.8490490574779</v>
      </c>
      <c r="L730" s="9">
        <v>4585.9246620477752</v>
      </c>
      <c r="M730" s="9">
        <v>1882.244683349747</v>
      </c>
      <c r="N730" s="9">
        <v>2189.0246698324709</v>
      </c>
      <c r="O730" s="9">
        <v>2081.2715361265987</v>
      </c>
      <c r="P730" s="9">
        <v>448.71814744431998</v>
      </c>
      <c r="Q730" s="9">
        <v>295.60723933746749</v>
      </c>
      <c r="R730" s="9">
        <v>262.89604033147594</v>
      </c>
      <c r="S730" s="9">
        <v>211.89082916687303</v>
      </c>
      <c r="T730" s="9">
        <v>395.00443382401858</v>
      </c>
      <c r="U730" s="9">
        <v>342.25987071999998</v>
      </c>
      <c r="V730" s="9">
        <v>5153.7351656052342</v>
      </c>
      <c r="W730" s="9">
        <v>2524.9305047238809</v>
      </c>
      <c r="X730" s="9">
        <v>851.67603353599998</v>
      </c>
      <c r="Y730" s="9">
        <v>363.79330708599997</v>
      </c>
      <c r="Z730" s="16">
        <v>30004.907056389598</v>
      </c>
      <c r="AA730" s="83" t="s">
        <v>101</v>
      </c>
    </row>
    <row r="731" spans="1:27" ht="24.75">
      <c r="A731" s="84"/>
      <c r="B731" s="50">
        <v>2018</v>
      </c>
      <c r="C731" s="71"/>
      <c r="D731" s="9">
        <f>D710+D722-D715</f>
        <v>753.92600000000004</v>
      </c>
      <c r="E731" s="9">
        <f t="shared" ref="E731:Y731" si="250">E710+E722-E715</f>
        <v>886.83699999999999</v>
      </c>
      <c r="F731" s="9">
        <f t="shared" si="250"/>
        <v>138.61500000000001</v>
      </c>
      <c r="G731" s="9">
        <f t="shared" si="250"/>
        <v>1448.56</v>
      </c>
      <c r="H731" s="9">
        <f t="shared" si="250"/>
        <v>3913.05</v>
      </c>
      <c r="I731" s="9">
        <f t="shared" si="250"/>
        <v>18.972999999999999</v>
      </c>
      <c r="J731" s="9">
        <f t="shared" si="250"/>
        <v>28.157</v>
      </c>
      <c r="K731" s="9">
        <f t="shared" si="250"/>
        <v>3513.8519999999999</v>
      </c>
      <c r="L731" s="9">
        <f t="shared" si="250"/>
        <v>4628.3850000000002</v>
      </c>
      <c r="M731" s="9">
        <f t="shared" si="250"/>
        <v>1820.6577968324357</v>
      </c>
      <c r="N731" s="9">
        <f t="shared" si="250"/>
        <v>2178.5745790305587</v>
      </c>
      <c r="O731" s="9">
        <f t="shared" si="250"/>
        <v>1300.5319999999999</v>
      </c>
      <c r="P731" s="9">
        <f t="shared" si="250"/>
        <v>416.94130129870132</v>
      </c>
      <c r="Q731" s="9">
        <f t="shared" si="250"/>
        <v>407.77735496739649</v>
      </c>
      <c r="R731" s="9">
        <f t="shared" si="250"/>
        <v>278.6506969859725</v>
      </c>
      <c r="S731" s="9">
        <f t="shared" si="250"/>
        <v>539.22799999999995</v>
      </c>
      <c r="T731" s="9">
        <f t="shared" si="250"/>
        <v>718.2410000000001</v>
      </c>
      <c r="U731" s="9">
        <f t="shared" si="250"/>
        <v>657.79199999999992</v>
      </c>
      <c r="V731" s="9">
        <f t="shared" si="250"/>
        <v>5545.0358244473346</v>
      </c>
      <c r="W731" s="9">
        <f t="shared" si="250"/>
        <v>2944.6439999999998</v>
      </c>
      <c r="X731" s="9">
        <f t="shared" si="250"/>
        <v>506.45</v>
      </c>
      <c r="Y731" s="9">
        <f t="shared" si="250"/>
        <v>626.85800000000006</v>
      </c>
      <c r="Z731" s="9">
        <f>Z710+Z720-Z714</f>
        <v>34800.048036496621</v>
      </c>
      <c r="AA731" s="84"/>
    </row>
    <row r="732" spans="1:27" ht="24.75">
      <c r="A732" s="84"/>
      <c r="B732" s="50">
        <v>2019</v>
      </c>
      <c r="C732" s="72"/>
      <c r="D732" s="9">
        <f>D711+D723-D716</f>
        <v>688.06700000000001</v>
      </c>
      <c r="E732" s="9">
        <f t="shared" ref="E732:Y732" si="251">E711+E723-E716</f>
        <v>1096.2260000000001</v>
      </c>
      <c r="F732" s="9">
        <f t="shared" si="251"/>
        <v>96.619999999999976</v>
      </c>
      <c r="G732" s="9">
        <f t="shared" si="251"/>
        <v>1442.6880000000001</v>
      </c>
      <c r="H732" s="9">
        <f t="shared" si="251"/>
        <v>4278.933</v>
      </c>
      <c r="I732" s="9">
        <f t="shared" si="251"/>
        <v>20.13</v>
      </c>
      <c r="J732" s="9">
        <f t="shared" si="251"/>
        <v>35.981999999999999</v>
      </c>
      <c r="K732" s="9">
        <f t="shared" si="251"/>
        <v>2964.3009999999995</v>
      </c>
      <c r="L732" s="9">
        <f t="shared" si="251"/>
        <v>4704.317</v>
      </c>
      <c r="M732" s="9">
        <f t="shared" si="251"/>
        <v>1784.1740000000002</v>
      </c>
      <c r="N732" s="9">
        <f t="shared" si="251"/>
        <v>2227.8339999999998</v>
      </c>
      <c r="O732" s="9">
        <f t="shared" si="251"/>
        <v>828.5329999999999</v>
      </c>
      <c r="P732" s="9">
        <f t="shared" si="251"/>
        <v>613.45099999999991</v>
      </c>
      <c r="Q732" s="9">
        <f t="shared" si="251"/>
        <v>247.84758864002342</v>
      </c>
      <c r="R732" s="9">
        <f t="shared" si="251"/>
        <v>286.43799999999999</v>
      </c>
      <c r="S732" s="9">
        <f t="shared" si="251"/>
        <v>607.71899999999994</v>
      </c>
      <c r="T732" s="9">
        <f t="shared" si="251"/>
        <v>689.19999999999993</v>
      </c>
      <c r="U732" s="9">
        <f t="shared" si="251"/>
        <v>537.61</v>
      </c>
      <c r="V732" s="9">
        <f t="shared" si="251"/>
        <v>4453.3970269929096</v>
      </c>
      <c r="W732" s="9">
        <f t="shared" si="251"/>
        <v>2815.636</v>
      </c>
      <c r="X732" s="9">
        <f t="shared" si="251"/>
        <v>483.55100000000004</v>
      </c>
      <c r="Y732" s="9">
        <f t="shared" si="251"/>
        <v>606.78499999999985</v>
      </c>
      <c r="Z732" s="9">
        <f>Z711+Z722-Z716</f>
        <v>32053.546867896632</v>
      </c>
      <c r="AA732" s="85"/>
    </row>
    <row r="733" spans="1:27" ht="24.75">
      <c r="A733" s="73" t="s">
        <v>7</v>
      </c>
      <c r="B733" s="50">
        <v>2017</v>
      </c>
      <c r="C733" s="70" t="s">
        <v>9</v>
      </c>
      <c r="D733" s="9">
        <v>82.69166120648876</v>
      </c>
      <c r="E733" s="9">
        <v>28.369120085255833</v>
      </c>
      <c r="F733" s="9">
        <v>-33.233324454189081</v>
      </c>
      <c r="G733" s="9">
        <v>103.14300956406363</v>
      </c>
      <c r="H733" s="9">
        <v>89.71403318727792</v>
      </c>
      <c r="I733" s="9">
        <v>85.137942911745426</v>
      </c>
      <c r="J733" s="9">
        <v>59.123513527718963</v>
      </c>
      <c r="K733" s="9">
        <v>120.55455782362188</v>
      </c>
      <c r="L733" s="9">
        <v>99.282049652488766</v>
      </c>
      <c r="M733" s="9">
        <v>99.561976005421656</v>
      </c>
      <c r="N733" s="9">
        <v>97.646272765102566</v>
      </c>
      <c r="O733" s="9">
        <v>63.02632680218472</v>
      </c>
      <c r="P733" s="9">
        <v>51.110480221542268</v>
      </c>
      <c r="Q733" s="9">
        <v>99.197502962787965</v>
      </c>
      <c r="R733" s="9">
        <v>10.674942066306945</v>
      </c>
      <c r="S733" s="9">
        <v>33.708868043434286</v>
      </c>
      <c r="T733" s="9">
        <v>85.900048441270954</v>
      </c>
      <c r="U733" s="9">
        <v>53.045073504549478</v>
      </c>
      <c r="V733" s="9">
        <v>106.11721061064149</v>
      </c>
      <c r="W733" s="9">
        <v>100.38098059562917</v>
      </c>
      <c r="X733" s="9">
        <v>90.762211165042203</v>
      </c>
      <c r="Y733" s="9">
        <v>87.048330420531471</v>
      </c>
      <c r="Z733" s="9">
        <f>(Z709/Z730)*100</f>
        <v>93.708634716259382</v>
      </c>
      <c r="AA733" s="92" t="s">
        <v>102</v>
      </c>
    </row>
    <row r="734" spans="1:27" ht="24.75">
      <c r="A734" s="73"/>
      <c r="B734" s="50">
        <v>2018</v>
      </c>
      <c r="C734" s="71"/>
      <c r="D734" s="9">
        <f>(D710/D731)*100</f>
        <v>64.197281961359593</v>
      </c>
      <c r="E734" s="9">
        <f t="shared" ref="E734:Z734" si="252">(E710/E731)*100</f>
        <v>18.384550937770978</v>
      </c>
      <c r="F734" s="9">
        <f t="shared" si="252"/>
        <v>7.9911986437254265</v>
      </c>
      <c r="G734" s="9">
        <f t="shared" si="252"/>
        <v>97.196802341635831</v>
      </c>
      <c r="H734" s="9">
        <f t="shared" si="252"/>
        <v>83.822082518751344</v>
      </c>
      <c r="I734" s="9">
        <f t="shared" si="252"/>
        <v>70.55289095029778</v>
      </c>
      <c r="J734" s="9">
        <f t="shared" si="252"/>
        <v>52.885605710835669</v>
      </c>
      <c r="K734" s="9">
        <f t="shared" si="252"/>
        <v>67.196825591971447</v>
      </c>
      <c r="L734" s="9">
        <f t="shared" si="252"/>
        <v>99.192266849019688</v>
      </c>
      <c r="M734" s="9">
        <f t="shared" si="252"/>
        <v>97.342290411925831</v>
      </c>
      <c r="N734" s="9">
        <f t="shared" si="252"/>
        <v>98.309188981404986</v>
      </c>
      <c r="O734" s="9">
        <f t="shared" si="252"/>
        <v>54.657632415042471</v>
      </c>
      <c r="P734" s="9">
        <f t="shared" si="252"/>
        <v>20.14672083057118</v>
      </c>
      <c r="Q734" s="9">
        <f t="shared" si="252"/>
        <v>79.797221703499616</v>
      </c>
      <c r="R734" s="9">
        <f t="shared" si="252"/>
        <v>18.586711090339477</v>
      </c>
      <c r="S734" s="9">
        <f t="shared" si="252"/>
        <v>13.458314479218439</v>
      </c>
      <c r="T734" s="9">
        <f t="shared" si="252"/>
        <v>54.233606825564117</v>
      </c>
      <c r="U734" s="9">
        <f t="shared" si="252"/>
        <v>35.667961908931709</v>
      </c>
      <c r="V734" s="9">
        <f t="shared" si="252"/>
        <v>93.286286396816223</v>
      </c>
      <c r="W734" s="9">
        <f t="shared" si="252"/>
        <v>89.559756629324298</v>
      </c>
      <c r="X734" s="9">
        <f t="shared" si="252"/>
        <v>73.430151051436482</v>
      </c>
      <c r="Y734" s="9">
        <f t="shared" si="252"/>
        <v>50.534889879366609</v>
      </c>
      <c r="Z734" s="9">
        <f t="shared" si="252"/>
        <v>76.459506527390019</v>
      </c>
      <c r="AA734" s="92"/>
    </row>
    <row r="735" spans="1:27" ht="24.75">
      <c r="A735" s="73"/>
      <c r="B735" s="50">
        <v>2019</v>
      </c>
      <c r="C735" s="72"/>
      <c r="D735" s="9">
        <f>(D711/D732)*100</f>
        <v>70.341987044866272</v>
      </c>
      <c r="E735" s="9">
        <f t="shared" ref="E735:Y735" si="253">(E711/E732)*100</f>
        <v>14.994262132078603</v>
      </c>
      <c r="F735" s="9">
        <f t="shared" si="253"/>
        <v>12.511902297660942</v>
      </c>
      <c r="G735" s="9">
        <f t="shared" si="253"/>
        <v>99.848130711560643</v>
      </c>
      <c r="H735" s="9">
        <f t="shared" si="253"/>
        <v>74.53351104118714</v>
      </c>
      <c r="I735" s="9">
        <f t="shared" si="253"/>
        <v>66.636860407352216</v>
      </c>
      <c r="J735" s="9">
        <f t="shared" si="253"/>
        <v>41.41515202045467</v>
      </c>
      <c r="K735" s="9">
        <f t="shared" si="253"/>
        <v>90.514863369138297</v>
      </c>
      <c r="L735" s="9">
        <f t="shared" si="253"/>
        <v>98.271438765712432</v>
      </c>
      <c r="M735" s="9">
        <f t="shared" si="253"/>
        <v>97.512070011108776</v>
      </c>
      <c r="N735" s="9">
        <f t="shared" si="253"/>
        <v>95.94776810121401</v>
      </c>
      <c r="O735" s="9">
        <f t="shared" si="253"/>
        <v>47.987467004935233</v>
      </c>
      <c r="P735" s="9">
        <f t="shared" si="253"/>
        <v>13.856037401520254</v>
      </c>
      <c r="Q735" s="9">
        <f t="shared" si="253"/>
        <v>61.252966322176462</v>
      </c>
      <c r="R735" s="9">
        <f t="shared" si="253"/>
        <v>17.975268644523425</v>
      </c>
      <c r="S735" s="9">
        <f t="shared" si="253"/>
        <v>9.3819676528132252</v>
      </c>
      <c r="T735" s="9">
        <f t="shared" si="253"/>
        <v>57.926726639582128</v>
      </c>
      <c r="U735" s="9">
        <f t="shared" si="253"/>
        <v>44.27335801045367</v>
      </c>
      <c r="V735" s="9">
        <f t="shared" si="253"/>
        <v>104.32135225852606</v>
      </c>
      <c r="W735" s="9">
        <f t="shared" si="253"/>
        <v>93.773023217489765</v>
      </c>
      <c r="X735" s="9">
        <f t="shared" si="253"/>
        <v>75.772979478896744</v>
      </c>
      <c r="Y735" s="9">
        <f t="shared" si="253"/>
        <v>48.750381106981891</v>
      </c>
      <c r="Z735" s="9">
        <f>(Z711/Z732)*100</f>
        <v>80.585490605629857</v>
      </c>
      <c r="AA735" s="92"/>
    </row>
    <row r="737" spans="1:27" ht="24.75">
      <c r="A737" s="1" t="s">
        <v>131</v>
      </c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AA737" s="2" t="s">
        <v>132</v>
      </c>
    </row>
    <row r="738" spans="1:27" ht="24.75">
      <c r="A738" s="29" t="s">
        <v>80</v>
      </c>
      <c r="AA738" s="8" t="s">
        <v>172</v>
      </c>
    </row>
    <row r="739" spans="1:27">
      <c r="A739" s="46" t="s">
        <v>209</v>
      </c>
      <c r="AA739" s="46" t="s">
        <v>1</v>
      </c>
    </row>
    <row r="740" spans="1:27">
      <c r="A740" s="74" t="s">
        <v>83</v>
      </c>
      <c r="B740" s="76" t="s">
        <v>2</v>
      </c>
      <c r="C740" s="77"/>
      <c r="D740" s="25" t="s">
        <v>10</v>
      </c>
      <c r="E740" s="25" t="s">
        <v>12</v>
      </c>
      <c r="F740" s="25" t="s">
        <v>14</v>
      </c>
      <c r="G740" s="25" t="s">
        <v>16</v>
      </c>
      <c r="H740" s="25" t="s">
        <v>18</v>
      </c>
      <c r="I740" s="25" t="s">
        <v>20</v>
      </c>
      <c r="J740" s="25" t="s">
        <v>22</v>
      </c>
      <c r="K740" s="25" t="s">
        <v>24</v>
      </c>
      <c r="L740" s="25" t="s">
        <v>26</v>
      </c>
      <c r="M740" s="25" t="s">
        <v>28</v>
      </c>
      <c r="N740" s="25" t="s">
        <v>30</v>
      </c>
      <c r="O740" s="25" t="s">
        <v>32</v>
      </c>
      <c r="P740" s="25" t="s">
        <v>34</v>
      </c>
      <c r="Q740" s="25" t="s">
        <v>36</v>
      </c>
      <c r="R740" s="25" t="s">
        <v>38</v>
      </c>
      <c r="S740" s="25" t="s">
        <v>40</v>
      </c>
      <c r="T740" s="25" t="s">
        <v>42</v>
      </c>
      <c r="U740" s="25" t="s">
        <v>44</v>
      </c>
      <c r="V740" s="25" t="s">
        <v>46</v>
      </c>
      <c r="W740" s="25" t="s">
        <v>48</v>
      </c>
      <c r="X740" s="25" t="s">
        <v>50</v>
      </c>
      <c r="Y740" s="25" t="s">
        <v>52</v>
      </c>
      <c r="Z740" s="25" t="s">
        <v>54</v>
      </c>
      <c r="AA740" s="83" t="s">
        <v>104</v>
      </c>
    </row>
    <row r="741" spans="1:27">
      <c r="A741" s="75"/>
      <c r="B741" s="78" t="s">
        <v>8</v>
      </c>
      <c r="C741" s="79"/>
      <c r="D741" s="28" t="s">
        <v>11</v>
      </c>
      <c r="E741" s="28" t="s">
        <v>13</v>
      </c>
      <c r="F741" s="28" t="s">
        <v>15</v>
      </c>
      <c r="G741" s="28" t="s">
        <v>17</v>
      </c>
      <c r="H741" s="28" t="s">
        <v>19</v>
      </c>
      <c r="I741" s="28" t="s">
        <v>21</v>
      </c>
      <c r="J741" s="28" t="s">
        <v>23</v>
      </c>
      <c r="K741" s="28" t="s">
        <v>25</v>
      </c>
      <c r="L741" s="28" t="s">
        <v>27</v>
      </c>
      <c r="M741" s="28" t="s">
        <v>29</v>
      </c>
      <c r="N741" s="28" t="s">
        <v>31</v>
      </c>
      <c r="O741" s="28" t="s">
        <v>33</v>
      </c>
      <c r="P741" s="28" t="s">
        <v>35</v>
      </c>
      <c r="Q741" s="28" t="s">
        <v>37</v>
      </c>
      <c r="R741" s="28" t="s">
        <v>39</v>
      </c>
      <c r="S741" s="28" t="s">
        <v>41</v>
      </c>
      <c r="T741" s="28" t="s">
        <v>43</v>
      </c>
      <c r="U741" s="28" t="s">
        <v>45</v>
      </c>
      <c r="V741" s="28" t="s">
        <v>47</v>
      </c>
      <c r="W741" s="28" t="s">
        <v>49</v>
      </c>
      <c r="X741" s="17" t="s">
        <v>51</v>
      </c>
      <c r="Y741" s="17" t="s">
        <v>53</v>
      </c>
      <c r="Z741" s="17" t="s">
        <v>55</v>
      </c>
      <c r="AA741" s="85"/>
    </row>
    <row r="742" spans="1:27" ht="24.75">
      <c r="A742" s="80" t="s">
        <v>208</v>
      </c>
      <c r="B742" s="50">
        <v>2017</v>
      </c>
      <c r="C742" s="70" t="s">
        <v>98</v>
      </c>
      <c r="D742" s="9">
        <v>0.59</v>
      </c>
      <c r="E742" s="9">
        <v>0</v>
      </c>
      <c r="F742" s="9">
        <v>0</v>
      </c>
      <c r="G742" s="9">
        <v>3.55</v>
      </c>
      <c r="H742" s="9">
        <v>6.1230000000000002</v>
      </c>
      <c r="I742" s="9">
        <v>0</v>
      </c>
      <c r="J742" s="9">
        <v>0</v>
      </c>
      <c r="K742" s="9">
        <v>7.1999999999999995E-2</v>
      </c>
      <c r="L742" s="9">
        <v>0.313</v>
      </c>
      <c r="M742" s="9">
        <v>3.121</v>
      </c>
      <c r="N742" s="9">
        <v>0</v>
      </c>
      <c r="O742" s="9">
        <v>0.10299999999999999</v>
      </c>
      <c r="P742" s="9">
        <v>0.6</v>
      </c>
      <c r="Q742" s="9">
        <v>0.4</v>
      </c>
      <c r="R742" s="9">
        <v>3.1567669172932328E-2</v>
      </c>
      <c r="S742" s="9">
        <v>3.0000000000000001E-3</v>
      </c>
      <c r="T742" s="9">
        <v>1.5</v>
      </c>
      <c r="U742" s="9">
        <v>0.8</v>
      </c>
      <c r="V742" s="9">
        <v>4.1950000000000003</v>
      </c>
      <c r="W742" s="9">
        <v>6</v>
      </c>
      <c r="X742" s="9">
        <v>0</v>
      </c>
      <c r="Y742" s="9">
        <v>2.3650000000000002</v>
      </c>
      <c r="Z742" s="26">
        <f>SUM(D742:Y742)</f>
        <v>29.766567669172936</v>
      </c>
      <c r="AA742" s="83" t="s">
        <v>95</v>
      </c>
    </row>
    <row r="743" spans="1:27" ht="24.75">
      <c r="A743" s="81"/>
      <c r="B743" s="50">
        <v>2018</v>
      </c>
      <c r="C743" s="71"/>
      <c r="D743" s="9">
        <v>0.74</v>
      </c>
      <c r="E743" s="9">
        <v>0</v>
      </c>
      <c r="F743" s="9">
        <v>0</v>
      </c>
      <c r="G743" s="9">
        <v>1.8</v>
      </c>
      <c r="H743" s="9">
        <v>7.3559999999999999</v>
      </c>
      <c r="I743" s="9">
        <v>0</v>
      </c>
      <c r="J743" s="9">
        <v>0</v>
      </c>
      <c r="K743" s="9">
        <v>0.13600000000000001</v>
      </c>
      <c r="L743" s="9">
        <v>0.74</v>
      </c>
      <c r="M743" s="9">
        <v>2.5569999999999999</v>
      </c>
      <c r="N743" s="9">
        <v>0</v>
      </c>
      <c r="O743" s="9">
        <v>0.10199999999999999</v>
      </c>
      <c r="P743" s="9">
        <v>0.38664999999999999</v>
      </c>
      <c r="Q743" s="9">
        <v>6.2E-2</v>
      </c>
      <c r="R743" s="9">
        <v>0</v>
      </c>
      <c r="S743" s="9">
        <v>0</v>
      </c>
      <c r="T743" s="9">
        <v>1.5</v>
      </c>
      <c r="U743" s="9">
        <v>0.8</v>
      </c>
      <c r="V743" s="9">
        <v>5.4909999999999997</v>
      </c>
      <c r="W743" s="9">
        <v>7.43</v>
      </c>
      <c r="X743" s="9">
        <v>0</v>
      </c>
      <c r="Y743" s="9">
        <v>2.3809999999999998</v>
      </c>
      <c r="Z743" s="26">
        <f t="shared" ref="Z743:Z756" si="254">SUM(D743:Y743)</f>
        <v>31.481649999999998</v>
      </c>
      <c r="AA743" s="84"/>
    </row>
    <row r="744" spans="1:27" ht="24.75">
      <c r="A744" s="82"/>
      <c r="B744" s="50">
        <v>2019</v>
      </c>
      <c r="C744" s="72"/>
      <c r="D744" s="9">
        <v>0.251</v>
      </c>
      <c r="E744" s="9">
        <v>0</v>
      </c>
      <c r="F744" s="9">
        <v>0</v>
      </c>
      <c r="G744" s="9">
        <v>3.69</v>
      </c>
      <c r="H744" s="9">
        <v>6.3470000000000004</v>
      </c>
      <c r="I744" s="9">
        <v>0</v>
      </c>
      <c r="J744" s="9">
        <v>0</v>
      </c>
      <c r="K744" s="9">
        <v>0.13700000000000001</v>
      </c>
      <c r="L744" s="9">
        <v>0.74299999999999999</v>
      </c>
      <c r="M744" s="9">
        <v>2.629</v>
      </c>
      <c r="N744" s="9">
        <v>0</v>
      </c>
      <c r="O744" s="9">
        <v>0.10299999999999999</v>
      </c>
      <c r="P744" s="9">
        <v>0.61599999999999999</v>
      </c>
      <c r="Q744" s="9">
        <v>0.38400000000000001</v>
      </c>
      <c r="R744" s="9">
        <v>0</v>
      </c>
      <c r="S744" s="9">
        <v>0</v>
      </c>
      <c r="T744" s="9">
        <v>1.4330000000000001</v>
      </c>
      <c r="U744" s="9">
        <v>0.8</v>
      </c>
      <c r="V744" s="9">
        <v>5.585</v>
      </c>
      <c r="W744" s="9">
        <v>7.96</v>
      </c>
      <c r="X744" s="9">
        <v>0</v>
      </c>
      <c r="Y744" s="9">
        <v>2.359</v>
      </c>
      <c r="Z744" s="26">
        <f t="shared" si="254"/>
        <v>33.037000000000006</v>
      </c>
      <c r="AA744" s="85"/>
    </row>
    <row r="745" spans="1:27" ht="24.75">
      <c r="A745" s="83" t="s">
        <v>3</v>
      </c>
      <c r="B745" s="86">
        <v>2017</v>
      </c>
      <c r="C745" s="40" t="s">
        <v>99</v>
      </c>
      <c r="D745" s="9">
        <v>7.5300000000000006E-2</v>
      </c>
      <c r="E745" s="9">
        <v>1.63</v>
      </c>
      <c r="F745" s="9">
        <v>1.2E-2</v>
      </c>
      <c r="G745" s="9">
        <v>1E-3</v>
      </c>
      <c r="H745" s="9">
        <v>1E-3</v>
      </c>
      <c r="I745" s="9">
        <v>0</v>
      </c>
      <c r="J745" s="9">
        <v>0</v>
      </c>
      <c r="K745" s="9">
        <v>4.8899999999999997</v>
      </c>
      <c r="L745" s="9">
        <v>4.0000000000000001E-3</v>
      </c>
      <c r="M745" s="9">
        <v>2.3529411764705885E-3</v>
      </c>
      <c r="N745" s="9">
        <v>0</v>
      </c>
      <c r="O745" s="9">
        <v>0</v>
      </c>
      <c r="P745" s="9">
        <v>0.98967499999999997</v>
      </c>
      <c r="Q745" s="9">
        <v>3.1807228915662657E-3</v>
      </c>
      <c r="R745" s="9">
        <v>8.0000000000000002E-3</v>
      </c>
      <c r="S745" s="9">
        <v>4.2000000000000003E-2</v>
      </c>
      <c r="T745" s="9">
        <v>0.11700000000000001</v>
      </c>
      <c r="U745" s="9">
        <v>1E-3</v>
      </c>
      <c r="V745" s="9">
        <v>2.0529999999999999</v>
      </c>
      <c r="W745" s="9">
        <v>4.0000000000000001E-3</v>
      </c>
      <c r="X745" s="9">
        <v>0</v>
      </c>
      <c r="Y745" s="9">
        <v>2.2989999999999999</v>
      </c>
      <c r="Z745" s="26">
        <f t="shared" si="254"/>
        <v>12.132508664068036</v>
      </c>
      <c r="AA745" s="83" t="s">
        <v>96</v>
      </c>
    </row>
    <row r="746" spans="1:27" ht="24.75">
      <c r="A746" s="84"/>
      <c r="B746" s="87"/>
      <c r="C746" s="40" t="s">
        <v>100</v>
      </c>
      <c r="D746" s="9">
        <v>1.25</v>
      </c>
      <c r="E746" s="9">
        <v>3.88</v>
      </c>
      <c r="F746" s="9">
        <v>0.158</v>
      </c>
      <c r="G746" s="9">
        <v>1.2E-2</v>
      </c>
      <c r="H746" s="9">
        <v>1E-3</v>
      </c>
      <c r="I746" s="9">
        <v>0</v>
      </c>
      <c r="J746" s="9">
        <v>0</v>
      </c>
      <c r="K746" s="9">
        <v>30.187999999999999</v>
      </c>
      <c r="L746" s="9">
        <v>0.02</v>
      </c>
      <c r="M746" s="9">
        <v>2E-3</v>
      </c>
      <c r="N746" s="9">
        <v>0</v>
      </c>
      <c r="O746" s="9">
        <v>0</v>
      </c>
      <c r="P746" s="9">
        <v>3.9001429999999999</v>
      </c>
      <c r="Q746" s="9">
        <v>1.2E-2</v>
      </c>
      <c r="R746" s="9">
        <v>5.6000000000000001E-2</v>
      </c>
      <c r="S746" s="9">
        <v>0.433</v>
      </c>
      <c r="T746" s="9">
        <v>1.242</v>
      </c>
      <c r="U746" s="9">
        <v>8.9999999999999993E-3</v>
      </c>
      <c r="V746" s="9">
        <v>3.5654154365246731</v>
      </c>
      <c r="W746" s="9">
        <v>0.123</v>
      </c>
      <c r="X746" s="9">
        <v>0</v>
      </c>
      <c r="Y746" s="9">
        <v>8.2460000000000004</v>
      </c>
      <c r="Z746" s="26">
        <f t="shared" si="254"/>
        <v>53.097558436524672</v>
      </c>
      <c r="AA746" s="84"/>
    </row>
    <row r="747" spans="1:27" ht="24.75">
      <c r="A747" s="84"/>
      <c r="B747" s="86">
        <v>2018</v>
      </c>
      <c r="C747" s="40" t="s">
        <v>99</v>
      </c>
      <c r="D747" s="9">
        <v>3.7999999999999999E-2</v>
      </c>
      <c r="E747" s="9">
        <v>1.956</v>
      </c>
      <c r="F747" s="9">
        <v>1.4999999999999999E-2</v>
      </c>
      <c r="G747" s="9">
        <v>1E-3</v>
      </c>
      <c r="H747" s="9">
        <v>2.5000000000000001E-2</v>
      </c>
      <c r="I747" s="9">
        <v>0</v>
      </c>
      <c r="J747" s="9">
        <v>0</v>
      </c>
      <c r="K747" s="9">
        <v>1.881</v>
      </c>
      <c r="L747" s="9">
        <v>1.2E-2</v>
      </c>
      <c r="M747" s="9">
        <v>0</v>
      </c>
      <c r="N747" s="9">
        <v>0</v>
      </c>
      <c r="O747" s="9">
        <v>0</v>
      </c>
      <c r="P747" s="9">
        <v>0</v>
      </c>
      <c r="Q747" s="9">
        <v>2.6240963855421691E-2</v>
      </c>
      <c r="R747" s="9">
        <v>8.0000000000000002E-3</v>
      </c>
      <c r="S747" s="9">
        <v>7.0999999999999994E-2</v>
      </c>
      <c r="T747" s="9">
        <v>0.107</v>
      </c>
      <c r="U747" s="9">
        <v>0</v>
      </c>
      <c r="V747" s="9">
        <v>2.5630000000000002</v>
      </c>
      <c r="W747" s="9">
        <v>5.2999999999999999E-2</v>
      </c>
      <c r="X747" s="9">
        <v>0</v>
      </c>
      <c r="Y747" s="9">
        <v>1.04</v>
      </c>
      <c r="Z747" s="26">
        <f t="shared" si="254"/>
        <v>7.7962409638554213</v>
      </c>
      <c r="AA747" s="84"/>
    </row>
    <row r="748" spans="1:27" ht="24.75">
      <c r="A748" s="84"/>
      <c r="B748" s="87"/>
      <c r="C748" s="40" t="s">
        <v>100</v>
      </c>
      <c r="D748" s="9">
        <v>2.7709999999999999</v>
      </c>
      <c r="E748" s="9">
        <v>6.2130000000000001</v>
      </c>
      <c r="F748" s="9">
        <v>0.26900000000000002</v>
      </c>
      <c r="G748" s="9">
        <v>2.3E-2</v>
      </c>
      <c r="H748" s="9">
        <v>0.14000000000000001</v>
      </c>
      <c r="I748" s="9">
        <v>0</v>
      </c>
      <c r="J748" s="9">
        <v>0</v>
      </c>
      <c r="K748" s="9">
        <v>14.276999999999999</v>
      </c>
      <c r="L748" s="9">
        <v>4.7E-2</v>
      </c>
      <c r="M748" s="9">
        <v>3.0000000000000001E-3</v>
      </c>
      <c r="N748" s="9">
        <v>0</v>
      </c>
      <c r="O748" s="9">
        <v>0</v>
      </c>
      <c r="P748" s="9">
        <v>0</v>
      </c>
      <c r="Q748" s="9">
        <v>9.9000000000000005E-2</v>
      </c>
      <c r="R748" s="9">
        <v>5.6000000000000001E-2</v>
      </c>
      <c r="S748" s="9">
        <v>0.45100000000000001</v>
      </c>
      <c r="T748" s="9">
        <v>0.99199999999999999</v>
      </c>
      <c r="U748" s="9">
        <v>0</v>
      </c>
      <c r="V748" s="9">
        <v>4.6820000000000004</v>
      </c>
      <c r="W748" s="9">
        <v>0.27400000000000002</v>
      </c>
      <c r="X748" s="9">
        <v>0</v>
      </c>
      <c r="Y748" s="9">
        <v>14.138</v>
      </c>
      <c r="Z748" s="26">
        <f t="shared" si="254"/>
        <v>44.435000000000002</v>
      </c>
      <c r="AA748" s="84"/>
    </row>
    <row r="749" spans="1:27" ht="24.75">
      <c r="A749" s="84"/>
      <c r="B749" s="86">
        <v>2019</v>
      </c>
      <c r="C749" s="40" t="s">
        <v>99</v>
      </c>
      <c r="D749" s="9">
        <v>2.9000000000000001E-2</v>
      </c>
      <c r="E749" s="9">
        <v>1.8440000000000001</v>
      </c>
      <c r="F749" s="9">
        <v>8.9999999999999993E-3</v>
      </c>
      <c r="G749" s="9">
        <v>1E-3</v>
      </c>
      <c r="H749" s="9">
        <v>0</v>
      </c>
      <c r="I749" s="9">
        <v>0</v>
      </c>
      <c r="J749" s="9">
        <v>0</v>
      </c>
      <c r="K749" s="9">
        <v>1.27</v>
      </c>
      <c r="L749" s="9">
        <v>1.4E-2</v>
      </c>
      <c r="M749" s="9">
        <v>0</v>
      </c>
      <c r="N749" s="9">
        <v>0</v>
      </c>
      <c r="O749" s="9">
        <v>0</v>
      </c>
      <c r="P749" s="9">
        <v>0.58399999999999996</v>
      </c>
      <c r="Q749" s="9">
        <v>7.660240963855422E-2</v>
      </c>
      <c r="R749" s="9">
        <v>0</v>
      </c>
      <c r="S749" s="9">
        <v>2.7E-2</v>
      </c>
      <c r="T749" s="9">
        <v>0.09</v>
      </c>
      <c r="U749" s="9">
        <v>1E-3</v>
      </c>
      <c r="V749" s="9">
        <v>2.4710000000000001</v>
      </c>
      <c r="W749" s="9">
        <v>8.0000000000000002E-3</v>
      </c>
      <c r="X749" s="9">
        <v>0</v>
      </c>
      <c r="Y749" s="9">
        <v>0.63700000000000001</v>
      </c>
      <c r="Z749" s="26">
        <f t="shared" si="254"/>
        <v>7.061602409638553</v>
      </c>
      <c r="AA749" s="84"/>
    </row>
    <row r="750" spans="1:27" ht="24.75">
      <c r="A750" s="85"/>
      <c r="B750" s="87"/>
      <c r="C750" s="40" t="s">
        <v>100</v>
      </c>
      <c r="D750" s="9">
        <v>0.55000000000000004</v>
      </c>
      <c r="E750" s="9">
        <v>5.84</v>
      </c>
      <c r="F750" s="9">
        <v>0.10199999999999999</v>
      </c>
      <c r="G750" s="9">
        <v>1.4999999999999999E-2</v>
      </c>
      <c r="H750" s="9">
        <v>2E-3</v>
      </c>
      <c r="I750" s="9">
        <v>0</v>
      </c>
      <c r="J750" s="9">
        <v>1E-3</v>
      </c>
      <c r="K750" s="9">
        <v>9.9380000000000006</v>
      </c>
      <c r="L750" s="9">
        <v>5.0999999999999997E-2</v>
      </c>
      <c r="M750" s="9">
        <v>4.0000000000000001E-3</v>
      </c>
      <c r="N750" s="9">
        <v>0</v>
      </c>
      <c r="O750" s="9">
        <v>0</v>
      </c>
      <c r="P750" s="9">
        <v>2.6280000000000001</v>
      </c>
      <c r="Q750" s="9">
        <v>0.28899999999999998</v>
      </c>
      <c r="R750" s="9">
        <v>1.4E-2</v>
      </c>
      <c r="S750" s="9">
        <v>0.125</v>
      </c>
      <c r="T750" s="9">
        <v>0.86099999999999999</v>
      </c>
      <c r="U750" s="9">
        <v>7.0000000000000001E-3</v>
      </c>
      <c r="V750" s="9">
        <v>5.5960000000000001</v>
      </c>
      <c r="W750" s="9">
        <v>0.27300000000000002</v>
      </c>
      <c r="X750" s="9">
        <v>0</v>
      </c>
      <c r="Y750" s="9">
        <v>8.7650000000000006</v>
      </c>
      <c r="Z750" s="26">
        <f t="shared" si="254"/>
        <v>35.061000000000007</v>
      </c>
      <c r="AA750" s="85"/>
    </row>
    <row r="751" spans="1:27" ht="24.75">
      <c r="A751" s="83" t="s">
        <v>4</v>
      </c>
      <c r="B751" s="86">
        <v>2017</v>
      </c>
      <c r="C751" s="9" t="s">
        <v>99</v>
      </c>
      <c r="D751" s="9">
        <v>10</v>
      </c>
      <c r="E751" s="9">
        <v>10.583</v>
      </c>
      <c r="F751" s="9">
        <v>0.43</v>
      </c>
      <c r="G751" s="9">
        <v>0.252</v>
      </c>
      <c r="H751" s="9">
        <v>0.54027000000000003</v>
      </c>
      <c r="I751" s="9">
        <v>1.7000000000000001E-2</v>
      </c>
      <c r="J751" s="9">
        <v>2.8000000000000001E-2</v>
      </c>
      <c r="K751" s="9">
        <v>16.603999999999999</v>
      </c>
      <c r="L751" s="9">
        <v>0.107</v>
      </c>
      <c r="M751" s="9">
        <v>1.9E-2</v>
      </c>
      <c r="N751" s="9">
        <v>0.30499999999999999</v>
      </c>
      <c r="O751" s="9">
        <v>1.399</v>
      </c>
      <c r="P751" s="9">
        <v>2.5051809999999999</v>
      </c>
      <c r="Q751" s="9">
        <v>2.5000000000000001E-2</v>
      </c>
      <c r="R751" s="9">
        <v>1.268</v>
      </c>
      <c r="S751" s="9">
        <v>1.784</v>
      </c>
      <c r="T751" s="9">
        <v>0.33500000000000002</v>
      </c>
      <c r="U751" s="9">
        <v>0.30099999999999999</v>
      </c>
      <c r="V751" s="9">
        <v>7.3999999999999996E-2</v>
      </c>
      <c r="W751" s="9">
        <v>2.0750000000000002</v>
      </c>
      <c r="X751" s="9">
        <v>0.85699999999999998</v>
      </c>
      <c r="Y751" s="9">
        <v>0.89900000000000002</v>
      </c>
      <c r="Z751" s="26">
        <f t="shared" si="254"/>
        <v>50.407450999999995</v>
      </c>
      <c r="AA751" s="83" t="s">
        <v>97</v>
      </c>
    </row>
    <row r="752" spans="1:27" ht="24.75">
      <c r="A752" s="84"/>
      <c r="B752" s="87"/>
      <c r="C752" s="40" t="s">
        <v>100</v>
      </c>
      <c r="D752" s="9">
        <v>6.234</v>
      </c>
      <c r="E752" s="9">
        <v>34.177999999999997</v>
      </c>
      <c r="F752" s="9">
        <v>2.871</v>
      </c>
      <c r="G752" s="9">
        <v>1.056</v>
      </c>
      <c r="H752" s="9">
        <v>3.3437641251299999</v>
      </c>
      <c r="I752" s="9">
        <v>1.9E-2</v>
      </c>
      <c r="J752" s="9">
        <v>0.14399999999999999</v>
      </c>
      <c r="K752" s="9">
        <v>66.128</v>
      </c>
      <c r="L752" s="9">
        <v>0.34699999999999998</v>
      </c>
      <c r="M752" s="9">
        <v>0.11600000000000001</v>
      </c>
      <c r="N752" s="9">
        <v>0.83599999999999997</v>
      </c>
      <c r="O752" s="9">
        <v>6.0209999999999999</v>
      </c>
      <c r="P752" s="9">
        <v>8.3556433999999999</v>
      </c>
      <c r="Q752" s="9">
        <v>0.113</v>
      </c>
      <c r="R752" s="9">
        <v>6.5890000000000004</v>
      </c>
      <c r="S752" s="9">
        <v>10.577</v>
      </c>
      <c r="T752" s="9">
        <v>2.5179999999999998</v>
      </c>
      <c r="U752" s="9">
        <v>0.76200000000000001</v>
      </c>
      <c r="V752" s="9">
        <v>0.41523970195416843</v>
      </c>
      <c r="W752" s="9">
        <v>4.33</v>
      </c>
      <c r="X752" s="9">
        <v>1.9E-2</v>
      </c>
      <c r="Y752" s="9">
        <v>4.9429999999999996</v>
      </c>
      <c r="Z752" s="26">
        <f t="shared" si="254"/>
        <v>159.91564722708418</v>
      </c>
      <c r="AA752" s="84"/>
    </row>
    <row r="753" spans="1:27" ht="24.75">
      <c r="A753" s="84"/>
      <c r="B753" s="86">
        <v>2018</v>
      </c>
      <c r="C753" s="40" t="s">
        <v>99</v>
      </c>
      <c r="D753" s="9">
        <v>7.7569999999999997</v>
      </c>
      <c r="E753" s="9">
        <v>9.1150000000000002</v>
      </c>
      <c r="F753" s="9">
        <v>0.52100000000000002</v>
      </c>
      <c r="G753" s="9">
        <v>0.23400000000000001</v>
      </c>
      <c r="H753" s="9">
        <v>0.20599999999999999</v>
      </c>
      <c r="I753" s="9">
        <v>10.429</v>
      </c>
      <c r="J753" s="9">
        <v>1.2E-2</v>
      </c>
      <c r="K753" s="9">
        <v>16.97</v>
      </c>
      <c r="L753" s="9">
        <v>9.6515850144092225E-2</v>
      </c>
      <c r="M753" s="9">
        <v>2.5000000000000001E-2</v>
      </c>
      <c r="N753" s="9">
        <v>0.308</v>
      </c>
      <c r="O753" s="9">
        <v>1.742</v>
      </c>
      <c r="P753" s="9">
        <v>2.4319999999999999</v>
      </c>
      <c r="Q753" s="9">
        <v>0.1179203539823009</v>
      </c>
      <c r="R753" s="9">
        <v>1.268</v>
      </c>
      <c r="S753" s="9">
        <v>1.762</v>
      </c>
      <c r="T753" s="9">
        <v>0.38900000000000001</v>
      </c>
      <c r="U753" s="9">
        <v>1.0129999999999999</v>
      </c>
      <c r="V753" s="9">
        <v>2.9000000000000001E-2</v>
      </c>
      <c r="W753" s="9">
        <v>3.2639999999999998</v>
      </c>
      <c r="X753" s="9">
        <v>6.2E-2</v>
      </c>
      <c r="Y753" s="9">
        <v>0.372</v>
      </c>
      <c r="Z753" s="26">
        <f t="shared" si="254"/>
        <v>58.124436204126397</v>
      </c>
      <c r="AA753" s="84"/>
    </row>
    <row r="754" spans="1:27" ht="24.75">
      <c r="A754" s="84"/>
      <c r="B754" s="87"/>
      <c r="C754" s="40" t="s">
        <v>100</v>
      </c>
      <c r="D754" s="9">
        <v>3.7330000000000001</v>
      </c>
      <c r="E754" s="9">
        <v>30.806000000000001</v>
      </c>
      <c r="F754" s="9">
        <v>3.1669999999999998</v>
      </c>
      <c r="G754" s="9">
        <v>0.89500000000000002</v>
      </c>
      <c r="H754" s="9">
        <v>1.417</v>
      </c>
      <c r="I754" s="9">
        <v>8.9999999999999993E-3</v>
      </c>
      <c r="J754" s="9">
        <v>6.3E-2</v>
      </c>
      <c r="K754" s="9">
        <v>76.977000000000004</v>
      </c>
      <c r="L754" s="9">
        <v>0.313</v>
      </c>
      <c r="M754" s="9">
        <v>0.126</v>
      </c>
      <c r="N754" s="9">
        <v>1.23</v>
      </c>
      <c r="O754" s="9">
        <v>9.5830000000000002</v>
      </c>
      <c r="P754" s="9">
        <v>8.8409999999999993</v>
      </c>
      <c r="Q754" s="9">
        <v>0.53300000000000003</v>
      </c>
      <c r="R754" s="9">
        <v>6.5890000000000004</v>
      </c>
      <c r="S754" s="9">
        <v>11.23</v>
      </c>
      <c r="T754" s="9">
        <v>2.891</v>
      </c>
      <c r="U754" s="9">
        <v>3.234</v>
      </c>
      <c r="V754" s="9">
        <v>0.20699999999999999</v>
      </c>
      <c r="W754" s="9">
        <v>7.0519999999999996</v>
      </c>
      <c r="X754" s="9">
        <v>1.9E-2</v>
      </c>
      <c r="Y754" s="9">
        <v>1.256</v>
      </c>
      <c r="Z754" s="26">
        <f t="shared" si="254"/>
        <v>170.17099999999999</v>
      </c>
      <c r="AA754" s="84"/>
    </row>
    <row r="755" spans="1:27" ht="24.75">
      <c r="A755" s="84"/>
      <c r="B755" s="86">
        <v>2019</v>
      </c>
      <c r="C755" s="9" t="s">
        <v>99</v>
      </c>
      <c r="D755" s="9">
        <v>9.4255965711224192</v>
      </c>
      <c r="E755" s="9">
        <v>8.9550000000000001</v>
      </c>
      <c r="F755" s="9">
        <v>0.50800000000000001</v>
      </c>
      <c r="G755" s="9">
        <v>0.36699999999999999</v>
      </c>
      <c r="H755" s="9">
        <v>0.59199999999999997</v>
      </c>
      <c r="I755" s="9">
        <v>0.02</v>
      </c>
      <c r="J755" s="9">
        <v>2.1000000000000001E-2</v>
      </c>
      <c r="K755" s="9">
        <v>17.917999999999999</v>
      </c>
      <c r="L755" s="9">
        <v>0.108</v>
      </c>
      <c r="M755" s="9">
        <v>1.2999999999999999E-2</v>
      </c>
      <c r="N755" s="9">
        <v>0.24</v>
      </c>
      <c r="O755" s="9">
        <v>0.73899999999999999</v>
      </c>
      <c r="P755" s="9">
        <v>1.839</v>
      </c>
      <c r="Q755" s="9">
        <v>0.19225663716814159</v>
      </c>
      <c r="R755" s="9">
        <v>1.62</v>
      </c>
      <c r="S755" s="9">
        <v>1.746</v>
      </c>
      <c r="T755" s="9">
        <v>0.46899999999999997</v>
      </c>
      <c r="U755" s="9">
        <v>0.62</v>
      </c>
      <c r="V755" s="9">
        <v>7.5999999999999998E-2</v>
      </c>
      <c r="W755" s="9">
        <v>2.4249999999999998</v>
      </c>
      <c r="X755" s="9">
        <v>0.17799999999999999</v>
      </c>
      <c r="Y755" s="9">
        <v>0.46600000000000003</v>
      </c>
      <c r="Z755" s="26">
        <f t="shared" si="254"/>
        <v>48.537853208290542</v>
      </c>
      <c r="AA755" s="84"/>
    </row>
    <row r="756" spans="1:27" ht="24.75">
      <c r="A756" s="85"/>
      <c r="B756" s="87"/>
      <c r="C756" s="9" t="s">
        <v>100</v>
      </c>
      <c r="D756" s="9">
        <v>4.5359999999999996</v>
      </c>
      <c r="E756" s="9">
        <v>28.686</v>
      </c>
      <c r="F756" s="9">
        <v>2.9460000000000002</v>
      </c>
      <c r="G756" s="9">
        <v>1.421</v>
      </c>
      <c r="H756" s="9">
        <v>2.23</v>
      </c>
      <c r="I756" s="9">
        <v>1.9E-2</v>
      </c>
      <c r="J756" s="9">
        <v>0.1</v>
      </c>
      <c r="K756" s="9">
        <v>72.989999999999995</v>
      </c>
      <c r="L756" s="9">
        <v>0.253</v>
      </c>
      <c r="M756" s="9">
        <v>8.3000000000000004E-2</v>
      </c>
      <c r="N756" s="9">
        <v>1.1379999999999999</v>
      </c>
      <c r="O756" s="9">
        <v>3.2719999999999998</v>
      </c>
      <c r="P756" s="9">
        <v>8.1319999999999997</v>
      </c>
      <c r="Q756" s="9">
        <v>0.86899999999999999</v>
      </c>
      <c r="R756" s="9">
        <v>7.6390000000000002</v>
      </c>
      <c r="S756" s="9">
        <v>12.404</v>
      </c>
      <c r="T756" s="9">
        <v>3.2069999999999999</v>
      </c>
      <c r="U756" s="9">
        <v>1.75</v>
      </c>
      <c r="V756" s="9">
        <v>0.72799999999999998</v>
      </c>
      <c r="W756" s="9">
        <v>5.1239999999999997</v>
      </c>
      <c r="X756" s="9">
        <v>6.2E-2</v>
      </c>
      <c r="Y756" s="9">
        <v>1.6080000000000001</v>
      </c>
      <c r="Z756" s="26">
        <f t="shared" si="254"/>
        <v>159.19700000000003</v>
      </c>
      <c r="AA756" s="85"/>
    </row>
    <row r="757" spans="1:27" ht="24.75">
      <c r="A757" s="83" t="s">
        <v>5</v>
      </c>
      <c r="B757" s="86">
        <v>2017</v>
      </c>
      <c r="C757" s="40" t="s">
        <v>99</v>
      </c>
      <c r="D757" s="9">
        <f t="shared" ref="D757:Z757" si="255">D751-D745</f>
        <v>9.9246999999999996</v>
      </c>
      <c r="E757" s="9">
        <f t="shared" si="255"/>
        <v>8.9529999999999994</v>
      </c>
      <c r="F757" s="9">
        <f t="shared" si="255"/>
        <v>0.41799999999999998</v>
      </c>
      <c r="G757" s="9">
        <f t="shared" si="255"/>
        <v>0.251</v>
      </c>
      <c r="H757" s="9">
        <f t="shared" si="255"/>
        <v>0.53927000000000003</v>
      </c>
      <c r="I757" s="9">
        <f t="shared" si="255"/>
        <v>1.7000000000000001E-2</v>
      </c>
      <c r="J757" s="9">
        <f t="shared" si="255"/>
        <v>2.8000000000000001E-2</v>
      </c>
      <c r="K757" s="9">
        <f t="shared" si="255"/>
        <v>11.713999999999999</v>
      </c>
      <c r="L757" s="9">
        <f t="shared" si="255"/>
        <v>0.10299999999999999</v>
      </c>
      <c r="M757" s="9">
        <f t="shared" si="255"/>
        <v>1.6647058823529411E-2</v>
      </c>
      <c r="N757" s="9">
        <f t="shared" si="255"/>
        <v>0.30499999999999999</v>
      </c>
      <c r="O757" s="9">
        <f t="shared" si="255"/>
        <v>1.399</v>
      </c>
      <c r="P757" s="9">
        <f t="shared" si="255"/>
        <v>1.5155059999999998</v>
      </c>
      <c r="Q757" s="9">
        <f t="shared" si="255"/>
        <v>2.1819277108433736E-2</v>
      </c>
      <c r="R757" s="9">
        <f t="shared" si="255"/>
        <v>1.26</v>
      </c>
      <c r="S757" s="9">
        <f t="shared" si="255"/>
        <v>1.742</v>
      </c>
      <c r="T757" s="9">
        <f t="shared" si="255"/>
        <v>0.21800000000000003</v>
      </c>
      <c r="U757" s="9">
        <f t="shared" si="255"/>
        <v>0.3</v>
      </c>
      <c r="V757" s="9">
        <f t="shared" si="255"/>
        <v>-1.9789999999999999</v>
      </c>
      <c r="W757" s="9">
        <f t="shared" si="255"/>
        <v>2.0710000000000002</v>
      </c>
      <c r="X757" s="9">
        <f t="shared" si="255"/>
        <v>0.85699999999999998</v>
      </c>
      <c r="Y757" s="9">
        <f t="shared" si="255"/>
        <v>-1.4</v>
      </c>
      <c r="Z757" s="26">
        <f t="shared" si="255"/>
        <v>38.274942335931961</v>
      </c>
      <c r="AA757" s="83" t="s">
        <v>103</v>
      </c>
    </row>
    <row r="758" spans="1:27" ht="24.75">
      <c r="A758" s="84"/>
      <c r="B758" s="87"/>
      <c r="C758" s="40" t="s">
        <v>100</v>
      </c>
      <c r="D758" s="9">
        <f t="shared" ref="D758:Z758" si="256">D752-D746</f>
        <v>4.984</v>
      </c>
      <c r="E758" s="9">
        <f t="shared" si="256"/>
        <v>30.297999999999998</v>
      </c>
      <c r="F758" s="9">
        <f t="shared" si="256"/>
        <v>2.7130000000000001</v>
      </c>
      <c r="G758" s="9">
        <f t="shared" si="256"/>
        <v>1.044</v>
      </c>
      <c r="H758" s="9">
        <f t="shared" si="256"/>
        <v>3.34276412513</v>
      </c>
      <c r="I758" s="9">
        <f t="shared" si="256"/>
        <v>1.9E-2</v>
      </c>
      <c r="J758" s="9">
        <f t="shared" si="256"/>
        <v>0.14399999999999999</v>
      </c>
      <c r="K758" s="9">
        <f t="shared" si="256"/>
        <v>35.94</v>
      </c>
      <c r="L758" s="9">
        <f t="shared" si="256"/>
        <v>0.32699999999999996</v>
      </c>
      <c r="M758" s="9">
        <f t="shared" si="256"/>
        <v>0.114</v>
      </c>
      <c r="N758" s="9">
        <f t="shared" si="256"/>
        <v>0.83599999999999997</v>
      </c>
      <c r="O758" s="9">
        <f t="shared" si="256"/>
        <v>6.0209999999999999</v>
      </c>
      <c r="P758" s="9">
        <f t="shared" si="256"/>
        <v>4.4555004</v>
      </c>
      <c r="Q758" s="9">
        <f t="shared" si="256"/>
        <v>0.10100000000000001</v>
      </c>
      <c r="R758" s="9">
        <f t="shared" si="256"/>
        <v>6.5330000000000004</v>
      </c>
      <c r="S758" s="9">
        <f t="shared" si="256"/>
        <v>10.144</v>
      </c>
      <c r="T758" s="9">
        <f t="shared" si="256"/>
        <v>1.2759999999999998</v>
      </c>
      <c r="U758" s="9">
        <f t="shared" si="256"/>
        <v>0.753</v>
      </c>
      <c r="V758" s="9">
        <f t="shared" si="256"/>
        <v>-3.1501757345705048</v>
      </c>
      <c r="W758" s="9">
        <f t="shared" si="256"/>
        <v>4.2069999999999999</v>
      </c>
      <c r="X758" s="9">
        <f t="shared" si="256"/>
        <v>1.9E-2</v>
      </c>
      <c r="Y758" s="9">
        <f t="shared" si="256"/>
        <v>-3.3030000000000008</v>
      </c>
      <c r="Z758" s="26">
        <f t="shared" si="256"/>
        <v>106.8180887905595</v>
      </c>
      <c r="AA758" s="84"/>
    </row>
    <row r="759" spans="1:27" ht="24.75">
      <c r="A759" s="84"/>
      <c r="B759" s="86">
        <v>2018</v>
      </c>
      <c r="C759" s="40" t="s">
        <v>99</v>
      </c>
      <c r="D759" s="9">
        <f>D753-D747</f>
        <v>7.7189999999999994</v>
      </c>
      <c r="E759" s="9">
        <f t="shared" ref="E759:Y759" si="257">E753-E747</f>
        <v>7.1590000000000007</v>
      </c>
      <c r="F759" s="9">
        <f t="shared" si="257"/>
        <v>0.50600000000000001</v>
      </c>
      <c r="G759" s="9">
        <f t="shared" si="257"/>
        <v>0.23300000000000001</v>
      </c>
      <c r="H759" s="9">
        <f t="shared" si="257"/>
        <v>0.18099999999999999</v>
      </c>
      <c r="I759" s="9">
        <f t="shared" si="257"/>
        <v>10.429</v>
      </c>
      <c r="J759" s="9">
        <f t="shared" si="257"/>
        <v>1.2E-2</v>
      </c>
      <c r="K759" s="9">
        <f t="shared" si="257"/>
        <v>15.088999999999999</v>
      </c>
      <c r="L759" s="9">
        <f t="shared" si="257"/>
        <v>8.4515850144092228E-2</v>
      </c>
      <c r="M759" s="9">
        <f t="shared" si="257"/>
        <v>2.5000000000000001E-2</v>
      </c>
      <c r="N759" s="9">
        <f t="shared" si="257"/>
        <v>0.308</v>
      </c>
      <c r="O759" s="9">
        <f t="shared" si="257"/>
        <v>1.742</v>
      </c>
      <c r="P759" s="9">
        <f t="shared" si="257"/>
        <v>2.4319999999999999</v>
      </c>
      <c r="Q759" s="9">
        <f t="shared" si="257"/>
        <v>9.1679390126879201E-2</v>
      </c>
      <c r="R759" s="9">
        <f t="shared" si="257"/>
        <v>1.26</v>
      </c>
      <c r="S759" s="9">
        <f t="shared" si="257"/>
        <v>1.6910000000000001</v>
      </c>
      <c r="T759" s="9">
        <f t="shared" si="257"/>
        <v>0.28200000000000003</v>
      </c>
      <c r="U759" s="9">
        <f t="shared" si="257"/>
        <v>1.0129999999999999</v>
      </c>
      <c r="V759" s="9">
        <f t="shared" si="257"/>
        <v>-2.5340000000000003</v>
      </c>
      <c r="W759" s="9">
        <f t="shared" si="257"/>
        <v>3.2109999999999999</v>
      </c>
      <c r="X759" s="9">
        <f t="shared" si="257"/>
        <v>6.2E-2</v>
      </c>
      <c r="Y759" s="9">
        <f t="shared" si="257"/>
        <v>-0.66800000000000004</v>
      </c>
      <c r="Z759" s="9">
        <f>Z753-Z747</f>
        <v>50.328195240270972</v>
      </c>
      <c r="AA759" s="84"/>
    </row>
    <row r="760" spans="1:27" ht="24.75">
      <c r="A760" s="84"/>
      <c r="B760" s="87"/>
      <c r="C760" s="40" t="s">
        <v>100</v>
      </c>
      <c r="D760" s="9">
        <f>D754-D748</f>
        <v>0.96200000000000019</v>
      </c>
      <c r="E760" s="9">
        <f t="shared" ref="E760:Y760" si="258">E754-E748</f>
        <v>24.593</v>
      </c>
      <c r="F760" s="9">
        <f t="shared" si="258"/>
        <v>2.8979999999999997</v>
      </c>
      <c r="G760" s="9">
        <f t="shared" si="258"/>
        <v>0.872</v>
      </c>
      <c r="H760" s="9">
        <f t="shared" si="258"/>
        <v>1.2770000000000001</v>
      </c>
      <c r="I760" s="9">
        <f t="shared" si="258"/>
        <v>8.9999999999999993E-3</v>
      </c>
      <c r="J760" s="9">
        <f t="shared" si="258"/>
        <v>6.3E-2</v>
      </c>
      <c r="K760" s="9">
        <f t="shared" si="258"/>
        <v>62.7</v>
      </c>
      <c r="L760" s="9">
        <f t="shared" si="258"/>
        <v>0.26600000000000001</v>
      </c>
      <c r="M760" s="9">
        <f t="shared" si="258"/>
        <v>0.123</v>
      </c>
      <c r="N760" s="9">
        <f t="shared" si="258"/>
        <v>1.23</v>
      </c>
      <c r="O760" s="9">
        <f t="shared" si="258"/>
        <v>9.5830000000000002</v>
      </c>
      <c r="P760" s="9">
        <f t="shared" si="258"/>
        <v>8.8409999999999993</v>
      </c>
      <c r="Q760" s="9">
        <f t="shared" si="258"/>
        <v>0.43400000000000005</v>
      </c>
      <c r="R760" s="9">
        <f t="shared" si="258"/>
        <v>6.5330000000000004</v>
      </c>
      <c r="S760" s="9">
        <f t="shared" si="258"/>
        <v>10.779</v>
      </c>
      <c r="T760" s="9">
        <f t="shared" si="258"/>
        <v>1.899</v>
      </c>
      <c r="U760" s="9">
        <f t="shared" si="258"/>
        <v>3.234</v>
      </c>
      <c r="V760" s="9">
        <f t="shared" si="258"/>
        <v>-4.4750000000000005</v>
      </c>
      <c r="W760" s="9">
        <f t="shared" si="258"/>
        <v>6.7779999999999996</v>
      </c>
      <c r="X760" s="9">
        <f t="shared" si="258"/>
        <v>1.9E-2</v>
      </c>
      <c r="Y760" s="9">
        <f t="shared" si="258"/>
        <v>-12.882</v>
      </c>
      <c r="Z760" s="9">
        <f>Z754-Z748</f>
        <v>125.73599999999999</v>
      </c>
      <c r="AA760" s="84"/>
    </row>
    <row r="761" spans="1:27" ht="24.75">
      <c r="A761" s="84"/>
      <c r="B761" s="86">
        <v>2019</v>
      </c>
      <c r="C761" s="40" t="s">
        <v>99</v>
      </c>
      <c r="D761" s="9">
        <f>D755-D749</f>
        <v>9.3965965711224193</v>
      </c>
      <c r="E761" s="9">
        <f t="shared" ref="E761:Y761" si="259">E755-E749</f>
        <v>7.1109999999999998</v>
      </c>
      <c r="F761" s="9">
        <f t="shared" si="259"/>
        <v>0.499</v>
      </c>
      <c r="G761" s="9">
        <f t="shared" si="259"/>
        <v>0.36599999999999999</v>
      </c>
      <c r="H761" s="9">
        <f t="shared" si="259"/>
        <v>0.59199999999999997</v>
      </c>
      <c r="I761" s="9">
        <f t="shared" si="259"/>
        <v>0.02</v>
      </c>
      <c r="J761" s="9">
        <f t="shared" si="259"/>
        <v>2.1000000000000001E-2</v>
      </c>
      <c r="K761" s="9">
        <f t="shared" si="259"/>
        <v>16.648</v>
      </c>
      <c r="L761" s="9">
        <f t="shared" si="259"/>
        <v>9.4E-2</v>
      </c>
      <c r="M761" s="9">
        <f t="shared" si="259"/>
        <v>1.2999999999999999E-2</v>
      </c>
      <c r="N761" s="9">
        <f t="shared" si="259"/>
        <v>0.24</v>
      </c>
      <c r="O761" s="9">
        <f t="shared" si="259"/>
        <v>0.73899999999999999</v>
      </c>
      <c r="P761" s="9">
        <f t="shared" si="259"/>
        <v>1.2549999999999999</v>
      </c>
      <c r="Q761" s="9">
        <f t="shared" si="259"/>
        <v>0.11565422752958737</v>
      </c>
      <c r="R761" s="9">
        <f t="shared" si="259"/>
        <v>1.62</v>
      </c>
      <c r="S761" s="9">
        <f t="shared" si="259"/>
        <v>1.7190000000000001</v>
      </c>
      <c r="T761" s="9">
        <f t="shared" si="259"/>
        <v>0.379</v>
      </c>
      <c r="U761" s="9">
        <f t="shared" si="259"/>
        <v>0.61899999999999999</v>
      </c>
      <c r="V761" s="9">
        <f t="shared" si="259"/>
        <v>-2.395</v>
      </c>
      <c r="W761" s="9">
        <f t="shared" si="259"/>
        <v>2.4169999999999998</v>
      </c>
      <c r="X761" s="9">
        <f t="shared" si="259"/>
        <v>0.17799999999999999</v>
      </c>
      <c r="Y761" s="9">
        <f t="shared" si="259"/>
        <v>-0.17099999999999999</v>
      </c>
      <c r="Z761" s="9">
        <f>Z755-Z749</f>
        <v>41.476250798651989</v>
      </c>
      <c r="AA761" s="84"/>
    </row>
    <row r="762" spans="1:27" ht="24.75">
      <c r="A762" s="85"/>
      <c r="B762" s="87"/>
      <c r="C762" s="40" t="s">
        <v>100</v>
      </c>
      <c r="D762" s="9">
        <f>D756-D750</f>
        <v>3.9859999999999998</v>
      </c>
      <c r="E762" s="9">
        <f t="shared" ref="E762:Y762" si="260">E756-E750</f>
        <v>22.846</v>
      </c>
      <c r="F762" s="9">
        <f t="shared" si="260"/>
        <v>2.8440000000000003</v>
      </c>
      <c r="G762" s="9">
        <f t="shared" si="260"/>
        <v>1.4060000000000001</v>
      </c>
      <c r="H762" s="9">
        <f t="shared" si="260"/>
        <v>2.2280000000000002</v>
      </c>
      <c r="I762" s="9">
        <f t="shared" si="260"/>
        <v>1.9E-2</v>
      </c>
      <c r="J762" s="9">
        <f t="shared" si="260"/>
        <v>9.9000000000000005E-2</v>
      </c>
      <c r="K762" s="9">
        <f t="shared" si="260"/>
        <v>63.051999999999992</v>
      </c>
      <c r="L762" s="9">
        <f t="shared" si="260"/>
        <v>0.20200000000000001</v>
      </c>
      <c r="M762" s="9">
        <f t="shared" si="260"/>
        <v>7.9000000000000001E-2</v>
      </c>
      <c r="N762" s="9">
        <f t="shared" si="260"/>
        <v>1.1379999999999999</v>
      </c>
      <c r="O762" s="9">
        <f t="shared" si="260"/>
        <v>3.2719999999999998</v>
      </c>
      <c r="P762" s="9">
        <f t="shared" si="260"/>
        <v>5.5039999999999996</v>
      </c>
      <c r="Q762" s="9">
        <f t="shared" si="260"/>
        <v>0.58000000000000007</v>
      </c>
      <c r="R762" s="9">
        <f t="shared" si="260"/>
        <v>7.625</v>
      </c>
      <c r="S762" s="9">
        <f t="shared" si="260"/>
        <v>12.279</v>
      </c>
      <c r="T762" s="9">
        <f t="shared" si="260"/>
        <v>2.3460000000000001</v>
      </c>
      <c r="U762" s="9">
        <f t="shared" si="260"/>
        <v>1.7430000000000001</v>
      </c>
      <c r="V762" s="9">
        <f t="shared" si="260"/>
        <v>-4.8680000000000003</v>
      </c>
      <c r="W762" s="9">
        <f t="shared" si="260"/>
        <v>4.851</v>
      </c>
      <c r="X762" s="9">
        <f t="shared" si="260"/>
        <v>6.2E-2</v>
      </c>
      <c r="Y762" s="9">
        <f t="shared" si="260"/>
        <v>-7.157</v>
      </c>
      <c r="Z762" s="9">
        <f>Z756-Z750</f>
        <v>124.13600000000002</v>
      </c>
      <c r="AA762" s="85"/>
    </row>
    <row r="763" spans="1:27" ht="24.75">
      <c r="A763" s="83" t="s">
        <v>6</v>
      </c>
      <c r="B763" s="50">
        <v>2017</v>
      </c>
      <c r="C763" s="70" t="s">
        <v>98</v>
      </c>
      <c r="D763" s="9">
        <f t="shared" ref="D763:Z763" si="261">D742+D752-D746</f>
        <v>5.5739999999999998</v>
      </c>
      <c r="E763" s="9">
        <f t="shared" si="261"/>
        <v>30.297999999999998</v>
      </c>
      <c r="F763" s="9">
        <f t="shared" si="261"/>
        <v>2.7130000000000001</v>
      </c>
      <c r="G763" s="9">
        <f t="shared" si="261"/>
        <v>4.5940000000000003</v>
      </c>
      <c r="H763" s="9">
        <f t="shared" si="261"/>
        <v>9.4657641251300007</v>
      </c>
      <c r="I763" s="9">
        <f t="shared" si="261"/>
        <v>1.9E-2</v>
      </c>
      <c r="J763" s="9">
        <f t="shared" si="261"/>
        <v>0.14399999999999999</v>
      </c>
      <c r="K763" s="9">
        <f t="shared" si="261"/>
        <v>36.012</v>
      </c>
      <c r="L763" s="9">
        <f t="shared" si="261"/>
        <v>0.6399999999999999</v>
      </c>
      <c r="M763" s="9">
        <f t="shared" si="261"/>
        <v>3.2350000000000003</v>
      </c>
      <c r="N763" s="9">
        <f t="shared" si="261"/>
        <v>0.83599999999999997</v>
      </c>
      <c r="O763" s="9">
        <f t="shared" si="261"/>
        <v>6.1239999999999997</v>
      </c>
      <c r="P763" s="9">
        <f t="shared" si="261"/>
        <v>5.0555003999999997</v>
      </c>
      <c r="Q763" s="9">
        <f t="shared" si="261"/>
        <v>0.501</v>
      </c>
      <c r="R763" s="9">
        <f t="shared" si="261"/>
        <v>6.5645676691729324</v>
      </c>
      <c r="S763" s="9">
        <f t="shared" si="261"/>
        <v>10.147</v>
      </c>
      <c r="T763" s="9">
        <f t="shared" si="261"/>
        <v>2.7759999999999998</v>
      </c>
      <c r="U763" s="9">
        <f t="shared" si="261"/>
        <v>1.5530000000000002</v>
      </c>
      <c r="V763" s="9">
        <f t="shared" si="261"/>
        <v>1.0448242654294955</v>
      </c>
      <c r="W763" s="9">
        <f t="shared" si="261"/>
        <v>10.207000000000001</v>
      </c>
      <c r="X763" s="9">
        <f t="shared" si="261"/>
        <v>1.9E-2</v>
      </c>
      <c r="Y763" s="9">
        <f t="shared" si="261"/>
        <v>-0.93800000000000061</v>
      </c>
      <c r="Z763" s="16">
        <f t="shared" si="261"/>
        <v>136.58465645973243</v>
      </c>
      <c r="AA763" s="83" t="s">
        <v>101</v>
      </c>
    </row>
    <row r="764" spans="1:27" ht="24.75">
      <c r="A764" s="84"/>
      <c r="B764" s="50">
        <v>2018</v>
      </c>
      <c r="C764" s="71"/>
      <c r="D764" s="9">
        <f>D743+D754-D748</f>
        <v>1.702</v>
      </c>
      <c r="E764" s="9">
        <f t="shared" ref="E764:Y764" si="262">E743+E754-E748</f>
        <v>24.593</v>
      </c>
      <c r="F764" s="9">
        <f t="shared" si="262"/>
        <v>2.8979999999999997</v>
      </c>
      <c r="G764" s="9">
        <f t="shared" si="262"/>
        <v>2.6720000000000002</v>
      </c>
      <c r="H764" s="9">
        <f t="shared" si="262"/>
        <v>8.6329999999999991</v>
      </c>
      <c r="I764" s="9">
        <f t="shared" si="262"/>
        <v>8.9999999999999993E-3</v>
      </c>
      <c r="J764" s="9">
        <f t="shared" si="262"/>
        <v>6.3E-2</v>
      </c>
      <c r="K764" s="9">
        <f t="shared" si="262"/>
        <v>62.835999999999999</v>
      </c>
      <c r="L764" s="9">
        <f t="shared" si="262"/>
        <v>1.006</v>
      </c>
      <c r="M764" s="9">
        <f t="shared" si="262"/>
        <v>2.6799999999999997</v>
      </c>
      <c r="N764" s="9">
        <f t="shared" si="262"/>
        <v>1.23</v>
      </c>
      <c r="O764" s="9">
        <f t="shared" si="262"/>
        <v>9.6850000000000005</v>
      </c>
      <c r="P764" s="9">
        <f t="shared" si="262"/>
        <v>9.2276499999999988</v>
      </c>
      <c r="Q764" s="9">
        <f t="shared" si="262"/>
        <v>0.496</v>
      </c>
      <c r="R764" s="9">
        <f t="shared" si="262"/>
        <v>6.5330000000000004</v>
      </c>
      <c r="S764" s="9">
        <f t="shared" si="262"/>
        <v>10.779</v>
      </c>
      <c r="T764" s="9">
        <f t="shared" si="262"/>
        <v>3.399</v>
      </c>
      <c r="U764" s="9">
        <f t="shared" si="262"/>
        <v>4.0339999999999998</v>
      </c>
      <c r="V764" s="9">
        <f t="shared" si="262"/>
        <v>1.0159999999999991</v>
      </c>
      <c r="W764" s="9">
        <f t="shared" si="262"/>
        <v>14.207999999999998</v>
      </c>
      <c r="X764" s="9">
        <f t="shared" si="262"/>
        <v>1.9E-2</v>
      </c>
      <c r="Y764" s="9">
        <f t="shared" si="262"/>
        <v>-10.501000000000001</v>
      </c>
      <c r="Z764" s="60">
        <f>Z743+Z754-Z748</f>
        <v>157.21764999999999</v>
      </c>
      <c r="AA764" s="84"/>
    </row>
    <row r="765" spans="1:27" ht="24.75">
      <c r="A765" s="84"/>
      <c r="B765" s="50">
        <v>2019</v>
      </c>
      <c r="C765" s="72"/>
      <c r="D765" s="9">
        <f>D744+D755-D749</f>
        <v>9.6475965711224188</v>
      </c>
      <c r="E765" s="9">
        <f t="shared" ref="E765:Y765" si="263">E744+E755-E749</f>
        <v>7.1109999999999998</v>
      </c>
      <c r="F765" s="9">
        <f t="shared" si="263"/>
        <v>0.499</v>
      </c>
      <c r="G765" s="9">
        <f t="shared" si="263"/>
        <v>4.056</v>
      </c>
      <c r="H765" s="9">
        <f t="shared" si="263"/>
        <v>6.9390000000000001</v>
      </c>
      <c r="I765" s="9">
        <f t="shared" si="263"/>
        <v>0.02</v>
      </c>
      <c r="J765" s="9">
        <f t="shared" si="263"/>
        <v>2.1000000000000001E-2</v>
      </c>
      <c r="K765" s="9">
        <f t="shared" si="263"/>
        <v>16.785</v>
      </c>
      <c r="L765" s="9">
        <f t="shared" si="263"/>
        <v>0.83699999999999997</v>
      </c>
      <c r="M765" s="9">
        <f t="shared" si="263"/>
        <v>2.6419999999999999</v>
      </c>
      <c r="N765" s="9">
        <f t="shared" si="263"/>
        <v>0.24</v>
      </c>
      <c r="O765" s="9">
        <f t="shared" si="263"/>
        <v>0.84199999999999997</v>
      </c>
      <c r="P765" s="9">
        <f t="shared" si="263"/>
        <v>1.871</v>
      </c>
      <c r="Q765" s="9">
        <f t="shared" si="263"/>
        <v>0.49965422752958732</v>
      </c>
      <c r="R765" s="9">
        <f t="shared" si="263"/>
        <v>1.62</v>
      </c>
      <c r="S765" s="9">
        <f t="shared" si="263"/>
        <v>1.7190000000000001</v>
      </c>
      <c r="T765" s="9">
        <f t="shared" si="263"/>
        <v>1.8120000000000001</v>
      </c>
      <c r="U765" s="9">
        <f t="shared" si="263"/>
        <v>1.419</v>
      </c>
      <c r="V765" s="9">
        <f t="shared" si="263"/>
        <v>3.1899999999999995</v>
      </c>
      <c r="W765" s="9">
        <f t="shared" si="263"/>
        <v>10.377000000000001</v>
      </c>
      <c r="X765" s="9">
        <f t="shared" si="263"/>
        <v>0.17799999999999999</v>
      </c>
      <c r="Y765" s="9">
        <f t="shared" si="263"/>
        <v>2.1880000000000002</v>
      </c>
      <c r="Z765" s="60">
        <f>Z744+Z755-Z749</f>
        <v>74.513250798651995</v>
      </c>
      <c r="AA765" s="85"/>
    </row>
    <row r="766" spans="1:27" ht="24.75">
      <c r="A766" s="73" t="s">
        <v>7</v>
      </c>
      <c r="B766" s="50">
        <v>2017</v>
      </c>
      <c r="C766" s="70" t="s">
        <v>9</v>
      </c>
      <c r="D766" s="9">
        <f>D742/D763*100</f>
        <v>10.584858270541801</v>
      </c>
      <c r="E766" s="9">
        <f t="shared" ref="E766:Z766" si="264">E742/E763*100</f>
        <v>0</v>
      </c>
      <c r="F766" s="9">
        <f t="shared" si="264"/>
        <v>0</v>
      </c>
      <c r="G766" s="9">
        <f t="shared" si="264"/>
        <v>77.274706138441445</v>
      </c>
      <c r="H766" s="9">
        <f t="shared" si="264"/>
        <v>64.685744532176457</v>
      </c>
      <c r="I766" s="9">
        <f t="shared" si="264"/>
        <v>0</v>
      </c>
      <c r="J766" s="9">
        <f t="shared" si="264"/>
        <v>0</v>
      </c>
      <c r="K766" s="9">
        <f t="shared" si="264"/>
        <v>0.19993335554815062</v>
      </c>
      <c r="L766" s="9">
        <f t="shared" si="264"/>
        <v>48.906250000000007</v>
      </c>
      <c r="M766" s="9">
        <f t="shared" si="264"/>
        <v>96.4760432766615</v>
      </c>
      <c r="N766" s="9">
        <f t="shared" si="264"/>
        <v>0</v>
      </c>
      <c r="O766" s="9">
        <f t="shared" si="264"/>
        <v>1.6819072501632921</v>
      </c>
      <c r="P766" s="9">
        <f t="shared" si="264"/>
        <v>11.868261349558988</v>
      </c>
      <c r="Q766" s="9">
        <f t="shared" si="264"/>
        <v>79.840319361277452</v>
      </c>
      <c r="R766" s="9">
        <f t="shared" si="264"/>
        <v>0.48087963692069807</v>
      </c>
      <c r="S766" s="9">
        <f t="shared" si="264"/>
        <v>2.9565388784862517E-2</v>
      </c>
      <c r="T766" s="9">
        <f t="shared" si="264"/>
        <v>54.034582132564843</v>
      </c>
      <c r="U766" s="9">
        <f t="shared" si="264"/>
        <v>51.513200257565991</v>
      </c>
      <c r="V766" s="9">
        <f t="shared" si="264"/>
        <v>401.50292626249097</v>
      </c>
      <c r="W766" s="9">
        <f t="shared" si="264"/>
        <v>58.783188008229637</v>
      </c>
      <c r="X766" s="9">
        <f t="shared" si="264"/>
        <v>0</v>
      </c>
      <c r="Y766" s="9">
        <f t="shared" si="264"/>
        <v>-252.13219616204677</v>
      </c>
      <c r="Z766" s="16">
        <f t="shared" si="264"/>
        <v>21.793493091186743</v>
      </c>
      <c r="AA766" s="92" t="s">
        <v>102</v>
      </c>
    </row>
    <row r="767" spans="1:27" ht="24.75">
      <c r="A767" s="73"/>
      <c r="B767" s="50">
        <v>2018</v>
      </c>
      <c r="C767" s="71"/>
      <c r="D767" s="9">
        <f t="shared" ref="D767:Y767" si="265">D743/D764*100</f>
        <v>43.478260869565219</v>
      </c>
      <c r="E767" s="9">
        <f t="shared" si="265"/>
        <v>0</v>
      </c>
      <c r="F767" s="9">
        <f t="shared" si="265"/>
        <v>0</v>
      </c>
      <c r="G767" s="9">
        <f t="shared" si="265"/>
        <v>67.365269461077844</v>
      </c>
      <c r="H767" s="9">
        <f t="shared" si="265"/>
        <v>85.207923085833443</v>
      </c>
      <c r="I767" s="9">
        <f t="shared" si="265"/>
        <v>0</v>
      </c>
      <c r="J767" s="9">
        <f t="shared" si="265"/>
        <v>0</v>
      </c>
      <c r="K767" s="9">
        <f t="shared" si="265"/>
        <v>0.2164364377108664</v>
      </c>
      <c r="L767" s="9">
        <f t="shared" si="265"/>
        <v>73.558648111332005</v>
      </c>
      <c r="M767" s="9">
        <f t="shared" si="265"/>
        <v>95.410447761194035</v>
      </c>
      <c r="N767" s="9">
        <f t="shared" si="265"/>
        <v>0</v>
      </c>
      <c r="O767" s="9">
        <f t="shared" si="265"/>
        <v>1.0531750129065562</v>
      </c>
      <c r="P767" s="9">
        <f t="shared" si="265"/>
        <v>4.1901242461515125</v>
      </c>
      <c r="Q767" s="9">
        <f t="shared" si="265"/>
        <v>12.5</v>
      </c>
      <c r="R767" s="9">
        <f t="shared" si="265"/>
        <v>0</v>
      </c>
      <c r="S767" s="9">
        <f t="shared" si="265"/>
        <v>0</v>
      </c>
      <c r="T767" s="9">
        <f t="shared" si="265"/>
        <v>44.130626654898499</v>
      </c>
      <c r="U767" s="9">
        <f t="shared" si="265"/>
        <v>19.831432821021323</v>
      </c>
      <c r="V767" s="9">
        <f t="shared" si="265"/>
        <v>540.45275590551216</v>
      </c>
      <c r="W767" s="9">
        <f t="shared" si="265"/>
        <v>52.294481981981988</v>
      </c>
      <c r="X767" s="9">
        <f t="shared" si="265"/>
        <v>0</v>
      </c>
      <c r="Y767" s="9">
        <f t="shared" si="265"/>
        <v>-22.674031044662406</v>
      </c>
      <c r="Z767" s="16">
        <f>Z743/Z764*100</f>
        <v>20.024246641518939</v>
      </c>
      <c r="AA767" s="92"/>
    </row>
    <row r="768" spans="1:27" ht="24.75">
      <c r="A768" s="73"/>
      <c r="B768" s="50">
        <v>2019</v>
      </c>
      <c r="C768" s="72"/>
      <c r="D768" s="9">
        <f>(D744/D765)*100</f>
        <v>2.6016842448750759</v>
      </c>
      <c r="E768" s="9">
        <f t="shared" ref="E768:Y768" si="266">(E744/E765)*100</f>
        <v>0</v>
      </c>
      <c r="F768" s="9">
        <f t="shared" si="266"/>
        <v>0</v>
      </c>
      <c r="G768" s="9">
        <f t="shared" si="266"/>
        <v>90.976331360946745</v>
      </c>
      <c r="H768" s="9">
        <f t="shared" si="266"/>
        <v>91.468511312869296</v>
      </c>
      <c r="I768" s="9">
        <f t="shared" si="266"/>
        <v>0</v>
      </c>
      <c r="J768" s="9">
        <f t="shared" si="266"/>
        <v>0</v>
      </c>
      <c r="K768" s="9">
        <f t="shared" si="266"/>
        <v>0.81620494489127204</v>
      </c>
      <c r="L768" s="9">
        <f t="shared" si="266"/>
        <v>88.769414575866193</v>
      </c>
      <c r="M768" s="9">
        <f t="shared" si="266"/>
        <v>99.507948523845585</v>
      </c>
      <c r="N768" s="9">
        <f t="shared" si="266"/>
        <v>0</v>
      </c>
      <c r="O768" s="9">
        <f t="shared" si="266"/>
        <v>12.232779097387173</v>
      </c>
      <c r="P768" s="9">
        <f t="shared" si="266"/>
        <v>32.923570283270976</v>
      </c>
      <c r="Q768" s="9">
        <f t="shared" si="266"/>
        <v>76.853147405274626</v>
      </c>
      <c r="R768" s="9">
        <f t="shared" si="266"/>
        <v>0</v>
      </c>
      <c r="S768" s="9">
        <f t="shared" si="266"/>
        <v>0</v>
      </c>
      <c r="T768" s="9">
        <f t="shared" si="266"/>
        <v>79.083885209713017</v>
      </c>
      <c r="U768" s="9">
        <f t="shared" si="266"/>
        <v>56.377730796335449</v>
      </c>
      <c r="V768" s="9">
        <f t="shared" si="266"/>
        <v>175.07836990595612</v>
      </c>
      <c r="W768" s="9">
        <f t="shared" si="266"/>
        <v>76.708104461790498</v>
      </c>
      <c r="X768" s="9">
        <f t="shared" si="266"/>
        <v>0</v>
      </c>
      <c r="Y768" s="9">
        <f t="shared" si="266"/>
        <v>107.81535648994513</v>
      </c>
      <c r="Z768" s="9">
        <f>(Z744/Z765)*100</f>
        <v>44.337080513735515</v>
      </c>
      <c r="AA768" s="92"/>
    </row>
    <row r="770" spans="1:27" ht="24.75">
      <c r="A770" s="1" t="s">
        <v>133</v>
      </c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AA770" s="2" t="s">
        <v>134</v>
      </c>
    </row>
    <row r="771" spans="1:27" ht="22.5" customHeight="1">
      <c r="A771" s="30" t="s">
        <v>81</v>
      </c>
      <c r="B771" s="24"/>
      <c r="AA771" s="8" t="s">
        <v>173</v>
      </c>
    </row>
    <row r="772" spans="1:27">
      <c r="A772" s="46" t="s">
        <v>209</v>
      </c>
      <c r="AA772" s="46" t="s">
        <v>1</v>
      </c>
    </row>
    <row r="773" spans="1:27">
      <c r="A773" s="74" t="s">
        <v>83</v>
      </c>
      <c r="B773" s="76" t="s">
        <v>2</v>
      </c>
      <c r="C773" s="77"/>
      <c r="D773" s="25" t="s">
        <v>10</v>
      </c>
      <c r="E773" s="25" t="s">
        <v>12</v>
      </c>
      <c r="F773" s="25" t="s">
        <v>14</v>
      </c>
      <c r="G773" s="25" t="s">
        <v>16</v>
      </c>
      <c r="H773" s="25" t="s">
        <v>18</v>
      </c>
      <c r="I773" s="25" t="s">
        <v>20</v>
      </c>
      <c r="J773" s="25" t="s">
        <v>22</v>
      </c>
      <c r="K773" s="25" t="s">
        <v>24</v>
      </c>
      <c r="L773" s="25" t="s">
        <v>26</v>
      </c>
      <c r="M773" s="25" t="s">
        <v>28</v>
      </c>
      <c r="N773" s="25" t="s">
        <v>30</v>
      </c>
      <c r="O773" s="25" t="s">
        <v>32</v>
      </c>
      <c r="P773" s="25" t="s">
        <v>34</v>
      </c>
      <c r="Q773" s="25" t="s">
        <v>36</v>
      </c>
      <c r="R773" s="25" t="s">
        <v>38</v>
      </c>
      <c r="S773" s="25" t="s">
        <v>40</v>
      </c>
      <c r="T773" s="25" t="s">
        <v>42</v>
      </c>
      <c r="U773" s="25" t="s">
        <v>44</v>
      </c>
      <c r="V773" s="25" t="s">
        <v>46</v>
      </c>
      <c r="W773" s="25" t="s">
        <v>48</v>
      </c>
      <c r="X773" s="25" t="s">
        <v>50</v>
      </c>
      <c r="Y773" s="25" t="s">
        <v>52</v>
      </c>
      <c r="Z773" s="25" t="s">
        <v>54</v>
      </c>
      <c r="AA773" s="83" t="s">
        <v>104</v>
      </c>
    </row>
    <row r="774" spans="1:27">
      <c r="A774" s="75"/>
      <c r="B774" s="78" t="s">
        <v>8</v>
      </c>
      <c r="C774" s="79"/>
      <c r="D774" s="28" t="s">
        <v>11</v>
      </c>
      <c r="E774" s="28" t="s">
        <v>13</v>
      </c>
      <c r="F774" s="28" t="s">
        <v>15</v>
      </c>
      <c r="G774" s="28" t="s">
        <v>17</v>
      </c>
      <c r="H774" s="28" t="s">
        <v>19</v>
      </c>
      <c r="I774" s="28" t="s">
        <v>21</v>
      </c>
      <c r="J774" s="28" t="s">
        <v>23</v>
      </c>
      <c r="K774" s="28" t="s">
        <v>25</v>
      </c>
      <c r="L774" s="28" t="s">
        <v>27</v>
      </c>
      <c r="M774" s="28" t="s">
        <v>29</v>
      </c>
      <c r="N774" s="28" t="s">
        <v>31</v>
      </c>
      <c r="O774" s="28" t="s">
        <v>33</v>
      </c>
      <c r="P774" s="28" t="s">
        <v>35</v>
      </c>
      <c r="Q774" s="28" t="s">
        <v>37</v>
      </c>
      <c r="R774" s="28" t="s">
        <v>39</v>
      </c>
      <c r="S774" s="28" t="s">
        <v>41</v>
      </c>
      <c r="T774" s="28" t="s">
        <v>43</v>
      </c>
      <c r="U774" s="28" t="s">
        <v>45</v>
      </c>
      <c r="V774" s="28" t="s">
        <v>47</v>
      </c>
      <c r="W774" s="28" t="s">
        <v>49</v>
      </c>
      <c r="X774" s="17" t="s">
        <v>51</v>
      </c>
      <c r="Y774" s="17" t="s">
        <v>53</v>
      </c>
      <c r="Z774" s="17" t="s">
        <v>55</v>
      </c>
      <c r="AA774" s="85"/>
    </row>
    <row r="775" spans="1:27" ht="24.75">
      <c r="A775" s="80" t="s">
        <v>208</v>
      </c>
      <c r="B775" s="50">
        <v>2017</v>
      </c>
      <c r="C775" s="70" t="s">
        <v>98</v>
      </c>
      <c r="D775" s="9" t="s">
        <v>82</v>
      </c>
      <c r="E775" s="9" t="s">
        <v>82</v>
      </c>
      <c r="F775" s="9" t="s">
        <v>82</v>
      </c>
      <c r="G775" s="9" t="s">
        <v>82</v>
      </c>
      <c r="H775" s="9" t="s">
        <v>82</v>
      </c>
      <c r="I775" s="9" t="s">
        <v>82</v>
      </c>
      <c r="J775" s="9" t="s">
        <v>82</v>
      </c>
      <c r="K775" s="9" t="s">
        <v>82</v>
      </c>
      <c r="L775" s="9" t="s">
        <v>82</v>
      </c>
      <c r="M775" s="9" t="s">
        <v>82</v>
      </c>
      <c r="N775" s="9" t="s">
        <v>82</v>
      </c>
      <c r="O775" s="9" t="s">
        <v>82</v>
      </c>
      <c r="P775" s="9" t="s">
        <v>82</v>
      </c>
      <c r="Q775" s="9" t="s">
        <v>82</v>
      </c>
      <c r="R775" s="9" t="s">
        <v>82</v>
      </c>
      <c r="S775" s="9" t="s">
        <v>82</v>
      </c>
      <c r="T775" s="9" t="s">
        <v>82</v>
      </c>
      <c r="U775" s="9" t="s">
        <v>82</v>
      </c>
      <c r="V775" s="9" t="s">
        <v>82</v>
      </c>
      <c r="W775" s="9" t="s">
        <v>82</v>
      </c>
      <c r="X775" s="9" t="s">
        <v>82</v>
      </c>
      <c r="Y775" s="9" t="s">
        <v>82</v>
      </c>
      <c r="Z775" s="26" t="s">
        <v>82</v>
      </c>
      <c r="AA775" s="83" t="s">
        <v>95</v>
      </c>
    </row>
    <row r="776" spans="1:27" ht="24.75">
      <c r="A776" s="81"/>
      <c r="B776" s="50">
        <v>2018</v>
      </c>
      <c r="C776" s="71"/>
      <c r="D776" s="9" t="s">
        <v>82</v>
      </c>
      <c r="E776" s="9" t="s">
        <v>82</v>
      </c>
      <c r="F776" s="9" t="s">
        <v>82</v>
      </c>
      <c r="G776" s="9" t="s">
        <v>82</v>
      </c>
      <c r="H776" s="9" t="s">
        <v>82</v>
      </c>
      <c r="I776" s="9" t="s">
        <v>82</v>
      </c>
      <c r="J776" s="9" t="s">
        <v>82</v>
      </c>
      <c r="K776" s="9" t="s">
        <v>82</v>
      </c>
      <c r="L776" s="9" t="s">
        <v>82</v>
      </c>
      <c r="M776" s="9" t="s">
        <v>82</v>
      </c>
      <c r="N776" s="9" t="s">
        <v>82</v>
      </c>
      <c r="O776" s="9" t="s">
        <v>82</v>
      </c>
      <c r="P776" s="9" t="s">
        <v>82</v>
      </c>
      <c r="Q776" s="9" t="s">
        <v>82</v>
      </c>
      <c r="R776" s="9" t="s">
        <v>82</v>
      </c>
      <c r="S776" s="9" t="s">
        <v>82</v>
      </c>
      <c r="T776" s="9" t="s">
        <v>82</v>
      </c>
      <c r="U776" s="9" t="s">
        <v>82</v>
      </c>
      <c r="V776" s="9" t="s">
        <v>82</v>
      </c>
      <c r="W776" s="9" t="s">
        <v>82</v>
      </c>
      <c r="X776" s="9" t="s">
        <v>82</v>
      </c>
      <c r="Y776" s="9" t="s">
        <v>82</v>
      </c>
      <c r="Z776" s="26" t="s">
        <v>82</v>
      </c>
      <c r="AA776" s="84"/>
    </row>
    <row r="777" spans="1:27" ht="24.75">
      <c r="A777" s="82"/>
      <c r="B777" s="50">
        <v>2019</v>
      </c>
      <c r="C777" s="72"/>
      <c r="D777" s="9" t="s">
        <v>82</v>
      </c>
      <c r="E777" s="9" t="s">
        <v>82</v>
      </c>
      <c r="F777" s="9" t="s">
        <v>82</v>
      </c>
      <c r="G777" s="9" t="s">
        <v>82</v>
      </c>
      <c r="H777" s="9" t="s">
        <v>82</v>
      </c>
      <c r="I777" s="9" t="s">
        <v>82</v>
      </c>
      <c r="J777" s="9" t="s">
        <v>82</v>
      </c>
      <c r="K777" s="9" t="s">
        <v>82</v>
      </c>
      <c r="L777" s="9" t="s">
        <v>82</v>
      </c>
      <c r="M777" s="9" t="s">
        <v>82</v>
      </c>
      <c r="N777" s="9" t="s">
        <v>82</v>
      </c>
      <c r="O777" s="9" t="s">
        <v>82</v>
      </c>
      <c r="P777" s="9" t="s">
        <v>82</v>
      </c>
      <c r="Q777" s="9" t="s">
        <v>82</v>
      </c>
      <c r="R777" s="9" t="s">
        <v>82</v>
      </c>
      <c r="S777" s="9" t="s">
        <v>82</v>
      </c>
      <c r="T777" s="9" t="s">
        <v>82</v>
      </c>
      <c r="U777" s="9" t="s">
        <v>82</v>
      </c>
      <c r="V777" s="9" t="s">
        <v>82</v>
      </c>
      <c r="W777" s="9" t="s">
        <v>82</v>
      </c>
      <c r="X777" s="9" t="s">
        <v>82</v>
      </c>
      <c r="Y777" s="9" t="s">
        <v>82</v>
      </c>
      <c r="Z777" s="9" t="s">
        <v>82</v>
      </c>
      <c r="AA777" s="85"/>
    </row>
    <row r="778" spans="1:27" ht="24.75">
      <c r="A778" s="83" t="s">
        <v>3</v>
      </c>
      <c r="B778" s="86">
        <v>2017</v>
      </c>
      <c r="C778" s="40" t="s">
        <v>99</v>
      </c>
      <c r="D778" s="9">
        <v>97.737318399999992</v>
      </c>
      <c r="E778" s="9">
        <v>772.27499999999998</v>
      </c>
      <c r="F778" s="9">
        <v>73.273666666666671</v>
      </c>
      <c r="G778" s="9">
        <v>158.86400000000003</v>
      </c>
      <c r="H778" s="9">
        <v>13.85</v>
      </c>
      <c r="I778" s="9">
        <v>0.14599999999999999</v>
      </c>
      <c r="J778" s="9">
        <v>40.82</v>
      </c>
      <c r="K778" s="9">
        <v>884.61781117418593</v>
      </c>
      <c r="L778" s="9">
        <v>2.6269999999999998</v>
      </c>
      <c r="M778" s="9">
        <v>21.330891891891895</v>
      </c>
      <c r="N778" s="9">
        <v>0.13</v>
      </c>
      <c r="O778" s="9">
        <v>2.186230769230769</v>
      </c>
      <c r="P778" s="9">
        <v>184.77800000000002</v>
      </c>
      <c r="Q778" s="9">
        <v>4.5010000000000003</v>
      </c>
      <c r="R778" s="9">
        <v>0.04</v>
      </c>
      <c r="S778" s="9">
        <v>118.98699999999999</v>
      </c>
      <c r="T778" s="9">
        <v>96.829000000000008</v>
      </c>
      <c r="U778" s="9">
        <v>0.67199999999999993</v>
      </c>
      <c r="V778" s="9">
        <v>467.48053349164405</v>
      </c>
      <c r="W778" s="9">
        <v>381.31200000000001</v>
      </c>
      <c r="X778" s="9">
        <v>0.55599999999999994</v>
      </c>
      <c r="Y778" s="9">
        <v>5.1529999999999996</v>
      </c>
      <c r="Z778" s="26">
        <f>SUM(D778:Y778)</f>
        <v>3328.1664523936192</v>
      </c>
      <c r="AA778" s="83" t="s">
        <v>96</v>
      </c>
    </row>
    <row r="779" spans="1:27" ht="24.75">
      <c r="A779" s="84"/>
      <c r="B779" s="87"/>
      <c r="C779" s="40" t="s">
        <v>100</v>
      </c>
      <c r="D779" s="9">
        <v>191.40100000000001</v>
      </c>
      <c r="E779" s="9">
        <v>1295.3720000000001</v>
      </c>
      <c r="F779" s="9">
        <v>185.62699999999998</v>
      </c>
      <c r="G779" s="9">
        <v>160.03399999999999</v>
      </c>
      <c r="H779" s="9">
        <v>9.9689999999999994</v>
      </c>
      <c r="I779" s="9">
        <v>1.0449999999999999</v>
      </c>
      <c r="J779" s="9">
        <v>64.075000000000003</v>
      </c>
      <c r="K779" s="9">
        <v>995.5</v>
      </c>
      <c r="L779" s="9">
        <v>42.678000000000004</v>
      </c>
      <c r="M779" s="9">
        <v>34.500000000000007</v>
      </c>
      <c r="N779" s="9">
        <v>0.39</v>
      </c>
      <c r="O779" s="9">
        <v>2.8479999999999994</v>
      </c>
      <c r="P779" s="9">
        <v>275.71699999999998</v>
      </c>
      <c r="Q779" s="9">
        <v>10.206999999999999</v>
      </c>
      <c r="R779" s="9">
        <v>0.189</v>
      </c>
      <c r="S779" s="9">
        <v>215.32800000000003</v>
      </c>
      <c r="T779" s="9">
        <v>222.20000000000002</v>
      </c>
      <c r="U779" s="9">
        <v>0.85199999999999998</v>
      </c>
      <c r="V779" s="9">
        <v>826.58400000000006</v>
      </c>
      <c r="W779" s="9">
        <v>1072.7169999999999</v>
      </c>
      <c r="X779" s="9">
        <v>4.8840000000000003</v>
      </c>
      <c r="Y779" s="9">
        <v>8.7970000000000006</v>
      </c>
      <c r="Z779" s="26">
        <f t="shared" ref="Z779:Z789" si="267">SUM(D779:Y779)</f>
        <v>5620.9139999999989</v>
      </c>
      <c r="AA779" s="84"/>
    </row>
    <row r="780" spans="1:27" ht="24.75">
      <c r="A780" s="84"/>
      <c r="B780" s="86">
        <v>2018</v>
      </c>
      <c r="C780" s="40" t="s">
        <v>99</v>
      </c>
      <c r="D780" s="9">
        <v>108.45733104795204</v>
      </c>
      <c r="E780" s="9">
        <v>887.03154416604946</v>
      </c>
      <c r="F780" s="9">
        <v>86.855718315262379</v>
      </c>
      <c r="G780" s="9">
        <v>160.61795945986674</v>
      </c>
      <c r="H780" s="9">
        <v>31.622827296442377</v>
      </c>
      <c r="I780" s="9">
        <v>0</v>
      </c>
      <c r="J780" s="9">
        <v>0.14268340202322968</v>
      </c>
      <c r="K780" s="9">
        <v>893.8396129636568</v>
      </c>
      <c r="L780" s="9">
        <v>0.99636405155155161</v>
      </c>
      <c r="M780" s="9">
        <v>22.362045889639642</v>
      </c>
      <c r="N780" s="9">
        <v>0.11392163009404388</v>
      </c>
      <c r="O780" s="9">
        <v>4.0689032921810702</v>
      </c>
      <c r="P780" s="9">
        <v>1.806</v>
      </c>
      <c r="Q780" s="9">
        <v>14.736297704967948</v>
      </c>
      <c r="R780" s="9">
        <v>0.17847222222222225</v>
      </c>
      <c r="S780" s="9">
        <v>100.15395020985453</v>
      </c>
      <c r="T780" s="9">
        <v>94.152073830383628</v>
      </c>
      <c r="U780" s="9">
        <v>0.24289770354906054</v>
      </c>
      <c r="V780" s="9">
        <v>604.19906787471496</v>
      </c>
      <c r="W780" s="9">
        <v>395.96301157691266</v>
      </c>
      <c r="X780" s="9">
        <v>0</v>
      </c>
      <c r="Y780" s="9">
        <v>3.7760615384615379</v>
      </c>
      <c r="Z780" s="26">
        <f t="shared" si="267"/>
        <v>3411.3167441757864</v>
      </c>
      <c r="AA780" s="84"/>
    </row>
    <row r="781" spans="1:27" ht="24.75">
      <c r="A781" s="84"/>
      <c r="B781" s="87"/>
      <c r="C781" s="40" t="s">
        <v>100</v>
      </c>
      <c r="D781" s="9">
        <v>197.15499999999997</v>
      </c>
      <c r="E781" s="9">
        <v>1784.2890000000002</v>
      </c>
      <c r="F781" s="9">
        <v>249.87400000000002</v>
      </c>
      <c r="G781" s="9">
        <v>174.60400000000001</v>
      </c>
      <c r="H781" s="9">
        <v>18.093000000000004</v>
      </c>
      <c r="I781" s="9">
        <v>0</v>
      </c>
      <c r="J781" s="9">
        <v>0.24199999999999999</v>
      </c>
      <c r="K781" s="9">
        <v>974.245</v>
      </c>
      <c r="L781" s="9">
        <v>0.97099999999999997</v>
      </c>
      <c r="M781" s="9">
        <v>31.918999999999997</v>
      </c>
      <c r="N781" s="9">
        <v>0.746</v>
      </c>
      <c r="O781" s="9">
        <v>4.819</v>
      </c>
      <c r="P781" s="9">
        <v>2.56</v>
      </c>
      <c r="Q781" s="9">
        <v>36.687999999999995</v>
      </c>
      <c r="R781" s="9">
        <v>3.4619999999999997</v>
      </c>
      <c r="S781" s="9">
        <v>171.07599999999996</v>
      </c>
      <c r="T781" s="9">
        <v>215.45300000000003</v>
      </c>
      <c r="U781" s="9">
        <v>0.46000000000000008</v>
      </c>
      <c r="V781" s="9">
        <v>840.01800000000003</v>
      </c>
      <c r="W781" s="9">
        <v>1209.873</v>
      </c>
      <c r="X781" s="9">
        <v>0</v>
      </c>
      <c r="Y781" s="9">
        <v>8.4090000000000007</v>
      </c>
      <c r="Z781" s="26">
        <f t="shared" si="267"/>
        <v>5924.9560000000001</v>
      </c>
      <c r="AA781" s="84"/>
    </row>
    <row r="782" spans="1:27" ht="24.75">
      <c r="A782" s="84"/>
      <c r="B782" s="86">
        <v>2019</v>
      </c>
      <c r="C782" s="40" t="s">
        <v>99</v>
      </c>
      <c r="D782" s="9">
        <v>136.53799999999998</v>
      </c>
      <c r="E782" s="9">
        <v>899.34099999999989</v>
      </c>
      <c r="F782" s="9">
        <v>71.283999999999992</v>
      </c>
      <c r="G782" s="9">
        <v>151.833</v>
      </c>
      <c r="H782" s="9">
        <v>35.717106745737581</v>
      </c>
      <c r="I782" s="9">
        <v>1E-3</v>
      </c>
      <c r="J782" s="9">
        <v>3.1E-2</v>
      </c>
      <c r="K782" s="9">
        <v>812.68099999999993</v>
      </c>
      <c r="L782" s="9">
        <v>0.46399999999999997</v>
      </c>
      <c r="M782" s="9">
        <v>25.578312500000003</v>
      </c>
      <c r="N782" s="9">
        <v>5.8999999999999997E-2</v>
      </c>
      <c r="O782" s="9">
        <v>8.2580113227893612</v>
      </c>
      <c r="P782" s="9">
        <v>102.52813403454158</v>
      </c>
      <c r="Q782" s="9">
        <v>19.08875509228967</v>
      </c>
      <c r="R782" s="9">
        <v>1.2E-2</v>
      </c>
      <c r="S782" s="9">
        <v>95.995629808621686</v>
      </c>
      <c r="T782" s="9">
        <v>81.772999999999996</v>
      </c>
      <c r="U782" s="9">
        <v>0.44600000000000006</v>
      </c>
      <c r="V782" s="9">
        <v>718.45399999999995</v>
      </c>
      <c r="W782" s="9">
        <v>407.48</v>
      </c>
      <c r="X782" s="9">
        <v>0</v>
      </c>
      <c r="Y782" s="9">
        <v>1.8620000000000001</v>
      </c>
      <c r="Z782" s="26">
        <f>SUM(D782:Y782)</f>
        <v>3569.4249495039799</v>
      </c>
      <c r="AA782" s="84"/>
    </row>
    <row r="783" spans="1:27" ht="24.75">
      <c r="A783" s="85"/>
      <c r="B783" s="87"/>
      <c r="C783" s="40" t="s">
        <v>100</v>
      </c>
      <c r="D783" s="9">
        <v>233.05500000000001</v>
      </c>
      <c r="E783" s="9">
        <v>2024.8629999999998</v>
      </c>
      <c r="F783" s="9">
        <v>225.91899999999998</v>
      </c>
      <c r="G783" s="9">
        <v>183.69399999999999</v>
      </c>
      <c r="H783" s="9">
        <v>21.873000000000008</v>
      </c>
      <c r="I783" s="9">
        <v>2E-3</v>
      </c>
      <c r="J783" s="9">
        <v>4.2000000000000003E-2</v>
      </c>
      <c r="K783" s="9">
        <v>1005.9899999999999</v>
      </c>
      <c r="L783" s="9">
        <v>0.92599999999999993</v>
      </c>
      <c r="M783" s="9">
        <v>37.233999999999995</v>
      </c>
      <c r="N783" s="9">
        <v>0.33800000000000002</v>
      </c>
      <c r="O783" s="9">
        <v>8.129999999999999</v>
      </c>
      <c r="P783" s="9">
        <v>218.70499999999998</v>
      </c>
      <c r="Q783" s="9">
        <v>45.867000000000004</v>
      </c>
      <c r="R783" s="9">
        <v>6.2E-2</v>
      </c>
      <c r="S783" s="9">
        <v>172.29399999999995</v>
      </c>
      <c r="T783" s="9">
        <v>204.072</v>
      </c>
      <c r="U783" s="9">
        <v>1.163</v>
      </c>
      <c r="V783" s="9">
        <v>753.63800000000003</v>
      </c>
      <c r="W783" s="9">
        <v>1214.5240000000003</v>
      </c>
      <c r="X783" s="9">
        <v>0</v>
      </c>
      <c r="Y783" s="9">
        <v>5.5399999999999991</v>
      </c>
      <c r="Z783" s="26">
        <f t="shared" si="267"/>
        <v>6357.9309999999996</v>
      </c>
      <c r="AA783" s="85"/>
    </row>
    <row r="784" spans="1:27" ht="24.75">
      <c r="A784" s="83" t="s">
        <v>4</v>
      </c>
      <c r="B784" s="86">
        <v>2017</v>
      </c>
      <c r="C784" s="40" t="s">
        <v>99</v>
      </c>
      <c r="D784" s="9">
        <v>218.70000000000002</v>
      </c>
      <c r="E784" s="9">
        <v>1041.6949999999999</v>
      </c>
      <c r="F784" s="9">
        <v>118.179</v>
      </c>
      <c r="G784" s="9">
        <v>41.457999999999998</v>
      </c>
      <c r="H784" s="9">
        <v>278.48399999999998</v>
      </c>
      <c r="I784" s="9">
        <v>12.06572787549498</v>
      </c>
      <c r="J784" s="9">
        <v>103.241</v>
      </c>
      <c r="K784" s="9">
        <v>1232.3715102093354</v>
      </c>
      <c r="L784" s="9">
        <v>91.986592831065252</v>
      </c>
      <c r="M784" s="9">
        <v>186.44599999999997</v>
      </c>
      <c r="N784" s="9">
        <v>302.42700000000002</v>
      </c>
      <c r="O784" s="9">
        <v>1284.3678031211487</v>
      </c>
      <c r="P784" s="9">
        <v>287.36700000000002</v>
      </c>
      <c r="Q784" s="9">
        <v>49.716999999999999</v>
      </c>
      <c r="R784" s="9">
        <v>158.624</v>
      </c>
      <c r="S784" s="9">
        <v>285.14</v>
      </c>
      <c r="T784" s="9">
        <v>219.23900000000003</v>
      </c>
      <c r="U784" s="9">
        <v>315.05599999999998</v>
      </c>
      <c r="V784" s="9">
        <v>136.39267666071024</v>
      </c>
      <c r="W784" s="9">
        <v>108.40300000000001</v>
      </c>
      <c r="X784" s="9">
        <v>59.385000000000005</v>
      </c>
      <c r="Y784" s="9">
        <v>292.76299999999998</v>
      </c>
      <c r="Z784" s="26">
        <f t="shared" si="267"/>
        <v>6823.5083106977536</v>
      </c>
      <c r="AA784" s="83" t="s">
        <v>97</v>
      </c>
    </row>
    <row r="785" spans="1:27" ht="24.75">
      <c r="A785" s="84"/>
      <c r="B785" s="87"/>
      <c r="C785" s="40" t="s">
        <v>100</v>
      </c>
      <c r="D785" s="9">
        <v>594.46900000000005</v>
      </c>
      <c r="E785" s="9">
        <v>2584.4449999999997</v>
      </c>
      <c r="F785" s="9">
        <v>352.61299999999994</v>
      </c>
      <c r="G785" s="9">
        <v>131.09200000000001</v>
      </c>
      <c r="H785" s="9">
        <v>723.14200000000005</v>
      </c>
      <c r="I785" s="9">
        <v>19.951000000000001</v>
      </c>
      <c r="J785" s="9">
        <v>107.89</v>
      </c>
      <c r="K785" s="9">
        <v>3861.8979999999992</v>
      </c>
      <c r="L785" s="9">
        <v>174.61700000000002</v>
      </c>
      <c r="M785" s="9">
        <v>229.04500000000002</v>
      </c>
      <c r="N785" s="9">
        <v>294.88399999999996</v>
      </c>
      <c r="O785" s="9">
        <v>1951.1980000000003</v>
      </c>
      <c r="P785" s="9">
        <v>436.83499999999998</v>
      </c>
      <c r="Q785" s="9">
        <v>111.53699999999999</v>
      </c>
      <c r="R785" s="9">
        <v>517.56600000000003</v>
      </c>
      <c r="S785" s="9">
        <v>951.2489999999998</v>
      </c>
      <c r="T785" s="9">
        <v>621.85500000000013</v>
      </c>
      <c r="U785" s="9">
        <v>556.74199999999996</v>
      </c>
      <c r="V785" s="9">
        <v>487.17200000000008</v>
      </c>
      <c r="W785" s="9">
        <v>302.72800000000001</v>
      </c>
      <c r="X785" s="9">
        <v>27.89</v>
      </c>
      <c r="Y785" s="9">
        <v>372.08799999999997</v>
      </c>
      <c r="Z785" s="26">
        <f t="shared" si="267"/>
        <v>15410.905999999999</v>
      </c>
      <c r="AA785" s="84"/>
    </row>
    <row r="786" spans="1:27" ht="24.75">
      <c r="A786" s="84"/>
      <c r="B786" s="86">
        <v>2018</v>
      </c>
      <c r="C786" s="40" t="s">
        <v>99</v>
      </c>
      <c r="D786" s="9">
        <v>228.32024216270395</v>
      </c>
      <c r="E786" s="9">
        <v>1056.5036530823124</v>
      </c>
      <c r="F786" s="9">
        <v>151.97904203821656</v>
      </c>
      <c r="G786" s="9">
        <v>39.944393663777319</v>
      </c>
      <c r="H786" s="9">
        <v>249.54791285766049</v>
      </c>
      <c r="I786" s="9">
        <v>4208.164054277232</v>
      </c>
      <c r="J786" s="9">
        <v>100.65849869179911</v>
      </c>
      <c r="K786" s="9">
        <v>1353.5794646572276</v>
      </c>
      <c r="L786" s="9">
        <v>84.764378615999505</v>
      </c>
      <c r="M786" s="9">
        <v>197.67659465367279</v>
      </c>
      <c r="N786" s="9">
        <v>287.98311910678581</v>
      </c>
      <c r="O786" s="9">
        <v>1394.8431796684076</v>
      </c>
      <c r="P786" s="9">
        <v>367.13618929016189</v>
      </c>
      <c r="Q786" s="9">
        <v>119.10330532977272</v>
      </c>
      <c r="R786" s="9">
        <v>210.31340670340347</v>
      </c>
      <c r="S786" s="9">
        <v>344.58651264471644</v>
      </c>
      <c r="T786" s="9">
        <v>279.91473462228669</v>
      </c>
      <c r="U786" s="9">
        <v>330.61153835275104</v>
      </c>
      <c r="V786" s="9">
        <v>270.23971382896326</v>
      </c>
      <c r="W786" s="9">
        <v>140.39745862746935</v>
      </c>
      <c r="X786" s="9">
        <v>60.332307287218896</v>
      </c>
      <c r="Y786" s="9">
        <v>374.11136520265501</v>
      </c>
      <c r="Z786" s="26">
        <f t="shared" si="267"/>
        <v>11850.711065365194</v>
      </c>
      <c r="AA786" s="84"/>
    </row>
    <row r="787" spans="1:27" ht="24.75">
      <c r="A787" s="84"/>
      <c r="B787" s="87"/>
      <c r="C787" s="40" t="s">
        <v>100</v>
      </c>
      <c r="D787" s="9">
        <v>597.15300000000002</v>
      </c>
      <c r="E787" s="9">
        <v>2511.4369999999999</v>
      </c>
      <c r="F787" s="9">
        <v>360.452</v>
      </c>
      <c r="G787" s="9">
        <v>127.75600000000001</v>
      </c>
      <c r="H787" s="9">
        <v>615.32099999999991</v>
      </c>
      <c r="I787" s="9">
        <v>7.92</v>
      </c>
      <c r="J787" s="9">
        <v>96.786000000000016</v>
      </c>
      <c r="K787" s="9">
        <v>3784.576</v>
      </c>
      <c r="L787" s="9">
        <v>161.37400000000002</v>
      </c>
      <c r="M787" s="9">
        <v>233.69499999999994</v>
      </c>
      <c r="N787" s="9">
        <v>252.85700000000003</v>
      </c>
      <c r="O787" s="9">
        <v>2222.0779999999995</v>
      </c>
      <c r="P787" s="9">
        <v>558.92299999999989</v>
      </c>
      <c r="Q787" s="9">
        <v>284.21600000000007</v>
      </c>
      <c r="R787" s="9">
        <v>522.46499999999992</v>
      </c>
      <c r="S787" s="9">
        <v>970.1350000000001</v>
      </c>
      <c r="T787" s="9">
        <v>717.43999999999994</v>
      </c>
      <c r="U787" s="9">
        <v>695.73200000000008</v>
      </c>
      <c r="V787" s="9">
        <v>665.14800000000002</v>
      </c>
      <c r="W787" s="9">
        <v>379.3</v>
      </c>
      <c r="X787" s="9">
        <v>29.309000000000001</v>
      </c>
      <c r="Y787" s="9">
        <v>448.40499999999997</v>
      </c>
      <c r="Z787" s="26">
        <f t="shared" si="267"/>
        <v>16242.478000000001</v>
      </c>
      <c r="AA787" s="84"/>
    </row>
    <row r="788" spans="1:27" ht="24.75">
      <c r="A788" s="84"/>
      <c r="B788" s="86">
        <v>2019</v>
      </c>
      <c r="C788" s="9" t="s">
        <v>99</v>
      </c>
      <c r="D788" s="9">
        <v>315.06599999999997</v>
      </c>
      <c r="E788" s="9">
        <v>1132.932</v>
      </c>
      <c r="F788" s="9">
        <v>125.33251225469553</v>
      </c>
      <c r="G788" s="9">
        <v>33.518999999999998</v>
      </c>
      <c r="H788" s="9">
        <v>158.80209253951722</v>
      </c>
      <c r="I788" s="9">
        <v>9.0790000000000006</v>
      </c>
      <c r="J788" s="9">
        <v>74.079402258292149</v>
      </c>
      <c r="K788" s="9">
        <v>1542.7909999999999</v>
      </c>
      <c r="L788" s="9">
        <v>110.67876470588234</v>
      </c>
      <c r="M788" s="9">
        <v>217.87354087283589</v>
      </c>
      <c r="N788" s="9">
        <v>287.12765137614673</v>
      </c>
      <c r="O788" s="9">
        <v>1061.3792772467636</v>
      </c>
      <c r="P788" s="9">
        <v>396.58324202435153</v>
      </c>
      <c r="Q788" s="9">
        <v>110.15510193481035</v>
      </c>
      <c r="R788" s="9">
        <v>220.67500000000001</v>
      </c>
      <c r="S788" s="9">
        <v>436.05023696175454</v>
      </c>
      <c r="T788" s="9">
        <v>250.59599999999995</v>
      </c>
      <c r="U788" s="9">
        <v>389.12016560764539</v>
      </c>
      <c r="V788" s="9">
        <v>284.58179717329824</v>
      </c>
      <c r="W788" s="9">
        <v>184.07299999999998</v>
      </c>
      <c r="X788" s="9">
        <v>44.257999999999996</v>
      </c>
      <c r="Y788" s="9">
        <v>617.95131104785855</v>
      </c>
      <c r="Z788" s="26">
        <f t="shared" si="267"/>
        <v>8002.7040960038521</v>
      </c>
      <c r="AA788" s="84"/>
    </row>
    <row r="789" spans="1:27" ht="24.75">
      <c r="A789" s="85"/>
      <c r="B789" s="87"/>
      <c r="C789" s="9" t="s">
        <v>100</v>
      </c>
      <c r="D789" s="9">
        <v>675.15200000000004</v>
      </c>
      <c r="E789" s="9">
        <v>2647.9730000000004</v>
      </c>
      <c r="F789" s="9">
        <v>347.61</v>
      </c>
      <c r="G789" s="9">
        <v>114.51300000000001</v>
      </c>
      <c r="H789" s="9">
        <v>521.04200000000003</v>
      </c>
      <c r="I789" s="9">
        <v>8.4739999999999984</v>
      </c>
      <c r="J789" s="9">
        <v>89.305000000000007</v>
      </c>
      <c r="K789" s="9">
        <v>4261.3640000000005</v>
      </c>
      <c r="L789" s="9">
        <v>166.47299999999998</v>
      </c>
      <c r="M789" s="9">
        <v>246.75700000000003</v>
      </c>
      <c r="N789" s="9">
        <v>247.517</v>
      </c>
      <c r="O789" s="9">
        <v>1788.412</v>
      </c>
      <c r="P789" s="9">
        <v>699.79700000000003</v>
      </c>
      <c r="Q789" s="9">
        <v>277.66646153846159</v>
      </c>
      <c r="R789" s="9">
        <v>579.0200000000001</v>
      </c>
      <c r="S789" s="9">
        <v>1169.71</v>
      </c>
      <c r="T789" s="9">
        <v>657.52599999999995</v>
      </c>
      <c r="U789" s="9">
        <v>730.27699999999993</v>
      </c>
      <c r="V789" s="9">
        <v>694.47</v>
      </c>
      <c r="W789" s="9">
        <v>432.39899999999994</v>
      </c>
      <c r="X789" s="9">
        <v>22.927</v>
      </c>
      <c r="Y789" s="9">
        <v>663.30945833333317</v>
      </c>
      <c r="Z789" s="26">
        <f t="shared" si="267"/>
        <v>17041.693919871796</v>
      </c>
      <c r="AA789" s="85"/>
    </row>
    <row r="790" spans="1:27" ht="24.75">
      <c r="A790" s="83" t="s">
        <v>5</v>
      </c>
      <c r="B790" s="86">
        <v>2017</v>
      </c>
      <c r="C790" s="40" t="s">
        <v>99</v>
      </c>
      <c r="D790" s="9">
        <f t="shared" ref="D790:Z790" si="268">D784-D778</f>
        <v>120.96268160000002</v>
      </c>
      <c r="E790" s="9">
        <f t="shared" si="268"/>
        <v>269.41999999999996</v>
      </c>
      <c r="F790" s="9">
        <f t="shared" si="268"/>
        <v>44.905333333333331</v>
      </c>
      <c r="G790" s="9">
        <f t="shared" si="268"/>
        <v>-117.40600000000003</v>
      </c>
      <c r="H790" s="9">
        <f t="shared" si="268"/>
        <v>264.63399999999996</v>
      </c>
      <c r="I790" s="9">
        <f t="shared" si="268"/>
        <v>11.91972787549498</v>
      </c>
      <c r="J790" s="9">
        <f t="shared" si="268"/>
        <v>62.420999999999999</v>
      </c>
      <c r="K790" s="9">
        <f t="shared" si="268"/>
        <v>347.75369903514945</v>
      </c>
      <c r="L790" s="9">
        <f t="shared" si="268"/>
        <v>89.359592831065257</v>
      </c>
      <c r="M790" s="9">
        <f t="shared" si="268"/>
        <v>165.11510810810807</v>
      </c>
      <c r="N790" s="9">
        <f t="shared" si="268"/>
        <v>302.29700000000003</v>
      </c>
      <c r="O790" s="9">
        <f t="shared" si="268"/>
        <v>1282.1815723519178</v>
      </c>
      <c r="P790" s="9">
        <f t="shared" si="268"/>
        <v>102.589</v>
      </c>
      <c r="Q790" s="9">
        <f t="shared" si="268"/>
        <v>45.216000000000001</v>
      </c>
      <c r="R790" s="9">
        <f t="shared" si="268"/>
        <v>158.584</v>
      </c>
      <c r="S790" s="9">
        <f t="shared" si="268"/>
        <v>166.15299999999999</v>
      </c>
      <c r="T790" s="9">
        <f t="shared" si="268"/>
        <v>122.41000000000003</v>
      </c>
      <c r="U790" s="9">
        <f t="shared" si="268"/>
        <v>314.38399999999996</v>
      </c>
      <c r="V790" s="9">
        <f t="shared" si="268"/>
        <v>-331.08785683093379</v>
      </c>
      <c r="W790" s="9">
        <f t="shared" si="268"/>
        <v>-272.90899999999999</v>
      </c>
      <c r="X790" s="9">
        <f t="shared" si="268"/>
        <v>58.829000000000008</v>
      </c>
      <c r="Y790" s="9">
        <f t="shared" si="268"/>
        <v>287.60999999999996</v>
      </c>
      <c r="Z790" s="26">
        <f t="shared" si="268"/>
        <v>3495.3418583041343</v>
      </c>
      <c r="AA790" s="83" t="s">
        <v>103</v>
      </c>
    </row>
    <row r="791" spans="1:27" ht="24.75">
      <c r="A791" s="84"/>
      <c r="B791" s="87"/>
      <c r="C791" s="40" t="s">
        <v>100</v>
      </c>
      <c r="D791" s="9">
        <f t="shared" ref="D791:Z791" si="269">D785-D779</f>
        <v>403.06800000000004</v>
      </c>
      <c r="E791" s="9">
        <f t="shared" si="269"/>
        <v>1289.0729999999996</v>
      </c>
      <c r="F791" s="9">
        <f t="shared" si="269"/>
        <v>166.98599999999996</v>
      </c>
      <c r="G791" s="9">
        <f t="shared" si="269"/>
        <v>-28.941999999999979</v>
      </c>
      <c r="H791" s="9">
        <f t="shared" si="269"/>
        <v>713.173</v>
      </c>
      <c r="I791" s="9">
        <f t="shared" si="269"/>
        <v>18.905999999999999</v>
      </c>
      <c r="J791" s="9">
        <f t="shared" si="269"/>
        <v>43.814999999999998</v>
      </c>
      <c r="K791" s="9">
        <f t="shared" si="269"/>
        <v>2866.3979999999992</v>
      </c>
      <c r="L791" s="9">
        <f t="shared" si="269"/>
        <v>131.93900000000002</v>
      </c>
      <c r="M791" s="9">
        <f t="shared" si="269"/>
        <v>194.54500000000002</v>
      </c>
      <c r="N791" s="9">
        <f t="shared" si="269"/>
        <v>294.49399999999997</v>
      </c>
      <c r="O791" s="9">
        <f t="shared" si="269"/>
        <v>1948.3500000000004</v>
      </c>
      <c r="P791" s="9">
        <f t="shared" si="269"/>
        <v>161.11799999999999</v>
      </c>
      <c r="Q791" s="9">
        <f t="shared" si="269"/>
        <v>101.33</v>
      </c>
      <c r="R791" s="9">
        <f t="shared" si="269"/>
        <v>517.37700000000007</v>
      </c>
      <c r="S791" s="9">
        <f t="shared" si="269"/>
        <v>735.92099999999982</v>
      </c>
      <c r="T791" s="9">
        <f t="shared" si="269"/>
        <v>399.65500000000009</v>
      </c>
      <c r="U791" s="9">
        <f t="shared" si="269"/>
        <v>555.89</v>
      </c>
      <c r="V791" s="9">
        <f t="shared" si="269"/>
        <v>-339.41199999999998</v>
      </c>
      <c r="W791" s="9">
        <f t="shared" si="269"/>
        <v>-769.98899999999981</v>
      </c>
      <c r="X791" s="9">
        <f t="shared" si="269"/>
        <v>23.006</v>
      </c>
      <c r="Y791" s="9">
        <f t="shared" si="269"/>
        <v>363.29099999999994</v>
      </c>
      <c r="Z791" s="26">
        <f t="shared" si="269"/>
        <v>9789.9920000000002</v>
      </c>
      <c r="AA791" s="84"/>
    </row>
    <row r="792" spans="1:27" ht="24.75">
      <c r="A792" s="84"/>
      <c r="B792" s="86">
        <v>2018</v>
      </c>
      <c r="C792" s="40" t="s">
        <v>99</v>
      </c>
      <c r="D792" s="9">
        <f>D786-D780</f>
        <v>119.86291111475191</v>
      </c>
      <c r="E792" s="9">
        <f t="shared" ref="E792:Z792" si="270">E786-E780</f>
        <v>169.47210891626298</v>
      </c>
      <c r="F792" s="9">
        <f t="shared" si="270"/>
        <v>65.123323722954183</v>
      </c>
      <c r="G792" s="9">
        <f t="shared" si="270"/>
        <v>-120.67356579608942</v>
      </c>
      <c r="H792" s="9">
        <f t="shared" si="270"/>
        <v>217.92508556121811</v>
      </c>
      <c r="I792" s="9">
        <f t="shared" si="270"/>
        <v>4208.164054277232</v>
      </c>
      <c r="J792" s="9">
        <f t="shared" si="270"/>
        <v>100.51581528977589</v>
      </c>
      <c r="K792" s="9">
        <f t="shared" si="270"/>
        <v>459.73985169357081</v>
      </c>
      <c r="L792" s="9">
        <f t="shared" si="270"/>
        <v>83.768014564447952</v>
      </c>
      <c r="M792" s="9">
        <f t="shared" si="270"/>
        <v>175.31454876403316</v>
      </c>
      <c r="N792" s="9">
        <f t="shared" si="270"/>
        <v>287.86919747669174</v>
      </c>
      <c r="O792" s="9">
        <f t="shared" si="270"/>
        <v>1390.7742763762265</v>
      </c>
      <c r="P792" s="9">
        <f t="shared" si="270"/>
        <v>365.33018929016191</v>
      </c>
      <c r="Q792" s="9">
        <f t="shared" si="270"/>
        <v>104.36700762480477</v>
      </c>
      <c r="R792" s="9">
        <f t="shared" si="270"/>
        <v>210.13493448118126</v>
      </c>
      <c r="S792" s="9">
        <f t="shared" si="270"/>
        <v>244.43256243486189</v>
      </c>
      <c r="T792" s="9">
        <f t="shared" si="270"/>
        <v>185.76266079190304</v>
      </c>
      <c r="U792" s="9">
        <f t="shared" si="270"/>
        <v>330.36864064920201</v>
      </c>
      <c r="V792" s="9">
        <f t="shared" si="270"/>
        <v>-333.9593540457517</v>
      </c>
      <c r="W792" s="9">
        <f t="shared" si="270"/>
        <v>-255.56555294944332</v>
      </c>
      <c r="X792" s="9">
        <f t="shared" si="270"/>
        <v>60.332307287218896</v>
      </c>
      <c r="Y792" s="9">
        <f t="shared" si="270"/>
        <v>370.33530366419348</v>
      </c>
      <c r="Z792" s="9">
        <f t="shared" si="270"/>
        <v>8439.3943211894075</v>
      </c>
      <c r="AA792" s="84"/>
    </row>
    <row r="793" spans="1:27" ht="24.75">
      <c r="A793" s="84"/>
      <c r="B793" s="87"/>
      <c r="C793" s="40" t="s">
        <v>100</v>
      </c>
      <c r="D793" s="9">
        <f>D787-D781</f>
        <v>399.99800000000005</v>
      </c>
      <c r="E793" s="9">
        <f t="shared" ref="E793:Z793" si="271">E787-E781</f>
        <v>727.14799999999968</v>
      </c>
      <c r="F793" s="9">
        <f t="shared" si="271"/>
        <v>110.57799999999997</v>
      </c>
      <c r="G793" s="9">
        <f t="shared" si="271"/>
        <v>-46.847999999999999</v>
      </c>
      <c r="H793" s="9">
        <f t="shared" si="271"/>
        <v>597.22799999999995</v>
      </c>
      <c r="I793" s="9">
        <f t="shared" si="271"/>
        <v>7.92</v>
      </c>
      <c r="J793" s="9">
        <f t="shared" si="271"/>
        <v>96.544000000000011</v>
      </c>
      <c r="K793" s="9">
        <f t="shared" si="271"/>
        <v>2810.3310000000001</v>
      </c>
      <c r="L793" s="9">
        <f t="shared" si="271"/>
        <v>160.40300000000002</v>
      </c>
      <c r="M793" s="9">
        <f t="shared" si="271"/>
        <v>201.77599999999995</v>
      </c>
      <c r="N793" s="9">
        <f t="shared" si="271"/>
        <v>252.11100000000002</v>
      </c>
      <c r="O793" s="9">
        <f t="shared" si="271"/>
        <v>2217.2589999999996</v>
      </c>
      <c r="P793" s="9">
        <f t="shared" si="271"/>
        <v>556.36299999999994</v>
      </c>
      <c r="Q793" s="9">
        <f t="shared" si="271"/>
        <v>247.52800000000008</v>
      </c>
      <c r="R793" s="9">
        <f t="shared" si="271"/>
        <v>519.00299999999993</v>
      </c>
      <c r="S793" s="9">
        <f t="shared" si="271"/>
        <v>799.0590000000002</v>
      </c>
      <c r="T793" s="9">
        <f t="shared" si="271"/>
        <v>501.98699999999991</v>
      </c>
      <c r="U793" s="9">
        <f t="shared" si="271"/>
        <v>695.27200000000005</v>
      </c>
      <c r="V793" s="9">
        <f t="shared" si="271"/>
        <v>-174.87</v>
      </c>
      <c r="W793" s="9">
        <f t="shared" si="271"/>
        <v>-830.57300000000009</v>
      </c>
      <c r="X793" s="9">
        <f t="shared" si="271"/>
        <v>29.309000000000001</v>
      </c>
      <c r="Y793" s="9">
        <f t="shared" si="271"/>
        <v>439.99599999999998</v>
      </c>
      <c r="Z793" s="9">
        <f t="shared" si="271"/>
        <v>10317.522000000001</v>
      </c>
      <c r="AA793" s="84"/>
    </row>
    <row r="794" spans="1:27" ht="24.75">
      <c r="A794" s="84"/>
      <c r="B794" s="86">
        <v>2019</v>
      </c>
      <c r="C794" s="40" t="s">
        <v>99</v>
      </c>
      <c r="D794" s="9">
        <f>D788-D782</f>
        <v>178.52799999999999</v>
      </c>
      <c r="E794" s="9">
        <f t="shared" ref="E794:Z794" si="272">E788-E782</f>
        <v>233.59100000000012</v>
      </c>
      <c r="F794" s="9">
        <f t="shared" si="272"/>
        <v>54.048512254695538</v>
      </c>
      <c r="G794" s="9">
        <f t="shared" si="272"/>
        <v>-118.31399999999999</v>
      </c>
      <c r="H794" s="9">
        <f t="shared" si="272"/>
        <v>123.08498579377964</v>
      </c>
      <c r="I794" s="9">
        <f t="shared" si="272"/>
        <v>9.0780000000000012</v>
      </c>
      <c r="J794" s="9">
        <f t="shared" si="272"/>
        <v>74.048402258292143</v>
      </c>
      <c r="K794" s="9">
        <f t="shared" si="272"/>
        <v>730.11</v>
      </c>
      <c r="L794" s="9">
        <f t="shared" si="272"/>
        <v>110.21476470588235</v>
      </c>
      <c r="M794" s="9">
        <f t="shared" si="272"/>
        <v>192.29522837283588</v>
      </c>
      <c r="N794" s="9">
        <f t="shared" si="272"/>
        <v>287.0686513761467</v>
      </c>
      <c r="O794" s="9">
        <f t="shared" si="272"/>
        <v>1053.1212659239743</v>
      </c>
      <c r="P794" s="9">
        <f t="shared" si="272"/>
        <v>294.05510798980993</v>
      </c>
      <c r="Q794" s="9">
        <f t="shared" si="272"/>
        <v>91.066346842520673</v>
      </c>
      <c r="R794" s="9">
        <f t="shared" si="272"/>
        <v>220.66300000000001</v>
      </c>
      <c r="S794" s="9">
        <f t="shared" si="272"/>
        <v>340.05460715313285</v>
      </c>
      <c r="T794" s="9">
        <f t="shared" si="272"/>
        <v>168.82299999999995</v>
      </c>
      <c r="U794" s="9">
        <f t="shared" si="272"/>
        <v>388.67416560764536</v>
      </c>
      <c r="V794" s="9">
        <f t="shared" si="272"/>
        <v>-433.87220282670171</v>
      </c>
      <c r="W794" s="9">
        <f t="shared" si="272"/>
        <v>-223.40700000000004</v>
      </c>
      <c r="X794" s="9">
        <f t="shared" si="272"/>
        <v>44.257999999999996</v>
      </c>
      <c r="Y794" s="9">
        <f t="shared" si="272"/>
        <v>616.08931104785859</v>
      </c>
      <c r="Z794" s="9">
        <f t="shared" si="272"/>
        <v>4433.2791464998718</v>
      </c>
      <c r="AA794" s="84"/>
    </row>
    <row r="795" spans="1:27" ht="24.75">
      <c r="A795" s="85"/>
      <c r="B795" s="87"/>
      <c r="C795" s="40" t="s">
        <v>100</v>
      </c>
      <c r="D795" s="9">
        <f>D789-D783</f>
        <v>442.09700000000004</v>
      </c>
      <c r="E795" s="9">
        <f t="shared" ref="E795:Z795" si="273">E789-E783</f>
        <v>623.11000000000058</v>
      </c>
      <c r="F795" s="9">
        <f t="shared" si="273"/>
        <v>121.69100000000003</v>
      </c>
      <c r="G795" s="9">
        <f t="shared" si="273"/>
        <v>-69.180999999999983</v>
      </c>
      <c r="H795" s="9">
        <f t="shared" si="273"/>
        <v>499.16900000000004</v>
      </c>
      <c r="I795" s="9">
        <f t="shared" si="273"/>
        <v>8.4719999999999978</v>
      </c>
      <c r="J795" s="9">
        <f t="shared" si="273"/>
        <v>89.263000000000005</v>
      </c>
      <c r="K795" s="9">
        <f t="shared" si="273"/>
        <v>3255.3740000000007</v>
      </c>
      <c r="L795" s="9">
        <f t="shared" si="273"/>
        <v>165.547</v>
      </c>
      <c r="M795" s="9">
        <f t="shared" si="273"/>
        <v>209.52300000000002</v>
      </c>
      <c r="N795" s="9">
        <f t="shared" si="273"/>
        <v>247.179</v>
      </c>
      <c r="O795" s="9">
        <f t="shared" si="273"/>
        <v>1780.2819999999999</v>
      </c>
      <c r="P795" s="9">
        <f t="shared" si="273"/>
        <v>481.09200000000004</v>
      </c>
      <c r="Q795" s="9">
        <f t="shared" si="273"/>
        <v>231.79946153846157</v>
      </c>
      <c r="R795" s="9">
        <f t="shared" si="273"/>
        <v>578.95800000000008</v>
      </c>
      <c r="S795" s="9">
        <f t="shared" si="273"/>
        <v>997.41600000000005</v>
      </c>
      <c r="T795" s="9">
        <f t="shared" si="273"/>
        <v>453.45399999999995</v>
      </c>
      <c r="U795" s="9">
        <f t="shared" si="273"/>
        <v>729.11399999999992</v>
      </c>
      <c r="V795" s="9">
        <f t="shared" si="273"/>
        <v>-59.168000000000006</v>
      </c>
      <c r="W795" s="9">
        <f t="shared" si="273"/>
        <v>-782.12500000000045</v>
      </c>
      <c r="X795" s="9">
        <f t="shared" si="273"/>
        <v>22.927</v>
      </c>
      <c r="Y795" s="9">
        <f t="shared" si="273"/>
        <v>657.7694583333332</v>
      </c>
      <c r="Z795" s="9">
        <f t="shared" si="273"/>
        <v>10683.762919871795</v>
      </c>
      <c r="AA795" s="85"/>
    </row>
    <row r="796" spans="1:27" ht="24.75">
      <c r="A796" s="83" t="s">
        <v>6</v>
      </c>
      <c r="B796" s="50">
        <v>2017</v>
      </c>
      <c r="C796" s="70" t="s">
        <v>98</v>
      </c>
      <c r="D796" s="9" t="s">
        <v>82</v>
      </c>
      <c r="E796" s="9" t="s">
        <v>82</v>
      </c>
      <c r="F796" s="9" t="s">
        <v>82</v>
      </c>
      <c r="G796" s="9" t="s">
        <v>82</v>
      </c>
      <c r="H796" s="9" t="s">
        <v>82</v>
      </c>
      <c r="I796" s="9" t="s">
        <v>82</v>
      </c>
      <c r="J796" s="9" t="s">
        <v>82</v>
      </c>
      <c r="K796" s="9" t="s">
        <v>82</v>
      </c>
      <c r="L796" s="9" t="s">
        <v>82</v>
      </c>
      <c r="M796" s="9" t="s">
        <v>82</v>
      </c>
      <c r="N796" s="9" t="s">
        <v>82</v>
      </c>
      <c r="O796" s="9" t="s">
        <v>82</v>
      </c>
      <c r="P796" s="9" t="s">
        <v>82</v>
      </c>
      <c r="Q796" s="9" t="s">
        <v>82</v>
      </c>
      <c r="R796" s="9" t="s">
        <v>82</v>
      </c>
      <c r="S796" s="9" t="s">
        <v>82</v>
      </c>
      <c r="T796" s="9" t="s">
        <v>82</v>
      </c>
      <c r="U796" s="9" t="s">
        <v>82</v>
      </c>
      <c r="V796" s="9" t="s">
        <v>82</v>
      </c>
      <c r="W796" s="9" t="s">
        <v>82</v>
      </c>
      <c r="X796" s="9" t="s">
        <v>82</v>
      </c>
      <c r="Y796" s="9" t="s">
        <v>82</v>
      </c>
      <c r="Z796" s="26" t="s">
        <v>82</v>
      </c>
      <c r="AA796" s="83" t="s">
        <v>101</v>
      </c>
    </row>
    <row r="797" spans="1:27" ht="24.75">
      <c r="A797" s="84"/>
      <c r="B797" s="50">
        <v>2018</v>
      </c>
      <c r="C797" s="71"/>
      <c r="D797" s="9" t="s">
        <v>82</v>
      </c>
      <c r="E797" s="9" t="s">
        <v>82</v>
      </c>
      <c r="F797" s="9" t="s">
        <v>82</v>
      </c>
      <c r="G797" s="9" t="s">
        <v>82</v>
      </c>
      <c r="H797" s="9" t="s">
        <v>82</v>
      </c>
      <c r="I797" s="9" t="s">
        <v>82</v>
      </c>
      <c r="J797" s="9" t="s">
        <v>82</v>
      </c>
      <c r="K797" s="9" t="s">
        <v>82</v>
      </c>
      <c r="L797" s="9" t="s">
        <v>82</v>
      </c>
      <c r="M797" s="9" t="s">
        <v>82</v>
      </c>
      <c r="N797" s="9" t="s">
        <v>82</v>
      </c>
      <c r="O797" s="9" t="s">
        <v>82</v>
      </c>
      <c r="P797" s="9" t="s">
        <v>82</v>
      </c>
      <c r="Q797" s="9" t="s">
        <v>82</v>
      </c>
      <c r="R797" s="9" t="s">
        <v>82</v>
      </c>
      <c r="S797" s="9" t="s">
        <v>82</v>
      </c>
      <c r="T797" s="9" t="s">
        <v>82</v>
      </c>
      <c r="U797" s="9" t="s">
        <v>82</v>
      </c>
      <c r="V797" s="9" t="s">
        <v>82</v>
      </c>
      <c r="W797" s="9" t="s">
        <v>82</v>
      </c>
      <c r="X797" s="9" t="s">
        <v>82</v>
      </c>
      <c r="Y797" s="9" t="s">
        <v>82</v>
      </c>
      <c r="Z797" s="26" t="s">
        <v>82</v>
      </c>
      <c r="AA797" s="84"/>
    </row>
    <row r="798" spans="1:27" ht="24.75">
      <c r="A798" s="84"/>
      <c r="B798" s="50">
        <v>2019</v>
      </c>
      <c r="C798" s="72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26"/>
      <c r="AA798" s="85"/>
    </row>
    <row r="799" spans="1:27" ht="24.75">
      <c r="A799" s="73" t="s">
        <v>7</v>
      </c>
      <c r="B799" s="50">
        <v>2017</v>
      </c>
      <c r="C799" s="70" t="s">
        <v>9</v>
      </c>
      <c r="D799" s="9" t="s">
        <v>82</v>
      </c>
      <c r="E799" s="9" t="s">
        <v>82</v>
      </c>
      <c r="F799" s="9" t="s">
        <v>82</v>
      </c>
      <c r="G799" s="9" t="s">
        <v>82</v>
      </c>
      <c r="H799" s="9" t="s">
        <v>82</v>
      </c>
      <c r="I799" s="9" t="s">
        <v>82</v>
      </c>
      <c r="J799" s="9" t="s">
        <v>82</v>
      </c>
      <c r="K799" s="9" t="s">
        <v>82</v>
      </c>
      <c r="L799" s="9" t="s">
        <v>82</v>
      </c>
      <c r="M799" s="9" t="s">
        <v>82</v>
      </c>
      <c r="N799" s="9" t="s">
        <v>82</v>
      </c>
      <c r="O799" s="9" t="s">
        <v>82</v>
      </c>
      <c r="P799" s="9" t="s">
        <v>82</v>
      </c>
      <c r="Q799" s="9" t="s">
        <v>82</v>
      </c>
      <c r="R799" s="9" t="s">
        <v>82</v>
      </c>
      <c r="S799" s="9" t="s">
        <v>82</v>
      </c>
      <c r="T799" s="9" t="s">
        <v>82</v>
      </c>
      <c r="U799" s="9" t="s">
        <v>82</v>
      </c>
      <c r="V799" s="9" t="s">
        <v>82</v>
      </c>
      <c r="W799" s="9" t="s">
        <v>82</v>
      </c>
      <c r="X799" s="9" t="s">
        <v>82</v>
      </c>
      <c r="Y799" s="9" t="s">
        <v>82</v>
      </c>
      <c r="Z799" s="26" t="s">
        <v>82</v>
      </c>
      <c r="AA799" s="92" t="s">
        <v>102</v>
      </c>
    </row>
    <row r="800" spans="1:27" ht="24.75">
      <c r="A800" s="73"/>
      <c r="B800" s="50">
        <v>2018</v>
      </c>
      <c r="C800" s="71"/>
      <c r="D800" s="9" t="s">
        <v>82</v>
      </c>
      <c r="E800" s="9" t="s">
        <v>82</v>
      </c>
      <c r="F800" s="9" t="s">
        <v>82</v>
      </c>
      <c r="G800" s="9" t="s">
        <v>82</v>
      </c>
      <c r="H800" s="9" t="s">
        <v>82</v>
      </c>
      <c r="I800" s="9" t="s">
        <v>82</v>
      </c>
      <c r="J800" s="9" t="s">
        <v>82</v>
      </c>
      <c r="K800" s="9" t="s">
        <v>82</v>
      </c>
      <c r="L800" s="9" t="s">
        <v>82</v>
      </c>
      <c r="M800" s="9" t="s">
        <v>82</v>
      </c>
      <c r="N800" s="9" t="s">
        <v>82</v>
      </c>
      <c r="O800" s="9" t="s">
        <v>82</v>
      </c>
      <c r="P800" s="9" t="s">
        <v>82</v>
      </c>
      <c r="Q800" s="9" t="s">
        <v>82</v>
      </c>
      <c r="R800" s="9" t="s">
        <v>82</v>
      </c>
      <c r="S800" s="9" t="s">
        <v>82</v>
      </c>
      <c r="T800" s="9" t="s">
        <v>82</v>
      </c>
      <c r="U800" s="9" t="s">
        <v>82</v>
      </c>
      <c r="V800" s="9" t="s">
        <v>82</v>
      </c>
      <c r="W800" s="9" t="s">
        <v>82</v>
      </c>
      <c r="X800" s="9" t="s">
        <v>82</v>
      </c>
      <c r="Y800" s="9" t="s">
        <v>82</v>
      </c>
      <c r="Z800" s="9" t="s">
        <v>82</v>
      </c>
      <c r="AA800" s="92"/>
    </row>
    <row r="801" spans="1:27" ht="24.75">
      <c r="A801" s="73"/>
      <c r="B801" s="50">
        <v>2019</v>
      </c>
      <c r="C801" s="72"/>
      <c r="D801" s="9" t="s">
        <v>82</v>
      </c>
      <c r="E801" s="9" t="s">
        <v>82</v>
      </c>
      <c r="F801" s="9" t="s">
        <v>82</v>
      </c>
      <c r="G801" s="9" t="s">
        <v>82</v>
      </c>
      <c r="H801" s="9" t="s">
        <v>82</v>
      </c>
      <c r="I801" s="9" t="s">
        <v>82</v>
      </c>
      <c r="J801" s="9" t="s">
        <v>82</v>
      </c>
      <c r="K801" s="9" t="s">
        <v>82</v>
      </c>
      <c r="L801" s="9" t="s">
        <v>82</v>
      </c>
      <c r="M801" s="9" t="s">
        <v>82</v>
      </c>
      <c r="N801" s="9" t="s">
        <v>82</v>
      </c>
      <c r="O801" s="9" t="s">
        <v>82</v>
      </c>
      <c r="P801" s="9" t="s">
        <v>82</v>
      </c>
      <c r="Q801" s="9" t="s">
        <v>82</v>
      </c>
      <c r="R801" s="9" t="s">
        <v>82</v>
      </c>
      <c r="S801" s="9" t="s">
        <v>82</v>
      </c>
      <c r="T801" s="9" t="s">
        <v>82</v>
      </c>
      <c r="U801" s="9" t="s">
        <v>82</v>
      </c>
      <c r="V801" s="9" t="s">
        <v>82</v>
      </c>
      <c r="W801" s="9" t="s">
        <v>82</v>
      </c>
      <c r="X801" s="9" t="s">
        <v>82</v>
      </c>
      <c r="Y801" s="9" t="s">
        <v>82</v>
      </c>
      <c r="Z801" s="9" t="s">
        <v>82</v>
      </c>
      <c r="AA801" s="92"/>
    </row>
    <row r="803" spans="1:27" ht="24.75">
      <c r="A803" s="1" t="s">
        <v>143</v>
      </c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2" t="s">
        <v>148</v>
      </c>
    </row>
    <row r="804" spans="1:27" ht="26.25" customHeight="1">
      <c r="A804" s="29" t="s">
        <v>206</v>
      </c>
      <c r="B804" s="1"/>
      <c r="C804" s="1"/>
      <c r="D804" s="1"/>
      <c r="E804" s="1"/>
      <c r="F804" s="1"/>
      <c r="T804" s="47"/>
      <c r="U804" s="47"/>
      <c r="V804" s="47"/>
      <c r="W804" s="47"/>
      <c r="X804" s="45" t="s">
        <v>207</v>
      </c>
    </row>
    <row r="805" spans="1:27">
      <c r="A805" s="46" t="s">
        <v>209</v>
      </c>
      <c r="X805" s="48" t="s">
        <v>1</v>
      </c>
    </row>
    <row r="806" spans="1:27" ht="28.5">
      <c r="A806" s="74" t="s">
        <v>83</v>
      </c>
      <c r="B806" s="96" t="s">
        <v>116</v>
      </c>
      <c r="C806" s="97"/>
      <c r="D806" s="22" t="s">
        <v>123</v>
      </c>
      <c r="E806" s="22" t="s">
        <v>56</v>
      </c>
      <c r="F806" s="22" t="s">
        <v>57</v>
      </c>
      <c r="G806" s="22" t="s">
        <v>87</v>
      </c>
      <c r="H806" s="22" t="s">
        <v>89</v>
      </c>
      <c r="I806" s="22" t="s">
        <v>58</v>
      </c>
      <c r="J806" s="22" t="s">
        <v>119</v>
      </c>
      <c r="K806" s="22" t="s">
        <v>105</v>
      </c>
      <c r="L806" s="22" t="s">
        <v>121</v>
      </c>
      <c r="M806" s="22" t="s">
        <v>66</v>
      </c>
      <c r="N806" s="22" t="s">
        <v>67</v>
      </c>
      <c r="O806" s="22" t="s">
        <v>93</v>
      </c>
      <c r="P806" s="22" t="s">
        <v>122</v>
      </c>
      <c r="Q806" s="22" t="s">
        <v>110</v>
      </c>
      <c r="R806" s="22" t="s">
        <v>111</v>
      </c>
      <c r="S806" s="22" t="s">
        <v>112</v>
      </c>
      <c r="T806" s="22" t="s">
        <v>75</v>
      </c>
      <c r="U806" s="22" t="s">
        <v>77</v>
      </c>
      <c r="V806" s="22" t="s">
        <v>79</v>
      </c>
      <c r="W806" s="22" t="s">
        <v>108</v>
      </c>
      <c r="X806" s="83" t="s">
        <v>104</v>
      </c>
    </row>
    <row r="807" spans="1:27" ht="42.75">
      <c r="A807" s="75"/>
      <c r="B807" s="98" t="s">
        <v>84</v>
      </c>
      <c r="C807" s="99"/>
      <c r="D807" s="18" t="s">
        <v>109</v>
      </c>
      <c r="E807" s="18" t="s">
        <v>85</v>
      </c>
      <c r="F807" s="18" t="s">
        <v>86</v>
      </c>
      <c r="G807" s="18" t="s">
        <v>88</v>
      </c>
      <c r="H807" s="18" t="s">
        <v>90</v>
      </c>
      <c r="I807" s="18" t="s">
        <v>91</v>
      </c>
      <c r="J807" s="18" t="s">
        <v>62</v>
      </c>
      <c r="K807" s="18" t="s">
        <v>120</v>
      </c>
      <c r="L807" s="18" t="s">
        <v>127</v>
      </c>
      <c r="M807" s="18" t="s">
        <v>117</v>
      </c>
      <c r="N807" s="18" t="s">
        <v>92</v>
      </c>
      <c r="O807" s="18" t="s">
        <v>106</v>
      </c>
      <c r="P807" s="19" t="s">
        <v>113</v>
      </c>
      <c r="Q807" s="18" t="s">
        <v>114</v>
      </c>
      <c r="R807" s="18" t="s">
        <v>125</v>
      </c>
      <c r="S807" s="18" t="s">
        <v>126</v>
      </c>
      <c r="T807" s="18" t="s">
        <v>76</v>
      </c>
      <c r="U807" s="18" t="s">
        <v>78</v>
      </c>
      <c r="V807" s="19" t="s">
        <v>115</v>
      </c>
      <c r="W807" s="18" t="s">
        <v>94</v>
      </c>
      <c r="X807" s="85"/>
    </row>
    <row r="808" spans="1:27" ht="24.75">
      <c r="A808" s="80" t="s">
        <v>208</v>
      </c>
      <c r="B808" s="50">
        <v>2017</v>
      </c>
      <c r="C808" s="70" t="s">
        <v>98</v>
      </c>
      <c r="D808" s="9">
        <v>49629.957509540436</v>
      </c>
      <c r="E808" s="9">
        <v>22125.428369999998</v>
      </c>
      <c r="F808" s="9">
        <v>8701.1073185404348</v>
      </c>
      <c r="G808" s="9">
        <v>5830.4170000000004</v>
      </c>
      <c r="H808" s="9">
        <v>3609.3757389999996</v>
      </c>
      <c r="I808" s="9">
        <v>9006.6447000000007</v>
      </c>
      <c r="J808" s="9">
        <v>14083.794925000002</v>
      </c>
      <c r="K808" s="9">
        <v>1229.83953</v>
      </c>
      <c r="L808" s="9">
        <v>53861.397276636839</v>
      </c>
      <c r="M808" s="9">
        <v>35916.091494904191</v>
      </c>
      <c r="N808" s="9">
        <v>6168.6426550000006</v>
      </c>
      <c r="O808" s="9">
        <v>5896.1166944793258</v>
      </c>
      <c r="P808" s="9">
        <v>1919.8437114769999</v>
      </c>
      <c r="Q808" s="9">
        <v>9045.3654690386757</v>
      </c>
      <c r="R808" s="9">
        <v>4438.0383485386765</v>
      </c>
      <c r="S808" s="9">
        <v>4607.3271204999992</v>
      </c>
      <c r="T808" s="9">
        <v>5127.036865</v>
      </c>
      <c r="U808" s="9">
        <v>2181.9426742638752</v>
      </c>
      <c r="V808" s="9">
        <v>27783.750352752188</v>
      </c>
      <c r="W808" s="63">
        <v>206675.13650309257</v>
      </c>
      <c r="X808" s="83" t="s">
        <v>95</v>
      </c>
    </row>
    <row r="809" spans="1:27" ht="24.75">
      <c r="A809" s="81"/>
      <c r="B809" s="50">
        <v>2018</v>
      </c>
      <c r="C809" s="71"/>
      <c r="D809" s="9">
        <v>55093.316634990326</v>
      </c>
      <c r="E809" s="9">
        <v>25740.895189999999</v>
      </c>
      <c r="F809" s="9">
        <v>7829.9916569903262</v>
      </c>
      <c r="G809" s="9">
        <v>5602.77</v>
      </c>
      <c r="H809" s="9">
        <v>6151.9722000000011</v>
      </c>
      <c r="I809" s="9">
        <v>9399.5260499999986</v>
      </c>
      <c r="J809" s="9">
        <v>14370.9439</v>
      </c>
      <c r="K809" s="9">
        <v>1492.3842699999998</v>
      </c>
      <c r="L809" s="9">
        <v>50158.816049266425</v>
      </c>
      <c r="M809" s="9">
        <v>35134.642210682083</v>
      </c>
      <c r="N809" s="9">
        <v>5927.3369999999995</v>
      </c>
      <c r="O809" s="9">
        <v>6084.0645203403092</v>
      </c>
      <c r="P809" s="9">
        <v>2899.3468235864448</v>
      </c>
      <c r="Q809" s="9">
        <v>9379.3302747642429</v>
      </c>
      <c r="R809" s="9">
        <v>4500.5365527642443</v>
      </c>
      <c r="S809" s="9">
        <v>4878.7937219999994</v>
      </c>
      <c r="T809" s="9">
        <v>5297.2277250000006</v>
      </c>
      <c r="U809" s="9">
        <v>2354.4679077050196</v>
      </c>
      <c r="V809" s="9">
        <v>28117.188750425263</v>
      </c>
      <c r="W809" s="63">
        <v>210381.72906676013</v>
      </c>
      <c r="X809" s="84"/>
    </row>
    <row r="810" spans="1:27" ht="24.75">
      <c r="A810" s="82"/>
      <c r="B810" s="50">
        <v>2019</v>
      </c>
      <c r="C810" s="72"/>
      <c r="D810" s="9">
        <f>Z9</f>
        <v>57771.854442000003</v>
      </c>
      <c r="E810" s="9">
        <f>Z44</f>
        <v>26124.655785999996</v>
      </c>
      <c r="F810" s="9">
        <f>Z77</f>
        <v>8449.9196800000009</v>
      </c>
      <c r="G810" s="9">
        <f>Z145</f>
        <v>7781.1880000000001</v>
      </c>
      <c r="H810" s="9">
        <f>Z178</f>
        <v>8626.0321960000001</v>
      </c>
      <c r="I810" s="9">
        <f>Z112</f>
        <v>6552.0797800000009</v>
      </c>
      <c r="J810" s="9">
        <f>Z246</f>
        <v>15911.133199999998</v>
      </c>
      <c r="K810" s="9">
        <f>Z279</f>
        <v>1741.8210399999998</v>
      </c>
      <c r="L810" s="9">
        <f>Z312</f>
        <v>54228.515025900007</v>
      </c>
      <c r="M810" s="9">
        <f>Z346</f>
        <v>40276.681700000001</v>
      </c>
      <c r="N810" s="9">
        <f>Z379</f>
        <v>6942.2590000000018</v>
      </c>
      <c r="O810" s="56">
        <f>Z412</f>
        <v>6253.3410000000003</v>
      </c>
      <c r="P810" s="9">
        <f>Z447</f>
        <v>3055.7466739999995</v>
      </c>
      <c r="Q810" s="9">
        <f>Z546</f>
        <v>9328.4299999999985</v>
      </c>
      <c r="R810" s="9">
        <f>Z579</f>
        <v>4397.7859999999982</v>
      </c>
      <c r="S810" s="9">
        <f>Z612</f>
        <v>4514.3609999999999</v>
      </c>
      <c r="T810" s="9">
        <f>Z645</f>
        <v>5651.4430050000001</v>
      </c>
      <c r="U810" s="9">
        <f>Z678</f>
        <v>2554.7650000000003</v>
      </c>
      <c r="V810" s="9">
        <f>Z711</f>
        <v>25830.508000000005</v>
      </c>
      <c r="W810" s="63">
        <f>SUM(D810:V810)</f>
        <v>295992.52052890003</v>
      </c>
      <c r="X810" s="85"/>
    </row>
    <row r="811" spans="1:27" ht="24.75">
      <c r="A811" s="83" t="s">
        <v>3</v>
      </c>
      <c r="B811" s="86">
        <v>2017</v>
      </c>
      <c r="C811" s="40" t="s">
        <v>99</v>
      </c>
      <c r="D811" s="9">
        <v>5385.5710883037382</v>
      </c>
      <c r="E811" s="9">
        <v>4597.1395563374008</v>
      </c>
      <c r="F811" s="9">
        <v>86.089749999999995</v>
      </c>
      <c r="G811" s="9">
        <v>568.26323196633939</v>
      </c>
      <c r="H811" s="9">
        <v>33.980999999999995</v>
      </c>
      <c r="I811" s="9">
        <v>100.09755</v>
      </c>
      <c r="J811" s="9">
        <v>676.28443000000004</v>
      </c>
      <c r="K811" s="9">
        <v>264.73007999999999</v>
      </c>
      <c r="L811" s="9">
        <v>3010.2276127944469</v>
      </c>
      <c r="M811" s="9">
        <v>6242.650916226864</v>
      </c>
      <c r="N811" s="9">
        <v>907.60145499999999</v>
      </c>
      <c r="O811" s="9">
        <v>3627.6089945600002</v>
      </c>
      <c r="P811" s="9">
        <v>1117.4381482695524</v>
      </c>
      <c r="Q811" s="9">
        <v>117.47907698998888</v>
      </c>
      <c r="R811" s="9">
        <v>34.533848989988876</v>
      </c>
      <c r="S811" s="9">
        <v>82.945228000000029</v>
      </c>
      <c r="T811" s="9">
        <v>1149.4427196086831</v>
      </c>
      <c r="U811" s="9">
        <v>32.966358164033103</v>
      </c>
      <c r="V811" s="9">
        <v>2437.8182009428001</v>
      </c>
      <c r="W811" s="63">
        <v>24062.21762586011</v>
      </c>
      <c r="X811" s="83" t="s">
        <v>96</v>
      </c>
    </row>
    <row r="812" spans="1:27" ht="24.75">
      <c r="A812" s="84"/>
      <c r="B812" s="87"/>
      <c r="C812" s="40" t="s">
        <v>100</v>
      </c>
      <c r="D812" s="9">
        <v>1792.4165878716435</v>
      </c>
      <c r="E812" s="9">
        <v>1192.5988203671322</v>
      </c>
      <c r="F812" s="9">
        <v>35.50181888190005</v>
      </c>
      <c r="G812" s="9">
        <v>528.95041862261178</v>
      </c>
      <c r="H812" s="9">
        <v>9.1500000000000021</v>
      </c>
      <c r="I812" s="9">
        <v>26.215530000000005</v>
      </c>
      <c r="J812" s="9">
        <v>222.96755708032723</v>
      </c>
      <c r="K812" s="9">
        <v>251.44553499999995</v>
      </c>
      <c r="L812" s="9">
        <v>2282.467579717008</v>
      </c>
      <c r="M812" s="9">
        <v>4276.4127111972693</v>
      </c>
      <c r="N812" s="9">
        <v>722.30698412549134</v>
      </c>
      <c r="O812" s="9">
        <v>1812.7125402491477</v>
      </c>
      <c r="P812" s="9">
        <v>1766.1506335611043</v>
      </c>
      <c r="Q812" s="9">
        <v>420.07220367534671</v>
      </c>
      <c r="R812" s="9">
        <v>109.71437125518563</v>
      </c>
      <c r="S812" s="9">
        <v>310.35783242016106</v>
      </c>
      <c r="T812" s="9">
        <v>1582.5113254118476</v>
      </c>
      <c r="U812" s="9">
        <v>59.870999999999988</v>
      </c>
      <c r="V812" s="9">
        <v>2237.936807015104</v>
      </c>
      <c r="W812" s="63">
        <v>16704.964480778799</v>
      </c>
      <c r="X812" s="84"/>
    </row>
    <row r="813" spans="1:27" ht="24.75">
      <c r="A813" s="84"/>
      <c r="B813" s="86">
        <v>2018</v>
      </c>
      <c r="C813" s="40" t="s">
        <v>99</v>
      </c>
      <c r="D813" s="9">
        <v>7040.2512899469775</v>
      </c>
      <c r="E813" s="9">
        <v>5925.5077467055989</v>
      </c>
      <c r="F813" s="9">
        <v>146.86060524137929</v>
      </c>
      <c r="G813" s="9">
        <v>406.25393799999995</v>
      </c>
      <c r="H813" s="9">
        <v>17.503</v>
      </c>
      <c r="I813" s="9">
        <v>544.12599999999986</v>
      </c>
      <c r="J813" s="9">
        <v>1090.702411</v>
      </c>
      <c r="K813" s="9">
        <v>399.31911721224924</v>
      </c>
      <c r="L813" s="9">
        <v>2899.4352622410292</v>
      </c>
      <c r="M813" s="9">
        <v>4681.3611734154738</v>
      </c>
      <c r="N813" s="9">
        <v>796.16976900000009</v>
      </c>
      <c r="O813" s="9">
        <v>4048.5974479273323</v>
      </c>
      <c r="P813" s="9">
        <v>1178.2901488754369</v>
      </c>
      <c r="Q813" s="9">
        <v>132.36798199999998</v>
      </c>
      <c r="R813" s="9">
        <v>46.919080999999991</v>
      </c>
      <c r="S813" s="9">
        <v>85.448900999999992</v>
      </c>
      <c r="T813" s="9">
        <v>1253.2624427529747</v>
      </c>
      <c r="U813" s="9">
        <v>20.2827522122776</v>
      </c>
      <c r="V813" s="9">
        <v>1969.2863016664007</v>
      </c>
      <c r="W813" s="63">
        <v>24713.156329250152</v>
      </c>
      <c r="X813" s="84"/>
    </row>
    <row r="814" spans="1:27" ht="24.75">
      <c r="A814" s="84"/>
      <c r="B814" s="87"/>
      <c r="C814" s="40" t="s">
        <v>100</v>
      </c>
      <c r="D814" s="9">
        <v>1943.8766147231404</v>
      </c>
      <c r="E814" s="9">
        <v>1433.9892441782888</v>
      </c>
      <c r="F814" s="9">
        <v>48.964916999999993</v>
      </c>
      <c r="G814" s="9">
        <v>348.63845354485176</v>
      </c>
      <c r="H814" s="9">
        <v>4.7549999999999999</v>
      </c>
      <c r="I814" s="9">
        <v>107.52900000000001</v>
      </c>
      <c r="J814" s="9">
        <v>345.39401205320002</v>
      </c>
      <c r="K814" s="9">
        <v>313.44600000000003</v>
      </c>
      <c r="L814" s="9">
        <v>2132.7768951518747</v>
      </c>
      <c r="M814" s="9">
        <v>3315.7266192179868</v>
      </c>
      <c r="N814" s="9">
        <v>850.04545586058657</v>
      </c>
      <c r="O814" s="9">
        <v>2038.1405007883657</v>
      </c>
      <c r="P814" s="9">
        <v>1871.6994545814428</v>
      </c>
      <c r="Q814" s="9">
        <v>379.57076361144618</v>
      </c>
      <c r="R814" s="9">
        <v>156.33044191210232</v>
      </c>
      <c r="S814" s="9">
        <v>223.24032169934395</v>
      </c>
      <c r="T814" s="9">
        <v>2865.452309658695</v>
      </c>
      <c r="U814" s="9">
        <v>38.057999999999993</v>
      </c>
      <c r="V814" s="9">
        <v>1865.2783530200002</v>
      </c>
      <c r="W814" s="63">
        <v>17109.419522806151</v>
      </c>
      <c r="X814" s="84"/>
    </row>
    <row r="815" spans="1:27" ht="24.75">
      <c r="A815" s="84"/>
      <c r="B815" s="86">
        <v>2019</v>
      </c>
      <c r="C815" s="40" t="s">
        <v>99</v>
      </c>
      <c r="D815" s="9">
        <f>Z14</f>
        <v>2117.7337536511632</v>
      </c>
      <c r="E815" s="9">
        <f>Z44</f>
        <v>26124.655785999996</v>
      </c>
      <c r="F815" s="9">
        <f>Z82</f>
        <v>79.585629999999995</v>
      </c>
      <c r="G815" s="9">
        <f>Z150</f>
        <v>107.95999999999998</v>
      </c>
      <c r="H815" s="9">
        <f>Z183</f>
        <v>362.01299999999998</v>
      </c>
      <c r="I815" s="9">
        <f>Z117</f>
        <v>122.303004</v>
      </c>
      <c r="J815" s="9">
        <f>Z251</f>
        <v>893.47332900000004</v>
      </c>
      <c r="K815" s="9">
        <f>Z284</f>
        <v>626.2860473413964</v>
      </c>
      <c r="L815" s="9">
        <f>Z317</f>
        <v>3921.1290129506579</v>
      </c>
      <c r="M815" s="9">
        <f>Z351</f>
        <v>5391.7744454891554</v>
      </c>
      <c r="N815" s="9">
        <f>Z384</f>
        <v>1390.4442584816893</v>
      </c>
      <c r="O815" s="9">
        <f>Z417</f>
        <v>3070.1515269662468</v>
      </c>
      <c r="P815" s="9">
        <f>Z452</f>
        <v>1466.311330982453</v>
      </c>
      <c r="Q815" s="9">
        <f>Z551</f>
        <v>291.51828274292103</v>
      </c>
      <c r="R815" s="9">
        <f>Z584</f>
        <v>153.40107221660526</v>
      </c>
      <c r="S815" s="9">
        <f>Z617</f>
        <v>138.11721052631577</v>
      </c>
      <c r="T815" s="9">
        <f>Z650</f>
        <v>1398.5696024911695</v>
      </c>
      <c r="U815" s="9">
        <f>Z683</f>
        <v>141.57625622775802</v>
      </c>
      <c r="V815" s="9">
        <f>Z716</f>
        <v>3402.7083843670671</v>
      </c>
      <c r="W815" s="63">
        <f>SUM(D815:V815)</f>
        <v>51199.711933434606</v>
      </c>
      <c r="X815" s="84"/>
    </row>
    <row r="816" spans="1:27" ht="24.75">
      <c r="A816" s="85"/>
      <c r="B816" s="87"/>
      <c r="C816" s="40" t="s">
        <v>100</v>
      </c>
      <c r="D816" s="9">
        <f>Z15</f>
        <v>859.32357183699992</v>
      </c>
      <c r="E816" s="9">
        <f>Z45</f>
        <v>713.72162700000001</v>
      </c>
      <c r="F816" s="9">
        <f>Z83</f>
        <v>33.021332000000001</v>
      </c>
      <c r="G816" s="9">
        <f>Z151</f>
        <v>98.513658000000007</v>
      </c>
      <c r="H816" s="9">
        <f>Z184</f>
        <v>97.11142000000001</v>
      </c>
      <c r="I816" s="9">
        <f>Z118</f>
        <v>49.227187999999998</v>
      </c>
      <c r="J816" s="9">
        <f>Z252</f>
        <v>339.68711599999995</v>
      </c>
      <c r="K816" s="9">
        <f>Z285</f>
        <v>400.36513143857144</v>
      </c>
      <c r="L816" s="9">
        <f>Z318</f>
        <v>2959.4139999999998</v>
      </c>
      <c r="M816" s="9">
        <f>Z352</f>
        <v>4763.9220000000014</v>
      </c>
      <c r="N816" s="9">
        <f>Z385</f>
        <v>1325.0349999999999</v>
      </c>
      <c r="O816" s="9">
        <f>Z418</f>
        <v>1461.2077919999999</v>
      </c>
      <c r="P816" s="9">
        <f>Z453</f>
        <v>2138.268</v>
      </c>
      <c r="Q816" s="9">
        <f>Z552</f>
        <v>949.81811168831189</v>
      </c>
      <c r="R816" s="9">
        <f>Z585</f>
        <v>581.15711168831183</v>
      </c>
      <c r="S816" s="9">
        <f>Z618</f>
        <v>368.66099999999994</v>
      </c>
      <c r="T816" s="9">
        <f>Z651</f>
        <v>2871.587</v>
      </c>
      <c r="U816" s="9">
        <f>Z684</f>
        <v>66.275000000000006</v>
      </c>
      <c r="V816" s="9">
        <f>Z717</f>
        <v>2763.9139999999998</v>
      </c>
      <c r="W816" s="63">
        <f>SUM(D816:V816)</f>
        <v>22840.2300596522</v>
      </c>
      <c r="X816" s="85"/>
    </row>
    <row r="817" spans="1:24" ht="24.75">
      <c r="A817" s="83" t="s">
        <v>4</v>
      </c>
      <c r="B817" s="86">
        <v>2017</v>
      </c>
      <c r="C817" s="40" t="s">
        <v>99</v>
      </c>
      <c r="D817" s="9">
        <v>81942.543559166923</v>
      </c>
      <c r="E817" s="9">
        <v>43373.682307357958</v>
      </c>
      <c r="F817" s="9">
        <v>18822.412728088031</v>
      </c>
      <c r="G817" s="9">
        <v>5526.6532848344668</v>
      </c>
      <c r="H817" s="9">
        <v>14018.475002732039</v>
      </c>
      <c r="I817" s="9">
        <v>201.32023615441068</v>
      </c>
      <c r="J817" s="9">
        <v>1609.4626169595867</v>
      </c>
      <c r="K817" s="9">
        <v>1134.3094670000003</v>
      </c>
      <c r="L817" s="9">
        <v>3920.1239455481218</v>
      </c>
      <c r="M817" s="9">
        <v>4907.5853068264578</v>
      </c>
      <c r="N817" s="9">
        <v>59.091940232170941</v>
      </c>
      <c r="O817" s="9">
        <v>9253.9637428700007</v>
      </c>
      <c r="P817" s="9">
        <v>3678.8722432061522</v>
      </c>
      <c r="Q817" s="9">
        <v>4159.7390406235272</v>
      </c>
      <c r="R817" s="9">
        <v>1917.6831719044862</v>
      </c>
      <c r="S817" s="9">
        <v>2242.0558687190423</v>
      </c>
      <c r="T817" s="9">
        <v>679.68858339577821</v>
      </c>
      <c r="U817" s="9">
        <v>346.56240000000003</v>
      </c>
      <c r="V817" s="9">
        <v>9448.1678957477288</v>
      </c>
      <c r="W817" s="63">
        <v>121081.01880134425</v>
      </c>
      <c r="X817" s="83" t="s">
        <v>97</v>
      </c>
    </row>
    <row r="818" spans="1:24" ht="24.75">
      <c r="A818" s="84"/>
      <c r="B818" s="87"/>
      <c r="C818" s="40" t="s">
        <v>100</v>
      </c>
      <c r="D818" s="9">
        <v>20638.67790874387</v>
      </c>
      <c r="E818" s="9">
        <v>9403.8063555544522</v>
      </c>
      <c r="F818" s="9">
        <v>4069.0882289393376</v>
      </c>
      <c r="G818" s="9">
        <v>3712.9631680399998</v>
      </c>
      <c r="H818" s="9">
        <v>3381.9759147122063</v>
      </c>
      <c r="I818" s="9">
        <v>70.844241497876794</v>
      </c>
      <c r="J818" s="9">
        <v>565.34473623962708</v>
      </c>
      <c r="K818" s="9">
        <v>1021.1418579335826</v>
      </c>
      <c r="L818" s="9">
        <v>1975.1606981956284</v>
      </c>
      <c r="M818" s="9">
        <v>4546.1045266275823</v>
      </c>
      <c r="N818" s="9">
        <v>52.806756266800676</v>
      </c>
      <c r="O818" s="9">
        <v>4223.3121182249306</v>
      </c>
      <c r="P818" s="9">
        <v>3033.4019964473091</v>
      </c>
      <c r="Q818" s="9">
        <v>8124.869136019608</v>
      </c>
      <c r="R818" s="9">
        <v>4723.3381758716068</v>
      </c>
      <c r="S818" s="9">
        <v>3401.5309601479989</v>
      </c>
      <c r="T818" s="9">
        <v>1967.02898465714</v>
      </c>
      <c r="U818" s="9">
        <v>383.17312499999991</v>
      </c>
      <c r="V818" s="9">
        <v>5407.2912993932932</v>
      </c>
      <c r="W818" s="63">
        <v>51885.506387482579</v>
      </c>
      <c r="X818" s="84"/>
    </row>
    <row r="819" spans="1:24" ht="24.75">
      <c r="A819" s="84"/>
      <c r="B819" s="86">
        <v>2018</v>
      </c>
      <c r="C819" s="40" t="s">
        <v>99</v>
      </c>
      <c r="D819" s="9">
        <v>83633.343032423771</v>
      </c>
      <c r="E819" s="9">
        <v>45562.835997409326</v>
      </c>
      <c r="F819" s="9">
        <v>19824.602308781279</v>
      </c>
      <c r="G819" s="9">
        <v>5217.2836319834823</v>
      </c>
      <c r="H819" s="9">
        <v>12700.38107668146</v>
      </c>
      <c r="I819" s="9">
        <v>328.24001756822884</v>
      </c>
      <c r="J819" s="9">
        <v>1263.3283932526638</v>
      </c>
      <c r="K819" s="9">
        <v>1411.109528</v>
      </c>
      <c r="L819" s="9">
        <v>200.46903007683886</v>
      </c>
      <c r="M819" s="9">
        <v>1924.1989553092021</v>
      </c>
      <c r="N819" s="9">
        <v>34.298950611108921</v>
      </c>
      <c r="O819" s="9">
        <v>12054.348677015003</v>
      </c>
      <c r="P819" s="9">
        <v>4101.8871344436775</v>
      </c>
      <c r="Q819" s="9">
        <v>3397.3357344849987</v>
      </c>
      <c r="R819" s="9">
        <v>1213.9774634209436</v>
      </c>
      <c r="S819" s="9">
        <v>2183.3582710640544</v>
      </c>
      <c r="T819" s="9">
        <v>573.38848685154369</v>
      </c>
      <c r="U819" s="9">
        <v>422.20137432140365</v>
      </c>
      <c r="V819" s="9">
        <v>2481.7227369761276</v>
      </c>
      <c r="W819" s="63">
        <v>111463.33308315523</v>
      </c>
      <c r="X819" s="84"/>
    </row>
    <row r="820" spans="1:24" ht="24.75">
      <c r="A820" s="84"/>
      <c r="B820" s="87"/>
      <c r="C820" s="40" t="s">
        <v>100</v>
      </c>
      <c r="D820" s="9">
        <v>23712.258773051595</v>
      </c>
      <c r="E820" s="9">
        <v>10046.497848548155</v>
      </c>
      <c r="F820" s="9">
        <v>7383.0668088953416</v>
      </c>
      <c r="G820" s="9">
        <v>3794.1627553649905</v>
      </c>
      <c r="H820" s="9">
        <v>2407.8274604826775</v>
      </c>
      <c r="I820" s="9">
        <v>80.703899760426665</v>
      </c>
      <c r="J820" s="9">
        <v>416.86122247544779</v>
      </c>
      <c r="K820" s="9">
        <v>1040.6917671821238</v>
      </c>
      <c r="L820" s="9">
        <v>979.96894150081698</v>
      </c>
      <c r="M820" s="9">
        <v>1545.1207838787795</v>
      </c>
      <c r="N820" s="9">
        <v>40.302000000000078</v>
      </c>
      <c r="O820" s="9">
        <v>6076.6953101022855</v>
      </c>
      <c r="P820" s="9">
        <v>3206.2011066994505</v>
      </c>
      <c r="Q820" s="9">
        <v>7910.0638966104116</v>
      </c>
      <c r="R820" s="9">
        <v>4431.6497928482731</v>
      </c>
      <c r="S820" s="9">
        <v>3478.4141037621375</v>
      </c>
      <c r="T820" s="9">
        <v>940.30917616280544</v>
      </c>
      <c r="U820" s="9">
        <v>415.53290000000015</v>
      </c>
      <c r="V820" s="9">
        <v>5551.8969329277597</v>
      </c>
      <c r="W820" s="63">
        <v>51795.600810591473</v>
      </c>
      <c r="X820" s="84"/>
    </row>
    <row r="821" spans="1:24" ht="24.75">
      <c r="A821" s="84"/>
      <c r="B821" s="86">
        <v>2019</v>
      </c>
      <c r="C821" s="40" t="s">
        <v>99</v>
      </c>
      <c r="D821" s="9">
        <f>Z20</f>
        <v>71209.592313854402</v>
      </c>
      <c r="E821" s="9">
        <f>Z50</f>
        <v>360.07944599999996</v>
      </c>
      <c r="F821" s="9">
        <f>Z88</f>
        <v>24866.427858997376</v>
      </c>
      <c r="G821" s="9">
        <f>Z156</f>
        <v>6772.3806785714278</v>
      </c>
      <c r="H821" s="9">
        <f>Z189</f>
        <v>7348.5812751632384</v>
      </c>
      <c r="I821" s="9">
        <f>Z123</f>
        <v>448.60178083205659</v>
      </c>
      <c r="J821" s="9">
        <f>Z257</f>
        <v>1390.0573340806702</v>
      </c>
      <c r="K821" s="9">
        <f>Z290</f>
        <v>3295.1440821758943</v>
      </c>
      <c r="L821" s="9">
        <f>Z323</f>
        <v>4372.1182757381121</v>
      </c>
      <c r="M821" s="9">
        <f>Z357</f>
        <v>7605.3880056689559</v>
      </c>
      <c r="N821" s="9">
        <f>Z390</f>
        <v>925.49533529228734</v>
      </c>
      <c r="O821" s="9">
        <f>Z423</f>
        <v>13343.376159133955</v>
      </c>
      <c r="P821" s="9">
        <f>Z458</f>
        <v>7195.7795869224192</v>
      </c>
      <c r="Q821" s="9">
        <f>Z557</f>
        <v>4649.6689055392499</v>
      </c>
      <c r="R821" s="9">
        <f>Z590</f>
        <v>1979.065568291815</v>
      </c>
      <c r="S821" s="9">
        <f>Z623</f>
        <v>2670.6033372474349</v>
      </c>
      <c r="T821" s="9">
        <f>Z657</f>
        <v>3247.4954260000004</v>
      </c>
      <c r="U821" s="9">
        <f>Z689</f>
        <v>506.1003217882801</v>
      </c>
      <c r="V821" s="9">
        <f>Z723</f>
        <v>9081.64</v>
      </c>
      <c r="W821" s="63">
        <f>SUM(D821:V821)</f>
        <v>171267.59569129761</v>
      </c>
      <c r="X821" s="84"/>
    </row>
    <row r="822" spans="1:24" ht="24.75">
      <c r="A822" s="85"/>
      <c r="B822" s="87"/>
      <c r="C822" s="40" t="s">
        <v>100</v>
      </c>
      <c r="D822" s="9">
        <f>Z21</f>
        <v>22243.732486299999</v>
      </c>
      <c r="E822" s="9">
        <f>Z51</f>
        <v>45648.338372596889</v>
      </c>
      <c r="F822" s="9">
        <f>Z89</f>
        <v>4279.3889652000007</v>
      </c>
      <c r="G822" s="9">
        <f>Z157</f>
        <v>5329.0203099999999</v>
      </c>
      <c r="H822" s="9">
        <f>Z190</f>
        <v>1504.2005010999999</v>
      </c>
      <c r="I822" s="9">
        <f>Z124</f>
        <v>156.10070000000002</v>
      </c>
      <c r="J822" s="9">
        <f>Z258</f>
        <v>586.52300000000002</v>
      </c>
      <c r="K822" s="9">
        <f>Z291</f>
        <v>1853.8889999999997</v>
      </c>
      <c r="L822" s="9">
        <f>Z324</f>
        <v>2591.7109999999993</v>
      </c>
      <c r="M822" s="9">
        <f>Z358</f>
        <v>6219.0829999999987</v>
      </c>
      <c r="N822" s="9">
        <f>Z391</f>
        <v>789.87599999999998</v>
      </c>
      <c r="O822" s="9">
        <f>Z424</f>
        <v>5719.9053840000006</v>
      </c>
      <c r="P822" s="9">
        <f>Z459</f>
        <v>6636.1580000000004</v>
      </c>
      <c r="Q822" s="9">
        <f>Z558</f>
        <v>10541.926925854999</v>
      </c>
      <c r="R822" s="9">
        <f>Z591</f>
        <v>6316.616925854999</v>
      </c>
      <c r="S822" s="9">
        <f>Z624</f>
        <v>4225.3099999999995</v>
      </c>
      <c r="T822" s="9">
        <f>Z658</f>
        <v>-424.62875089504638</v>
      </c>
      <c r="U822" s="9">
        <f>Z690</f>
        <v>692.72299999999984</v>
      </c>
      <c r="V822" s="9">
        <f>Z724</f>
        <v>1887.7183059643246</v>
      </c>
      <c r="W822" s="63">
        <f>SUM(D822:V822)</f>
        <v>126797.59312597616</v>
      </c>
      <c r="X822" s="85"/>
    </row>
    <row r="823" spans="1:24" ht="24.75">
      <c r="A823" s="83" t="s">
        <v>5</v>
      </c>
      <c r="B823" s="86">
        <v>2017</v>
      </c>
      <c r="C823" s="40" t="s">
        <v>99</v>
      </c>
      <c r="D823" s="9">
        <v>76556.972470863184</v>
      </c>
      <c r="E823" s="9">
        <v>38776.542751020555</v>
      </c>
      <c r="F823" s="9">
        <v>18736.322978088032</v>
      </c>
      <c r="G823" s="9">
        <v>4958.3900528681279</v>
      </c>
      <c r="H823" s="9">
        <v>13984.494002732039</v>
      </c>
      <c r="I823" s="9">
        <v>101.22268615441068</v>
      </c>
      <c r="J823" s="9">
        <v>933.1781869595867</v>
      </c>
      <c r="K823" s="9">
        <v>869.57938700000022</v>
      </c>
      <c r="L823" s="9">
        <v>909.89633275367487</v>
      </c>
      <c r="M823" s="9">
        <v>-1335.0656094004062</v>
      </c>
      <c r="N823" s="9">
        <v>-848.50951476782905</v>
      </c>
      <c r="O823" s="9">
        <v>5626.354748310001</v>
      </c>
      <c r="P823" s="9">
        <v>2561.4340949365996</v>
      </c>
      <c r="Q823" s="9">
        <v>4042.2599636335385</v>
      </c>
      <c r="R823" s="9">
        <v>1883.1493229144974</v>
      </c>
      <c r="S823" s="9">
        <v>2159.1106407190423</v>
      </c>
      <c r="T823" s="9">
        <v>-469.75413621290488</v>
      </c>
      <c r="U823" s="9">
        <v>313.5960418359669</v>
      </c>
      <c r="V823" s="9">
        <v>7010.3496948049287</v>
      </c>
      <c r="W823" s="63">
        <v>97018.801175484172</v>
      </c>
      <c r="X823" s="83" t="s">
        <v>103</v>
      </c>
    </row>
    <row r="824" spans="1:24" ht="24.75">
      <c r="A824" s="84"/>
      <c r="B824" s="87"/>
      <c r="C824" s="40" t="s">
        <v>100</v>
      </c>
      <c r="D824" s="9">
        <v>18846.261320872225</v>
      </c>
      <c r="E824" s="9">
        <v>8211.2075351873209</v>
      </c>
      <c r="F824" s="9">
        <v>4033.5864100574377</v>
      </c>
      <c r="G824" s="9">
        <v>3184.012749417388</v>
      </c>
      <c r="H824" s="9">
        <v>3372.8259147122062</v>
      </c>
      <c r="I824" s="9">
        <v>44.628711497876793</v>
      </c>
      <c r="J824" s="9">
        <v>342.37717915929989</v>
      </c>
      <c r="K824" s="9">
        <v>769.69632293358268</v>
      </c>
      <c r="L824" s="9">
        <v>-307.30688152137964</v>
      </c>
      <c r="M824" s="9">
        <v>269.691815430313</v>
      </c>
      <c r="N824" s="9">
        <v>-669.50022785869066</v>
      </c>
      <c r="O824" s="9">
        <v>2410.5995779757832</v>
      </c>
      <c r="P824" s="9">
        <v>1267.2513628862048</v>
      </c>
      <c r="Q824" s="9">
        <v>7704.7969323442612</v>
      </c>
      <c r="R824" s="9">
        <v>4613.6238046164208</v>
      </c>
      <c r="S824" s="9">
        <v>3091.1731277278377</v>
      </c>
      <c r="T824" s="9">
        <v>384.51765924529241</v>
      </c>
      <c r="U824" s="9">
        <v>323.30212499999993</v>
      </c>
      <c r="V824" s="9">
        <v>3169.3544923781892</v>
      </c>
      <c r="W824" s="63">
        <v>35180.541906703766</v>
      </c>
      <c r="X824" s="84"/>
    </row>
    <row r="825" spans="1:24" ht="24.75">
      <c r="A825" s="84"/>
      <c r="B825" s="86">
        <v>2018</v>
      </c>
      <c r="C825" s="40" t="s">
        <v>99</v>
      </c>
      <c r="D825" s="9">
        <v>76593.091742476798</v>
      </c>
      <c r="E825" s="9">
        <v>39637.328250703729</v>
      </c>
      <c r="F825" s="9">
        <v>19677.741703539901</v>
      </c>
      <c r="G825" s="9">
        <v>4811.0296939834825</v>
      </c>
      <c r="H825" s="9">
        <v>12682.87807668146</v>
      </c>
      <c r="I825" s="9">
        <v>-215.88598243177103</v>
      </c>
      <c r="J825" s="9">
        <v>172.62598225266379</v>
      </c>
      <c r="K825" s="9">
        <v>1011.7904107877507</v>
      </c>
      <c r="L825" s="9">
        <v>-2698.9662321641904</v>
      </c>
      <c r="M825" s="9">
        <v>-2757.1622181062717</v>
      </c>
      <c r="N825" s="9">
        <v>-761.87081838889117</v>
      </c>
      <c r="O825" s="9">
        <v>8005.7512290876712</v>
      </c>
      <c r="P825" s="9">
        <v>2923.5969855682406</v>
      </c>
      <c r="Q825" s="9">
        <v>3264.9677524849985</v>
      </c>
      <c r="R825" s="9">
        <v>1167.0583824209436</v>
      </c>
      <c r="S825" s="9">
        <v>2097.9093700640542</v>
      </c>
      <c r="T825" s="9">
        <v>-679.87395590143103</v>
      </c>
      <c r="U825" s="9">
        <v>401.91862210912603</v>
      </c>
      <c r="V825" s="9">
        <v>512.4364353097269</v>
      </c>
      <c r="W825" s="63">
        <v>86750.176753905078</v>
      </c>
      <c r="X825" s="84"/>
    </row>
    <row r="826" spans="1:24" ht="24.75">
      <c r="A826" s="84"/>
      <c r="B826" s="87"/>
      <c r="C826" s="40" t="s">
        <v>100</v>
      </c>
      <c r="D826" s="9">
        <v>21768.382158328455</v>
      </c>
      <c r="E826" s="9">
        <v>8612.5086043698666</v>
      </c>
      <c r="F826" s="9">
        <v>7334.1018918953414</v>
      </c>
      <c r="G826" s="9">
        <v>3445.5243018201386</v>
      </c>
      <c r="H826" s="9">
        <v>2403.0724604826773</v>
      </c>
      <c r="I826" s="9">
        <v>-26.825100239573345</v>
      </c>
      <c r="J826" s="9">
        <v>71.467210422247774</v>
      </c>
      <c r="K826" s="9">
        <v>727.24576718212381</v>
      </c>
      <c r="L826" s="9">
        <v>-1152.8079536510577</v>
      </c>
      <c r="M826" s="9">
        <v>-1770.6058353392073</v>
      </c>
      <c r="N826" s="9">
        <v>-809.74345586058644</v>
      </c>
      <c r="O826" s="9">
        <v>4038.5548093139196</v>
      </c>
      <c r="P826" s="9">
        <v>1334.5016521180078</v>
      </c>
      <c r="Q826" s="9">
        <v>7530.4931329989649</v>
      </c>
      <c r="R826" s="9">
        <v>4275.3193509361708</v>
      </c>
      <c r="S826" s="9">
        <v>3255.1737820627936</v>
      </c>
      <c r="T826" s="9">
        <v>-1925.1431334958895</v>
      </c>
      <c r="U826" s="9">
        <v>377.47490000000016</v>
      </c>
      <c r="V826" s="9">
        <v>3686.6185799077593</v>
      </c>
      <c r="W826" s="63">
        <v>34686.181287785323</v>
      </c>
      <c r="X826" s="84"/>
    </row>
    <row r="827" spans="1:24" ht="24.75">
      <c r="A827" s="84"/>
      <c r="B827" s="86">
        <v>2019</v>
      </c>
      <c r="C827" s="40" t="s">
        <v>99</v>
      </c>
      <c r="D827" s="9">
        <f>D815-D821</f>
        <v>-69091.85856020324</v>
      </c>
      <c r="E827" s="9">
        <f t="shared" ref="E827:W827" si="274">E815-E821</f>
        <v>25764.576339999996</v>
      </c>
      <c r="F827" s="9">
        <f t="shared" si="274"/>
        <v>-24786.842228997375</v>
      </c>
      <c r="G827" s="9">
        <f t="shared" si="274"/>
        <v>-6664.4206785714277</v>
      </c>
      <c r="H827" s="9">
        <f t="shared" si="274"/>
        <v>-6986.5682751632385</v>
      </c>
      <c r="I827" s="9">
        <f t="shared" si="274"/>
        <v>-326.2987768320566</v>
      </c>
      <c r="J827" s="9">
        <f t="shared" si="274"/>
        <v>-496.58400508067018</v>
      </c>
      <c r="K827" s="9">
        <f t="shared" si="274"/>
        <v>-2668.8580348344976</v>
      </c>
      <c r="L827" s="9">
        <f t="shared" si="274"/>
        <v>-450.98926278745421</v>
      </c>
      <c r="M827" s="9">
        <f t="shared" si="274"/>
        <v>-2213.6135601798005</v>
      </c>
      <c r="N827" s="9">
        <f t="shared" si="274"/>
        <v>464.94892318940197</v>
      </c>
      <c r="O827" s="9">
        <f t="shared" si="274"/>
        <v>-10273.224632167708</v>
      </c>
      <c r="P827" s="9">
        <f t="shared" si="274"/>
        <v>-5729.4682559399662</v>
      </c>
      <c r="Q827" s="9">
        <f t="shared" si="274"/>
        <v>-4358.1506227963291</v>
      </c>
      <c r="R827" s="9">
        <f t="shared" si="274"/>
        <v>-1825.6644960752096</v>
      </c>
      <c r="S827" s="9">
        <f t="shared" si="274"/>
        <v>-2532.486126721119</v>
      </c>
      <c r="T827" s="9">
        <f t="shared" si="274"/>
        <v>-1848.9258235088309</v>
      </c>
      <c r="U827" s="9">
        <f t="shared" si="274"/>
        <v>-364.5240655605221</v>
      </c>
      <c r="V827" s="9">
        <f t="shared" si="274"/>
        <v>-5678.9316156329323</v>
      </c>
      <c r="W827" s="63">
        <f t="shared" si="274"/>
        <v>-120067.883757863</v>
      </c>
      <c r="X827" s="84"/>
    </row>
    <row r="828" spans="1:24" ht="24.75">
      <c r="A828" s="85"/>
      <c r="B828" s="87"/>
      <c r="C828" s="40" t="s">
        <v>100</v>
      </c>
      <c r="D828" s="9">
        <f>D816-D822</f>
        <v>-21384.408914462998</v>
      </c>
      <c r="E828" s="9">
        <f t="shared" ref="E828:V828" si="275">E816-E822</f>
        <v>-44934.61674559689</v>
      </c>
      <c r="F828" s="9">
        <f t="shared" si="275"/>
        <v>-4246.3676332000005</v>
      </c>
      <c r="G828" s="9">
        <f t="shared" si="275"/>
        <v>-5230.506652</v>
      </c>
      <c r="H828" s="9">
        <f t="shared" si="275"/>
        <v>-1407.0890810999999</v>
      </c>
      <c r="I828" s="9">
        <f t="shared" si="275"/>
        <v>-106.87351200000002</v>
      </c>
      <c r="J828" s="9">
        <f t="shared" si="275"/>
        <v>-246.83588400000008</v>
      </c>
      <c r="K828" s="9">
        <f t="shared" si="275"/>
        <v>-1453.5238685614281</v>
      </c>
      <c r="L828" s="9">
        <f t="shared" si="275"/>
        <v>367.70300000000043</v>
      </c>
      <c r="M828" s="9">
        <f t="shared" si="275"/>
        <v>-1455.1609999999973</v>
      </c>
      <c r="N828" s="9">
        <f t="shared" si="275"/>
        <v>535.15899999999988</v>
      </c>
      <c r="O828" s="9">
        <f t="shared" si="275"/>
        <v>-4258.6975920000004</v>
      </c>
      <c r="P828" s="9">
        <f t="shared" si="275"/>
        <v>-4497.8900000000003</v>
      </c>
      <c r="Q828" s="9">
        <f t="shared" si="275"/>
        <v>-9592.1088141666878</v>
      </c>
      <c r="R828" s="9">
        <f t="shared" si="275"/>
        <v>-5735.4598141666875</v>
      </c>
      <c r="S828" s="9">
        <f t="shared" si="275"/>
        <v>-3856.6489999999994</v>
      </c>
      <c r="T828" s="9">
        <f t="shared" si="275"/>
        <v>3296.2157508950463</v>
      </c>
      <c r="U828" s="9">
        <f t="shared" si="275"/>
        <v>-626.44799999999987</v>
      </c>
      <c r="V828" s="9">
        <f t="shared" si="275"/>
        <v>876.19569403567516</v>
      </c>
      <c r="W828" s="63">
        <f>W816-W822</f>
        <v>-103957.36306632396</v>
      </c>
      <c r="X828" s="85"/>
    </row>
    <row r="829" spans="1:24" ht="24.75">
      <c r="A829" s="83" t="s">
        <v>6</v>
      </c>
      <c r="B829" s="50">
        <v>2016</v>
      </c>
      <c r="C829" s="70" t="s">
        <v>98</v>
      </c>
      <c r="D829" s="9">
        <v>126186.92998040361</v>
      </c>
      <c r="E829" s="9">
        <v>60901.97112102055</v>
      </c>
      <c r="F829" s="9">
        <v>27437.430296628467</v>
      </c>
      <c r="G829" s="9">
        <v>10788.807052868127</v>
      </c>
      <c r="H829" s="9">
        <v>17593.86974173204</v>
      </c>
      <c r="I829" s="9">
        <v>9107.8673861544103</v>
      </c>
      <c r="J829" s="9">
        <v>15016.973111959589</v>
      </c>
      <c r="K829" s="9">
        <v>2099.4189170000004</v>
      </c>
      <c r="L829" s="9">
        <v>54771.293609390508</v>
      </c>
      <c r="M829" s="9">
        <v>34581.025885503783</v>
      </c>
      <c r="N829" s="9">
        <v>5320.1331402321712</v>
      </c>
      <c r="O829" s="9">
        <v>11522.471442789327</v>
      </c>
      <c r="P829" s="9">
        <v>4481.2778064135991</v>
      </c>
      <c r="Q829" s="9">
        <v>13087.625432672216</v>
      </c>
      <c r="R829" s="9">
        <v>6321.1876714531745</v>
      </c>
      <c r="S829" s="9">
        <v>6766.4377612190419</v>
      </c>
      <c r="T829" s="9">
        <v>4657.282728787095</v>
      </c>
      <c r="U829" s="9">
        <v>2495.5387160998421</v>
      </c>
      <c r="V829" s="9">
        <v>34794.10004755712</v>
      </c>
      <c r="W829" s="63">
        <v>303693.93767857668</v>
      </c>
      <c r="X829" s="83" t="s">
        <v>101</v>
      </c>
    </row>
    <row r="830" spans="1:24" ht="24.75">
      <c r="A830" s="84"/>
      <c r="B830" s="50">
        <v>2017</v>
      </c>
      <c r="C830" s="71"/>
      <c r="D830" s="9">
        <v>131686.4083774671</v>
      </c>
      <c r="E830" s="9">
        <v>65378.223440703732</v>
      </c>
      <c r="F830" s="9">
        <v>27507.733360530226</v>
      </c>
      <c r="G830" s="9">
        <v>10413.799693983483</v>
      </c>
      <c r="H830" s="9">
        <v>18834.85027668146</v>
      </c>
      <c r="I830" s="9">
        <v>9183.6400675682271</v>
      </c>
      <c r="J830" s="9">
        <v>14543.569882252663</v>
      </c>
      <c r="K830" s="9">
        <v>2504.1746807877503</v>
      </c>
      <c r="L830" s="9">
        <v>47459.849817102237</v>
      </c>
      <c r="M830" s="9">
        <v>32377.479992575809</v>
      </c>
      <c r="N830" s="9">
        <v>5165.4661816111084</v>
      </c>
      <c r="O830" s="9">
        <v>14089.81574942798</v>
      </c>
      <c r="P830" s="9">
        <v>5822.9438091546854</v>
      </c>
      <c r="Q830" s="9">
        <v>12644.298027249242</v>
      </c>
      <c r="R830" s="9">
        <v>5667.5949351851878</v>
      </c>
      <c r="S830" s="9">
        <v>6976.7030920640536</v>
      </c>
      <c r="T830" s="9">
        <v>4617.3537690985695</v>
      </c>
      <c r="U830" s="9">
        <v>2756.3865298141459</v>
      </c>
      <c r="V830" s="9">
        <v>28629.625185734989</v>
      </c>
      <c r="W830" s="63">
        <v>297131.90582066518</v>
      </c>
      <c r="X830" s="84"/>
    </row>
    <row r="831" spans="1:24" ht="24.75">
      <c r="A831" s="84"/>
      <c r="B831" s="50">
        <v>2018</v>
      </c>
      <c r="C831" s="72"/>
      <c r="D831" s="9">
        <f>D810+D821-D815</f>
        <v>126863.71300220325</v>
      </c>
      <c r="E831" s="9">
        <f t="shared" ref="E831:W831" si="276">E810+E821-E815</f>
        <v>360.07944599999973</v>
      </c>
      <c r="F831" s="9">
        <f t="shared" si="276"/>
        <v>33236.761908997374</v>
      </c>
      <c r="G831" s="9">
        <f t="shared" si="276"/>
        <v>14445.608678571429</v>
      </c>
      <c r="H831" s="9">
        <f t="shared" si="276"/>
        <v>15612.600471163238</v>
      </c>
      <c r="I831" s="9">
        <f t="shared" si="276"/>
        <v>6878.3785568320573</v>
      </c>
      <c r="J831" s="9">
        <f t="shared" si="276"/>
        <v>16407.717205080669</v>
      </c>
      <c r="K831" s="9">
        <f t="shared" si="276"/>
        <v>4410.6790748344974</v>
      </c>
      <c r="L831" s="9">
        <f t="shared" si="276"/>
        <v>54679.504288687458</v>
      </c>
      <c r="M831" s="9">
        <f t="shared" si="276"/>
        <v>42490.295260179795</v>
      </c>
      <c r="N831" s="9">
        <f t="shared" si="276"/>
        <v>6477.3100768105996</v>
      </c>
      <c r="O831" s="9">
        <f t="shared" si="276"/>
        <v>16526.565632167709</v>
      </c>
      <c r="P831" s="9">
        <f t="shared" si="276"/>
        <v>8785.2149299399662</v>
      </c>
      <c r="Q831" s="9">
        <f t="shared" si="276"/>
        <v>13686.580622796328</v>
      </c>
      <c r="R831" s="9">
        <f t="shared" si="276"/>
        <v>6223.4504960752083</v>
      </c>
      <c r="S831" s="9">
        <f t="shared" si="276"/>
        <v>7046.8471267211189</v>
      </c>
      <c r="T831" s="9">
        <f t="shared" si="276"/>
        <v>7500.368828508831</v>
      </c>
      <c r="U831" s="9">
        <f t="shared" si="276"/>
        <v>2919.289065560522</v>
      </c>
      <c r="V831" s="9">
        <f t="shared" si="276"/>
        <v>31509.439615632935</v>
      </c>
      <c r="W831" s="9">
        <f t="shared" si="276"/>
        <v>416060.40428676305</v>
      </c>
      <c r="X831" s="85"/>
    </row>
    <row r="832" spans="1:24" ht="24.75">
      <c r="A832" s="73" t="s">
        <v>7</v>
      </c>
      <c r="B832" s="50">
        <v>2017</v>
      </c>
      <c r="C832" s="70" t="s">
        <v>9</v>
      </c>
      <c r="D832" s="9">
        <v>39.330505558101613</v>
      </c>
      <c r="E832" s="9">
        <v>36.329576798152793</v>
      </c>
      <c r="F832" s="9">
        <v>31.712544595000335</v>
      </c>
      <c r="G832" s="9">
        <v>54.041350182919679</v>
      </c>
      <c r="H832" s="9">
        <v>20.514962268014791</v>
      </c>
      <c r="I832" s="9">
        <v>98.888623627653089</v>
      </c>
      <c r="J832" s="9">
        <v>93.785843658357493</v>
      </c>
      <c r="K832" s="9">
        <v>58.579996590551808</v>
      </c>
      <c r="L832" s="9">
        <v>98.33873499639661</v>
      </c>
      <c r="M832" s="9">
        <v>103.860688268245</v>
      </c>
      <c r="N832" s="9">
        <v>115.94902782321724</v>
      </c>
      <c r="O832" s="9">
        <v>51.170590647625943</v>
      </c>
      <c r="P832" s="9">
        <v>42.841434840958129</v>
      </c>
      <c r="Q832" s="9">
        <v>69.113877957246856</v>
      </c>
      <c r="R832" s="9">
        <v>70.208931916087508</v>
      </c>
      <c r="S832" s="9">
        <v>68.090881540450951</v>
      </c>
      <c r="T832" s="9">
        <v>110.08644232202849</v>
      </c>
      <c r="U832" s="9">
        <v>87.433733653867279</v>
      </c>
      <c r="V832" s="9">
        <v>79.851901083163298</v>
      </c>
      <c r="W832" s="63">
        <v>68.053757701885118</v>
      </c>
      <c r="X832" s="92" t="s">
        <v>102</v>
      </c>
    </row>
    <row r="833" spans="1:24" ht="24.75">
      <c r="A833" s="73"/>
      <c r="B833" s="50">
        <v>2018</v>
      </c>
      <c r="C833" s="71"/>
      <c r="D833" s="9">
        <v>41.836752413408036</v>
      </c>
      <c r="E833" s="9">
        <v>39.372276937666086</v>
      </c>
      <c r="F833" s="9">
        <v>28.464692289860842</v>
      </c>
      <c r="G833" s="9">
        <v>53.801399725759758</v>
      </c>
      <c r="H833" s="9">
        <v>32.662708275501757</v>
      </c>
      <c r="I833" s="9">
        <v>102.35076702531241</v>
      </c>
      <c r="J833" s="9">
        <v>98.813042577233276</v>
      </c>
      <c r="K833" s="9">
        <v>59.595853334422074</v>
      </c>
      <c r="L833" s="9">
        <v>105.68684107211736</v>
      </c>
      <c r="M833" s="9">
        <v>108.51567885684277</v>
      </c>
      <c r="N833" s="9">
        <v>114.74931383930316</v>
      </c>
      <c r="O833" s="9">
        <v>43.180582546562476</v>
      </c>
      <c r="P833" s="9">
        <v>49.791770599403087</v>
      </c>
      <c r="Q833" s="9">
        <v>74.178339157707356</v>
      </c>
      <c r="R833" s="9">
        <v>79.408225256613022</v>
      </c>
      <c r="S833" s="9">
        <v>69.929788578069065</v>
      </c>
      <c r="T833" s="9">
        <v>114.72432024705267</v>
      </c>
      <c r="U833" s="9">
        <v>85.418640754414582</v>
      </c>
      <c r="V833" s="9">
        <v>98.210118253434018</v>
      </c>
      <c r="W833" s="63">
        <v>70.804152952102228</v>
      </c>
      <c r="X833" s="92"/>
    </row>
    <row r="834" spans="1:24" ht="24.75">
      <c r="A834" s="73"/>
      <c r="B834" s="50">
        <v>2019</v>
      </c>
      <c r="C834" s="72"/>
      <c r="D834" s="9">
        <f>(D810/D831)*100</f>
        <v>45.538517732802504</v>
      </c>
      <c r="E834" s="9">
        <f t="shared" ref="E834:W834" si="277">(E810/E831)*100</f>
        <v>7255.2477171940591</v>
      </c>
      <c r="F834" s="9">
        <f t="shared" si="277"/>
        <v>25.423414299912778</v>
      </c>
      <c r="G834" s="9">
        <f t="shared" si="277"/>
        <v>53.865421479557249</v>
      </c>
      <c r="H834" s="9">
        <f t="shared" si="277"/>
        <v>55.250451146382964</v>
      </c>
      <c r="I834" s="9">
        <f t="shared" si="277"/>
        <v>95.256167218247171</v>
      </c>
      <c r="J834" s="9">
        <f t="shared" si="277"/>
        <v>96.973472915983066</v>
      </c>
      <c r="K834" s="9">
        <f t="shared" si="277"/>
        <v>39.490994707325392</v>
      </c>
      <c r="L834" s="9">
        <f t="shared" si="277"/>
        <v>99.175213329648358</v>
      </c>
      <c r="M834" s="9">
        <f t="shared" si="277"/>
        <v>94.790307888836196</v>
      </c>
      <c r="N834" s="9">
        <f t="shared" si="277"/>
        <v>107.17811742337247</v>
      </c>
      <c r="O834" s="9">
        <f t="shared" si="277"/>
        <v>37.838115547905161</v>
      </c>
      <c r="P834" s="9">
        <f t="shared" si="277"/>
        <v>34.782833412373684</v>
      </c>
      <c r="Q834" s="9">
        <f t="shared" si="277"/>
        <v>68.157491320093442</v>
      </c>
      <c r="R834" s="9">
        <f t="shared" si="277"/>
        <v>70.664754267322323</v>
      </c>
      <c r="S834" s="9">
        <f t="shared" si="277"/>
        <v>64.062138979599538</v>
      </c>
      <c r="T834" s="9">
        <f t="shared" si="277"/>
        <v>75.34886795858516</v>
      </c>
      <c r="U834" s="9">
        <f t="shared" si="277"/>
        <v>87.513258969079487</v>
      </c>
      <c r="V834" s="9">
        <f t="shared" si="277"/>
        <v>81.977046609183702</v>
      </c>
      <c r="W834" s="9">
        <f t="shared" si="277"/>
        <v>71.141718240722525</v>
      </c>
      <c r="X834" s="92"/>
    </row>
    <row r="835" spans="1:24">
      <c r="A835" s="44" t="s">
        <v>64</v>
      </c>
      <c r="B835" s="46" t="s">
        <v>118</v>
      </c>
      <c r="X835" s="46" t="s">
        <v>124</v>
      </c>
    </row>
  </sheetData>
  <mergeCells count="700">
    <mergeCell ref="X829:X831"/>
    <mergeCell ref="X832:X834"/>
    <mergeCell ref="A829:A831"/>
    <mergeCell ref="C829:C831"/>
    <mergeCell ref="A832:A834"/>
    <mergeCell ref="C832:C834"/>
    <mergeCell ref="X811:X816"/>
    <mergeCell ref="X817:X822"/>
    <mergeCell ref="X823:X828"/>
    <mergeCell ref="A811:A816"/>
    <mergeCell ref="B811:B812"/>
    <mergeCell ref="B813:B814"/>
    <mergeCell ref="B815:B816"/>
    <mergeCell ref="A817:A822"/>
    <mergeCell ref="B817:B818"/>
    <mergeCell ref="B819:B820"/>
    <mergeCell ref="B821:B822"/>
    <mergeCell ref="A823:A828"/>
    <mergeCell ref="B823:B824"/>
    <mergeCell ref="B825:B826"/>
    <mergeCell ref="B827:B828"/>
    <mergeCell ref="AA790:AA795"/>
    <mergeCell ref="AA796:AA798"/>
    <mergeCell ref="AA799:AA801"/>
    <mergeCell ref="X806:X807"/>
    <mergeCell ref="X808:X810"/>
    <mergeCell ref="A808:A810"/>
    <mergeCell ref="C808:C810"/>
    <mergeCell ref="A806:A807"/>
    <mergeCell ref="B806:C806"/>
    <mergeCell ref="B807:C807"/>
    <mergeCell ref="A790:A795"/>
    <mergeCell ref="B790:B791"/>
    <mergeCell ref="A796:A798"/>
    <mergeCell ref="C796:C798"/>
    <mergeCell ref="A799:A801"/>
    <mergeCell ref="C799:C801"/>
    <mergeCell ref="B792:B793"/>
    <mergeCell ref="B794:B795"/>
    <mergeCell ref="AA773:AA774"/>
    <mergeCell ref="AA775:AA777"/>
    <mergeCell ref="AA778:AA783"/>
    <mergeCell ref="AA784:AA789"/>
    <mergeCell ref="A773:A774"/>
    <mergeCell ref="B773:C773"/>
    <mergeCell ref="B774:C774"/>
    <mergeCell ref="A775:A777"/>
    <mergeCell ref="C775:C777"/>
    <mergeCell ref="A778:A783"/>
    <mergeCell ref="B778:B779"/>
    <mergeCell ref="B780:B781"/>
    <mergeCell ref="B782:B783"/>
    <mergeCell ref="A784:A789"/>
    <mergeCell ref="B784:B785"/>
    <mergeCell ref="B786:B787"/>
    <mergeCell ref="B788:B789"/>
    <mergeCell ref="AA757:AA762"/>
    <mergeCell ref="AA763:AA765"/>
    <mergeCell ref="AA766:AA768"/>
    <mergeCell ref="A757:A762"/>
    <mergeCell ref="B757:B758"/>
    <mergeCell ref="B759:B760"/>
    <mergeCell ref="B761:B762"/>
    <mergeCell ref="A763:A765"/>
    <mergeCell ref="C763:C765"/>
    <mergeCell ref="A766:A768"/>
    <mergeCell ref="C766:C768"/>
    <mergeCell ref="AA745:AA750"/>
    <mergeCell ref="AA751:AA756"/>
    <mergeCell ref="A745:A750"/>
    <mergeCell ref="B745:B746"/>
    <mergeCell ref="B747:B748"/>
    <mergeCell ref="B749:B750"/>
    <mergeCell ref="A751:A756"/>
    <mergeCell ref="B751:B752"/>
    <mergeCell ref="B753:B754"/>
    <mergeCell ref="B755:B756"/>
    <mergeCell ref="AA733:AA735"/>
    <mergeCell ref="AA740:AA741"/>
    <mergeCell ref="AA742:AA744"/>
    <mergeCell ref="C730:C732"/>
    <mergeCell ref="A733:A735"/>
    <mergeCell ref="C733:C735"/>
    <mergeCell ref="A740:A741"/>
    <mergeCell ref="B740:C740"/>
    <mergeCell ref="B741:C741"/>
    <mergeCell ref="A742:A744"/>
    <mergeCell ref="C742:C744"/>
    <mergeCell ref="AA718:AA723"/>
    <mergeCell ref="AA724:AA729"/>
    <mergeCell ref="AA730:AA732"/>
    <mergeCell ref="A718:A723"/>
    <mergeCell ref="B718:B719"/>
    <mergeCell ref="B720:B721"/>
    <mergeCell ref="B722:B723"/>
    <mergeCell ref="A724:A729"/>
    <mergeCell ref="B724:B725"/>
    <mergeCell ref="B726:B727"/>
    <mergeCell ref="B728:B729"/>
    <mergeCell ref="A730:A732"/>
    <mergeCell ref="AA691:AA696"/>
    <mergeCell ref="AA697:AA699"/>
    <mergeCell ref="AA700:AA702"/>
    <mergeCell ref="AA707:AA708"/>
    <mergeCell ref="AA709:AA711"/>
    <mergeCell ref="AA712:AA717"/>
    <mergeCell ref="A707:A708"/>
    <mergeCell ref="B707:C707"/>
    <mergeCell ref="B708:C708"/>
    <mergeCell ref="A709:A711"/>
    <mergeCell ref="C709:C711"/>
    <mergeCell ref="A712:A717"/>
    <mergeCell ref="B712:B713"/>
    <mergeCell ref="B714:B715"/>
    <mergeCell ref="B716:B717"/>
    <mergeCell ref="A691:A696"/>
    <mergeCell ref="B691:B692"/>
    <mergeCell ref="B693:B694"/>
    <mergeCell ref="B695:B696"/>
    <mergeCell ref="A697:A699"/>
    <mergeCell ref="C697:C699"/>
    <mergeCell ref="A700:A702"/>
    <mergeCell ref="C700:C702"/>
    <mergeCell ref="AA674:AA675"/>
    <mergeCell ref="AA676:AA678"/>
    <mergeCell ref="AA679:AA684"/>
    <mergeCell ref="AA685:AA690"/>
    <mergeCell ref="A676:A678"/>
    <mergeCell ref="C676:C678"/>
    <mergeCell ref="A679:A684"/>
    <mergeCell ref="B679:B680"/>
    <mergeCell ref="B681:B682"/>
    <mergeCell ref="B683:B684"/>
    <mergeCell ref="A685:A690"/>
    <mergeCell ref="B685:B686"/>
    <mergeCell ref="A674:A675"/>
    <mergeCell ref="B674:C674"/>
    <mergeCell ref="B675:C675"/>
    <mergeCell ref="B687:B688"/>
    <mergeCell ref="B689:B690"/>
    <mergeCell ref="AA646:AA651"/>
    <mergeCell ref="AA652:AA657"/>
    <mergeCell ref="AA658:AA663"/>
    <mergeCell ref="AA664:AA666"/>
    <mergeCell ref="AA667:AA669"/>
    <mergeCell ref="A646:A651"/>
    <mergeCell ref="B646:B647"/>
    <mergeCell ref="B648:B649"/>
    <mergeCell ref="B650:B651"/>
    <mergeCell ref="A652:A657"/>
    <mergeCell ref="B652:B653"/>
    <mergeCell ref="B654:B655"/>
    <mergeCell ref="B656:B657"/>
    <mergeCell ref="A658:A663"/>
    <mergeCell ref="B658:B659"/>
    <mergeCell ref="B660:B661"/>
    <mergeCell ref="B662:B663"/>
    <mergeCell ref="A664:A666"/>
    <mergeCell ref="C664:C666"/>
    <mergeCell ref="A667:A669"/>
    <mergeCell ref="C667:C669"/>
    <mergeCell ref="AA631:AA633"/>
    <mergeCell ref="AA634:AA636"/>
    <mergeCell ref="C631:C633"/>
    <mergeCell ref="A634:A636"/>
    <mergeCell ref="C634:C636"/>
    <mergeCell ref="AA641:AA642"/>
    <mergeCell ref="AA643:AA645"/>
    <mergeCell ref="A641:A642"/>
    <mergeCell ref="B641:C641"/>
    <mergeCell ref="B642:C642"/>
    <mergeCell ref="A643:A645"/>
    <mergeCell ref="C643:C645"/>
    <mergeCell ref="A631:A633"/>
    <mergeCell ref="AA608:AA609"/>
    <mergeCell ref="AA610:AA612"/>
    <mergeCell ref="AA613:AA618"/>
    <mergeCell ref="AA619:AA624"/>
    <mergeCell ref="AA625:AA630"/>
    <mergeCell ref="A608:A609"/>
    <mergeCell ref="B608:C608"/>
    <mergeCell ref="B609:C609"/>
    <mergeCell ref="A610:A612"/>
    <mergeCell ref="C610:C612"/>
    <mergeCell ref="A613:A618"/>
    <mergeCell ref="B613:B614"/>
    <mergeCell ref="B615:B616"/>
    <mergeCell ref="B617:B618"/>
    <mergeCell ref="A619:A624"/>
    <mergeCell ref="B619:B620"/>
    <mergeCell ref="B621:B622"/>
    <mergeCell ref="B623:B624"/>
    <mergeCell ref="A625:A630"/>
    <mergeCell ref="B625:B626"/>
    <mergeCell ref="B627:B628"/>
    <mergeCell ref="B629:B630"/>
    <mergeCell ref="AA586:AA591"/>
    <mergeCell ref="AA592:AA597"/>
    <mergeCell ref="A586:A591"/>
    <mergeCell ref="B586:B587"/>
    <mergeCell ref="A592:A597"/>
    <mergeCell ref="B596:B597"/>
    <mergeCell ref="AA598:AA600"/>
    <mergeCell ref="AA601:AA603"/>
    <mergeCell ref="A598:A600"/>
    <mergeCell ref="C598:C600"/>
    <mergeCell ref="A601:A603"/>
    <mergeCell ref="C601:C603"/>
    <mergeCell ref="B588:B589"/>
    <mergeCell ref="B590:B591"/>
    <mergeCell ref="B592:B593"/>
    <mergeCell ref="B594:B595"/>
    <mergeCell ref="AA580:AA585"/>
    <mergeCell ref="A575:A576"/>
    <mergeCell ref="B575:C575"/>
    <mergeCell ref="B576:C576"/>
    <mergeCell ref="A577:A579"/>
    <mergeCell ref="C577:C579"/>
    <mergeCell ref="A580:A585"/>
    <mergeCell ref="B580:B581"/>
    <mergeCell ref="B582:B583"/>
    <mergeCell ref="B584:B585"/>
    <mergeCell ref="AA568:AA570"/>
    <mergeCell ref="A553:A558"/>
    <mergeCell ref="A559:A564"/>
    <mergeCell ref="A565:A567"/>
    <mergeCell ref="C565:C567"/>
    <mergeCell ref="A568:A570"/>
    <mergeCell ref="C568:C570"/>
    <mergeCell ref="AA575:AA576"/>
    <mergeCell ref="AA577:AA579"/>
    <mergeCell ref="B553:B554"/>
    <mergeCell ref="B555:B556"/>
    <mergeCell ref="B557:B558"/>
    <mergeCell ref="B559:B560"/>
    <mergeCell ref="B561:B562"/>
    <mergeCell ref="B563:B564"/>
    <mergeCell ref="AA553:AA558"/>
    <mergeCell ref="AA559:AA564"/>
    <mergeCell ref="AA565:AA567"/>
    <mergeCell ref="AA535:AA537"/>
    <mergeCell ref="A532:A534"/>
    <mergeCell ref="C532:C534"/>
    <mergeCell ref="A535:A537"/>
    <mergeCell ref="C535:C537"/>
    <mergeCell ref="AA526:AA531"/>
    <mergeCell ref="AA532:AA534"/>
    <mergeCell ref="B547:B548"/>
    <mergeCell ref="B549:B550"/>
    <mergeCell ref="AA542:AA543"/>
    <mergeCell ref="AA544:AA546"/>
    <mergeCell ref="AA547:AA552"/>
    <mergeCell ref="A542:A543"/>
    <mergeCell ref="B542:C542"/>
    <mergeCell ref="B543:C543"/>
    <mergeCell ref="A544:A546"/>
    <mergeCell ref="C544:C546"/>
    <mergeCell ref="A547:A552"/>
    <mergeCell ref="A526:A531"/>
    <mergeCell ref="B526:B527"/>
    <mergeCell ref="B528:B529"/>
    <mergeCell ref="B530:B531"/>
    <mergeCell ref="B551:B552"/>
    <mergeCell ref="AA454:AA459"/>
    <mergeCell ref="AA460:AA465"/>
    <mergeCell ref="AA466:AA468"/>
    <mergeCell ref="AA469:AA471"/>
    <mergeCell ref="AA476:AA477"/>
    <mergeCell ref="AA478:AA480"/>
    <mergeCell ref="AA481:AA486"/>
    <mergeCell ref="AA487:AA492"/>
    <mergeCell ref="A520:A525"/>
    <mergeCell ref="B520:B521"/>
    <mergeCell ref="B522:B523"/>
    <mergeCell ref="B524:B525"/>
    <mergeCell ref="AA499:AA501"/>
    <mergeCell ref="AA502:AA504"/>
    <mergeCell ref="AA509:AA510"/>
    <mergeCell ref="AA511:AA513"/>
    <mergeCell ref="AA514:AA519"/>
    <mergeCell ref="AA520:AA525"/>
    <mergeCell ref="A460:A465"/>
    <mergeCell ref="B460:B461"/>
    <mergeCell ref="B462:B463"/>
    <mergeCell ref="B464:B465"/>
    <mergeCell ref="A466:A468"/>
    <mergeCell ref="C466:C468"/>
    <mergeCell ref="AA431:AA433"/>
    <mergeCell ref="AA434:AA436"/>
    <mergeCell ref="AA443:AA444"/>
    <mergeCell ref="AA445:AA447"/>
    <mergeCell ref="AA448:AA453"/>
    <mergeCell ref="A443:A444"/>
    <mergeCell ref="B443:C443"/>
    <mergeCell ref="B444:C444"/>
    <mergeCell ref="A445:A447"/>
    <mergeCell ref="C445:C447"/>
    <mergeCell ref="A448:A453"/>
    <mergeCell ref="B448:B449"/>
    <mergeCell ref="B450:B451"/>
    <mergeCell ref="B452:B453"/>
    <mergeCell ref="AA401:AA403"/>
    <mergeCell ref="AA408:AA409"/>
    <mergeCell ref="AA410:AA412"/>
    <mergeCell ref="AA413:AA418"/>
    <mergeCell ref="AA419:AA424"/>
    <mergeCell ref="AA425:AA430"/>
    <mergeCell ref="A410:A412"/>
    <mergeCell ref="C410:C412"/>
    <mergeCell ref="A413:A418"/>
    <mergeCell ref="B413:B414"/>
    <mergeCell ref="B415:B416"/>
    <mergeCell ref="B417:B418"/>
    <mergeCell ref="A419:A424"/>
    <mergeCell ref="B419:B420"/>
    <mergeCell ref="B421:B422"/>
    <mergeCell ref="A401:A403"/>
    <mergeCell ref="C401:C403"/>
    <mergeCell ref="A408:A409"/>
    <mergeCell ref="B408:C408"/>
    <mergeCell ref="B409:C409"/>
    <mergeCell ref="B423:B424"/>
    <mergeCell ref="A425:A430"/>
    <mergeCell ref="B425:B426"/>
    <mergeCell ref="B427:B428"/>
    <mergeCell ref="AA386:AA391"/>
    <mergeCell ref="AA392:AA397"/>
    <mergeCell ref="AA398:AA400"/>
    <mergeCell ref="A380:A385"/>
    <mergeCell ref="B380:B381"/>
    <mergeCell ref="B382:B383"/>
    <mergeCell ref="B384:B385"/>
    <mergeCell ref="A386:A391"/>
    <mergeCell ref="B386:B387"/>
    <mergeCell ref="B388:B389"/>
    <mergeCell ref="B390:B391"/>
    <mergeCell ref="A392:A397"/>
    <mergeCell ref="B392:B393"/>
    <mergeCell ref="B394:B395"/>
    <mergeCell ref="B396:B397"/>
    <mergeCell ref="A398:A400"/>
    <mergeCell ref="C398:C400"/>
    <mergeCell ref="AA365:AA367"/>
    <mergeCell ref="AA368:AA370"/>
    <mergeCell ref="AA375:AA376"/>
    <mergeCell ref="AA377:AA379"/>
    <mergeCell ref="AA380:AA385"/>
    <mergeCell ref="A365:A367"/>
    <mergeCell ref="C365:C367"/>
    <mergeCell ref="A368:A370"/>
    <mergeCell ref="C368:C370"/>
    <mergeCell ref="A375:A376"/>
    <mergeCell ref="B375:C375"/>
    <mergeCell ref="B376:C376"/>
    <mergeCell ref="A377:A379"/>
    <mergeCell ref="C377:C379"/>
    <mergeCell ref="AA353:AA358"/>
    <mergeCell ref="AA359:AA364"/>
    <mergeCell ref="A353:A358"/>
    <mergeCell ref="B353:B354"/>
    <mergeCell ref="B355:B356"/>
    <mergeCell ref="B357:B358"/>
    <mergeCell ref="A359:A364"/>
    <mergeCell ref="B359:B360"/>
    <mergeCell ref="B361:B362"/>
    <mergeCell ref="B363:B364"/>
    <mergeCell ref="AA344:AA346"/>
    <mergeCell ref="AA347:AA352"/>
    <mergeCell ref="A342:A343"/>
    <mergeCell ref="B342:C342"/>
    <mergeCell ref="B343:C343"/>
    <mergeCell ref="A344:A346"/>
    <mergeCell ref="C344:C346"/>
    <mergeCell ref="A347:A352"/>
    <mergeCell ref="B347:B348"/>
    <mergeCell ref="B349:B350"/>
    <mergeCell ref="B351:B352"/>
    <mergeCell ref="A325:A330"/>
    <mergeCell ref="B325:B326"/>
    <mergeCell ref="B327:B328"/>
    <mergeCell ref="B329:B330"/>
    <mergeCell ref="A331:A333"/>
    <mergeCell ref="C331:C333"/>
    <mergeCell ref="A334:A336"/>
    <mergeCell ref="C334:C336"/>
    <mergeCell ref="AA342:AA343"/>
    <mergeCell ref="C298:C300"/>
    <mergeCell ref="A301:A303"/>
    <mergeCell ref="C301:C303"/>
    <mergeCell ref="AA308:AA309"/>
    <mergeCell ref="AA310:AA312"/>
    <mergeCell ref="B313:B314"/>
    <mergeCell ref="B315:B316"/>
    <mergeCell ref="AA313:AA318"/>
    <mergeCell ref="AA319:AA324"/>
    <mergeCell ref="A308:A309"/>
    <mergeCell ref="B308:C308"/>
    <mergeCell ref="B309:C309"/>
    <mergeCell ref="A310:A312"/>
    <mergeCell ref="C310:C312"/>
    <mergeCell ref="A313:A318"/>
    <mergeCell ref="A319:A324"/>
    <mergeCell ref="B321:B322"/>
    <mergeCell ref="B323:B324"/>
    <mergeCell ref="B319:B320"/>
    <mergeCell ref="B317:B318"/>
    <mergeCell ref="A286:A291"/>
    <mergeCell ref="B286:B287"/>
    <mergeCell ref="B288:B289"/>
    <mergeCell ref="B290:B291"/>
    <mergeCell ref="A292:A297"/>
    <mergeCell ref="B292:B293"/>
    <mergeCell ref="B294:B295"/>
    <mergeCell ref="B296:B297"/>
    <mergeCell ref="A298:A300"/>
    <mergeCell ref="C265:C267"/>
    <mergeCell ref="A268:A270"/>
    <mergeCell ref="C268:C270"/>
    <mergeCell ref="AA275:AA276"/>
    <mergeCell ref="AA277:AA279"/>
    <mergeCell ref="AA280:AA285"/>
    <mergeCell ref="A275:A276"/>
    <mergeCell ref="B275:C275"/>
    <mergeCell ref="B276:C276"/>
    <mergeCell ref="A277:A279"/>
    <mergeCell ref="C277:C279"/>
    <mergeCell ref="A280:A285"/>
    <mergeCell ref="B280:B281"/>
    <mergeCell ref="B282:B283"/>
    <mergeCell ref="B284:B285"/>
    <mergeCell ref="A265:A267"/>
    <mergeCell ref="A247:A252"/>
    <mergeCell ref="B247:B248"/>
    <mergeCell ref="B249:B250"/>
    <mergeCell ref="B251:B252"/>
    <mergeCell ref="A253:A258"/>
    <mergeCell ref="B253:B254"/>
    <mergeCell ref="B255:B256"/>
    <mergeCell ref="B257:B258"/>
    <mergeCell ref="A259:A264"/>
    <mergeCell ref="B259:B260"/>
    <mergeCell ref="B261:B262"/>
    <mergeCell ref="B263:B264"/>
    <mergeCell ref="A220:A225"/>
    <mergeCell ref="A226:A231"/>
    <mergeCell ref="A232:A234"/>
    <mergeCell ref="C232:C234"/>
    <mergeCell ref="A235:A237"/>
    <mergeCell ref="C235:C237"/>
    <mergeCell ref="AA242:AA243"/>
    <mergeCell ref="AA244:AA246"/>
    <mergeCell ref="B220:B221"/>
    <mergeCell ref="B222:B223"/>
    <mergeCell ref="B224:B225"/>
    <mergeCell ref="B226:B227"/>
    <mergeCell ref="B228:B229"/>
    <mergeCell ref="B230:B231"/>
    <mergeCell ref="AA220:AA225"/>
    <mergeCell ref="AA226:AA231"/>
    <mergeCell ref="AA232:AA234"/>
    <mergeCell ref="A242:A243"/>
    <mergeCell ref="B242:C242"/>
    <mergeCell ref="B243:C243"/>
    <mergeCell ref="A244:A246"/>
    <mergeCell ref="C244:C246"/>
    <mergeCell ref="A209:A210"/>
    <mergeCell ref="B209:C209"/>
    <mergeCell ref="B210:C210"/>
    <mergeCell ref="A211:A213"/>
    <mergeCell ref="C211:C213"/>
    <mergeCell ref="A214:A219"/>
    <mergeCell ref="B214:B215"/>
    <mergeCell ref="B216:B217"/>
    <mergeCell ref="B218:B219"/>
    <mergeCell ref="A185:A190"/>
    <mergeCell ref="B185:B186"/>
    <mergeCell ref="B187:B188"/>
    <mergeCell ref="AA191:AA196"/>
    <mergeCell ref="AA197:AA199"/>
    <mergeCell ref="AA200:AA202"/>
    <mergeCell ref="B189:B190"/>
    <mergeCell ref="A191:A196"/>
    <mergeCell ref="B191:B192"/>
    <mergeCell ref="B193:B194"/>
    <mergeCell ref="B195:B196"/>
    <mergeCell ref="A197:A199"/>
    <mergeCell ref="C197:C199"/>
    <mergeCell ref="A200:A202"/>
    <mergeCell ref="C200:C202"/>
    <mergeCell ref="A174:A175"/>
    <mergeCell ref="B174:C174"/>
    <mergeCell ref="B175:C175"/>
    <mergeCell ref="A176:A178"/>
    <mergeCell ref="C176:C178"/>
    <mergeCell ref="A179:A184"/>
    <mergeCell ref="B179:B180"/>
    <mergeCell ref="B181:B182"/>
    <mergeCell ref="B183:B184"/>
    <mergeCell ref="A31:A33"/>
    <mergeCell ref="C28:C30"/>
    <mergeCell ref="C31:C33"/>
    <mergeCell ref="AA5:AA6"/>
    <mergeCell ref="A16:A21"/>
    <mergeCell ref="B16:B17"/>
    <mergeCell ref="B18:B19"/>
    <mergeCell ref="B20:B21"/>
    <mergeCell ref="A22:A27"/>
    <mergeCell ref="B22:B23"/>
    <mergeCell ref="B24:B25"/>
    <mergeCell ref="B26:B27"/>
    <mergeCell ref="AA7:AA9"/>
    <mergeCell ref="AA10:AA15"/>
    <mergeCell ref="AA16:AA21"/>
    <mergeCell ref="AA22:AA27"/>
    <mergeCell ref="B6:C6"/>
    <mergeCell ref="B5:C5"/>
    <mergeCell ref="A5:A6"/>
    <mergeCell ref="B10:B11"/>
    <mergeCell ref="A7:A9"/>
    <mergeCell ref="C7:C9"/>
    <mergeCell ref="B12:B13"/>
    <mergeCell ref="B14:B15"/>
    <mergeCell ref="A10:A15"/>
    <mergeCell ref="A84:A89"/>
    <mergeCell ref="B84:B85"/>
    <mergeCell ref="B86:B87"/>
    <mergeCell ref="B88:B89"/>
    <mergeCell ref="A90:A95"/>
    <mergeCell ref="B90:B91"/>
    <mergeCell ref="B92:B93"/>
    <mergeCell ref="B55:B56"/>
    <mergeCell ref="B57:B58"/>
    <mergeCell ref="B59:B60"/>
    <mergeCell ref="B61:B62"/>
    <mergeCell ref="A73:A74"/>
    <mergeCell ref="B73:C73"/>
    <mergeCell ref="B74:C74"/>
    <mergeCell ref="A75:A77"/>
    <mergeCell ref="C75:C77"/>
    <mergeCell ref="A78:A83"/>
    <mergeCell ref="B78:B79"/>
    <mergeCell ref="B80:B81"/>
    <mergeCell ref="B82:B83"/>
    <mergeCell ref="B94:B95"/>
    <mergeCell ref="A28:A30"/>
    <mergeCell ref="A51:A56"/>
    <mergeCell ref="AA31:AA33"/>
    <mergeCell ref="AA28:AA30"/>
    <mergeCell ref="AA40:AA41"/>
    <mergeCell ref="AA42:AA44"/>
    <mergeCell ref="AA45:AA50"/>
    <mergeCell ref="AA51:AA56"/>
    <mergeCell ref="AA57:AA62"/>
    <mergeCell ref="AA63:AA65"/>
    <mergeCell ref="AA108:AA109"/>
    <mergeCell ref="AA66:AA68"/>
    <mergeCell ref="AA73:AA74"/>
    <mergeCell ref="AA75:AA77"/>
    <mergeCell ref="AA78:AA83"/>
    <mergeCell ref="AA84:AA89"/>
    <mergeCell ref="AA90:AA95"/>
    <mergeCell ref="AA96:AA98"/>
    <mergeCell ref="AA99:AA101"/>
    <mergeCell ref="AA158:AA163"/>
    <mergeCell ref="AA164:AA166"/>
    <mergeCell ref="AA167:AA169"/>
    <mergeCell ref="AA174:AA175"/>
    <mergeCell ref="AA176:AA178"/>
    <mergeCell ref="AA179:AA184"/>
    <mergeCell ref="AA185:AA190"/>
    <mergeCell ref="AA493:AA498"/>
    <mergeCell ref="AA209:AA210"/>
    <mergeCell ref="AA211:AA213"/>
    <mergeCell ref="AA214:AA219"/>
    <mergeCell ref="AA235:AA237"/>
    <mergeCell ref="AA247:AA252"/>
    <mergeCell ref="AA253:AA258"/>
    <mergeCell ref="AA259:AA264"/>
    <mergeCell ref="AA265:AA267"/>
    <mergeCell ref="AA268:AA270"/>
    <mergeCell ref="AA286:AA291"/>
    <mergeCell ref="AA292:AA297"/>
    <mergeCell ref="AA298:AA300"/>
    <mergeCell ref="AA301:AA303"/>
    <mergeCell ref="AA325:AA330"/>
    <mergeCell ref="AA331:AA333"/>
    <mergeCell ref="AA334:AA336"/>
    <mergeCell ref="B51:B52"/>
    <mergeCell ref="B53:B54"/>
    <mergeCell ref="A57:A62"/>
    <mergeCell ref="A63:A65"/>
    <mergeCell ref="C63:C65"/>
    <mergeCell ref="A66:A68"/>
    <mergeCell ref="C66:C68"/>
    <mergeCell ref="AA152:AA157"/>
    <mergeCell ref="AA110:AA112"/>
    <mergeCell ref="AA113:AA118"/>
    <mergeCell ref="AA119:AA124"/>
    <mergeCell ref="AA125:AA130"/>
    <mergeCell ref="AA131:AA133"/>
    <mergeCell ref="AA134:AA136"/>
    <mergeCell ref="AA141:AA142"/>
    <mergeCell ref="AA143:AA145"/>
    <mergeCell ref="AA146:AA151"/>
    <mergeCell ref="A96:A98"/>
    <mergeCell ref="C96:C98"/>
    <mergeCell ref="A99:A101"/>
    <mergeCell ref="C99:C101"/>
    <mergeCell ref="A108:A109"/>
    <mergeCell ref="B108:C108"/>
    <mergeCell ref="B109:C109"/>
    <mergeCell ref="A40:A41"/>
    <mergeCell ref="B40:C40"/>
    <mergeCell ref="B41:C41"/>
    <mergeCell ref="A42:A44"/>
    <mergeCell ref="C42:C44"/>
    <mergeCell ref="A45:A50"/>
    <mergeCell ref="B45:B46"/>
    <mergeCell ref="B47:B48"/>
    <mergeCell ref="B49:B50"/>
    <mergeCell ref="A110:A112"/>
    <mergeCell ref="C110:C112"/>
    <mergeCell ref="A113:A118"/>
    <mergeCell ref="B113:B114"/>
    <mergeCell ref="B115:B116"/>
    <mergeCell ref="A119:A124"/>
    <mergeCell ref="B119:B120"/>
    <mergeCell ref="B121:B122"/>
    <mergeCell ref="B123:B124"/>
    <mergeCell ref="B117:B118"/>
    <mergeCell ref="A125:A130"/>
    <mergeCell ref="B125:B126"/>
    <mergeCell ref="B127:B128"/>
    <mergeCell ref="B129:B130"/>
    <mergeCell ref="A131:A133"/>
    <mergeCell ref="C131:C133"/>
    <mergeCell ref="A134:A136"/>
    <mergeCell ref="C134:C136"/>
    <mergeCell ref="A141:A142"/>
    <mergeCell ref="B141:C141"/>
    <mergeCell ref="B142:C142"/>
    <mergeCell ref="A143:A145"/>
    <mergeCell ref="C143:C145"/>
    <mergeCell ref="A146:A151"/>
    <mergeCell ref="A152:A157"/>
    <mergeCell ref="A158:A163"/>
    <mergeCell ref="B162:B163"/>
    <mergeCell ref="A164:A166"/>
    <mergeCell ref="C164:C166"/>
    <mergeCell ref="A167:A169"/>
    <mergeCell ref="C167:C169"/>
    <mergeCell ref="B146:B147"/>
    <mergeCell ref="B148:B149"/>
    <mergeCell ref="B150:B151"/>
    <mergeCell ref="B152:B153"/>
    <mergeCell ref="B154:B155"/>
    <mergeCell ref="B156:B157"/>
    <mergeCell ref="B158:B159"/>
    <mergeCell ref="B160:B161"/>
    <mergeCell ref="B429:B430"/>
    <mergeCell ref="A431:A433"/>
    <mergeCell ref="C431:C433"/>
    <mergeCell ref="A434:A436"/>
    <mergeCell ref="C434:C436"/>
    <mergeCell ref="A454:A459"/>
    <mergeCell ref="B454:B455"/>
    <mergeCell ref="B456:B457"/>
    <mergeCell ref="B458:B459"/>
    <mergeCell ref="A469:A471"/>
    <mergeCell ref="C469:C471"/>
    <mergeCell ref="A476:A477"/>
    <mergeCell ref="B476:C476"/>
    <mergeCell ref="B477:C477"/>
    <mergeCell ref="A478:A480"/>
    <mergeCell ref="C478:C480"/>
    <mergeCell ref="A481:A486"/>
    <mergeCell ref="B481:B482"/>
    <mergeCell ref="B483:B484"/>
    <mergeCell ref="B485:B486"/>
    <mergeCell ref="A487:A492"/>
    <mergeCell ref="B487:B488"/>
    <mergeCell ref="B489:B490"/>
    <mergeCell ref="B491:B492"/>
    <mergeCell ref="A493:A498"/>
    <mergeCell ref="B493:B494"/>
    <mergeCell ref="B495:B496"/>
    <mergeCell ref="B497:B498"/>
    <mergeCell ref="A499:A501"/>
    <mergeCell ref="C499:C501"/>
    <mergeCell ref="A502:A504"/>
    <mergeCell ref="C502:C504"/>
    <mergeCell ref="A509:A510"/>
    <mergeCell ref="B509:C509"/>
    <mergeCell ref="B510:C510"/>
    <mergeCell ref="A511:A513"/>
    <mergeCell ref="C511:C513"/>
    <mergeCell ref="A514:A519"/>
    <mergeCell ref="B514:B515"/>
    <mergeCell ref="B516:B517"/>
    <mergeCell ref="B518:B519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القسم التاسع- الموازين ج599-608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FOOD-1</dc:creator>
  <cp:lastModifiedBy>Abdullahi Abdulkadir Adam</cp:lastModifiedBy>
  <dcterms:created xsi:type="dcterms:W3CDTF">2018-09-05T13:03:11Z</dcterms:created>
  <dcterms:modified xsi:type="dcterms:W3CDTF">2022-03-29T11:44:06Z</dcterms:modified>
</cp:coreProperties>
</file>