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الكتب الاحصائية 2023\الكتاب الاحصائي 0942\"/>
    </mc:Choice>
  </mc:AlternateContent>
  <bookViews>
    <workbookView xWindow="0" yWindow="0" windowWidth="28800" windowHeight="12330"/>
  </bookViews>
  <sheets>
    <sheet name="الإنتاج النباتي (ج 38-124)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91" i="1" l="1"/>
  <c r="H2091" i="1"/>
  <c r="I2091" i="1"/>
  <c r="J2091" i="1"/>
  <c r="K105" i="1" l="1"/>
  <c r="I1855" i="1"/>
  <c r="I1856" i="1"/>
  <c r="I1857" i="1"/>
  <c r="I185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38" i="1"/>
  <c r="D1838" i="1"/>
  <c r="E1838" i="1"/>
  <c r="F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38" i="1"/>
  <c r="H1837" i="1"/>
  <c r="I1838" i="1"/>
  <c r="H969" i="1" l="1"/>
  <c r="I969" i="1"/>
  <c r="J969" i="1"/>
  <c r="K969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281" i="1"/>
  <c r="E1035" i="1" l="1"/>
  <c r="E1096" i="1"/>
  <c r="E1065" i="1"/>
  <c r="J2738" i="1" l="1"/>
  <c r="K2737" i="1"/>
  <c r="I2737" i="1"/>
  <c r="K2703" i="1"/>
  <c r="I2703" i="1"/>
  <c r="I2672" i="1"/>
  <c r="J2672" i="1"/>
  <c r="K2672" i="1"/>
  <c r="I2640" i="1"/>
  <c r="K2640" i="1"/>
  <c r="J2640" i="1" s="1"/>
  <c r="K2539" i="1"/>
  <c r="I2539" i="1"/>
  <c r="I2571" i="1"/>
  <c r="K2571" i="1"/>
  <c r="I2500" i="1"/>
  <c r="K2500" i="1"/>
  <c r="I2468" i="1"/>
  <c r="K2468" i="1"/>
  <c r="I2429" i="1"/>
  <c r="K2429" i="1"/>
  <c r="I2394" i="1"/>
  <c r="K2394" i="1"/>
  <c r="I2361" i="1"/>
  <c r="K2361" i="1"/>
  <c r="I2329" i="1"/>
  <c r="K2329" i="1"/>
  <c r="I2295" i="1"/>
  <c r="K2295" i="1"/>
  <c r="K2261" i="1"/>
  <c r="I2261" i="1"/>
  <c r="K2193" i="1"/>
  <c r="I2193" i="1"/>
  <c r="I2157" i="1"/>
  <c r="K2157" i="1"/>
  <c r="K2124" i="1"/>
  <c r="I2124" i="1"/>
  <c r="I2057" i="1"/>
  <c r="J2057" i="1"/>
  <c r="K2057" i="1"/>
  <c r="I2023" i="1"/>
  <c r="K2023" i="1"/>
  <c r="I1990" i="1"/>
  <c r="K1990" i="1"/>
  <c r="K1956" i="1"/>
  <c r="I1956" i="1"/>
  <c r="K1924" i="1"/>
  <c r="I1924" i="1"/>
  <c r="J1891" i="1"/>
  <c r="K1891" i="1"/>
  <c r="I1891" i="1"/>
  <c r="J1822" i="1" l="1"/>
  <c r="I1822" i="1"/>
  <c r="K1822" i="1"/>
  <c r="J1790" i="1"/>
  <c r="K1790" i="1"/>
  <c r="I1790" i="1"/>
  <c r="J1759" i="1"/>
  <c r="K1759" i="1"/>
  <c r="I1759" i="1"/>
  <c r="J1728" i="1"/>
  <c r="I1728" i="1"/>
  <c r="K1728" i="1"/>
  <c r="J1695" i="1"/>
  <c r="K1695" i="1"/>
  <c r="I1695" i="1"/>
  <c r="J1664" i="1"/>
  <c r="J1663" i="1"/>
  <c r="K1663" i="1"/>
  <c r="I1663" i="1"/>
  <c r="J1630" i="1"/>
  <c r="I1630" i="1"/>
  <c r="K1630" i="1"/>
  <c r="H1630" i="1"/>
  <c r="G1600" i="1"/>
  <c r="C1600" i="1"/>
  <c r="D1600" i="1"/>
  <c r="E1600" i="1"/>
  <c r="F1600" i="1"/>
  <c r="H1600" i="1"/>
  <c r="I1600" i="1"/>
  <c r="J1600" i="1"/>
  <c r="K1600" i="1"/>
  <c r="J1567" i="1"/>
  <c r="I1567" i="1"/>
  <c r="K1567" i="1"/>
  <c r="I1534" i="1"/>
  <c r="K1534" i="1"/>
  <c r="J1534" i="1" s="1"/>
  <c r="J1501" i="1"/>
  <c r="I1501" i="1"/>
  <c r="K1501" i="1"/>
  <c r="J1467" i="1"/>
  <c r="I1467" i="1"/>
  <c r="K1467" i="1"/>
  <c r="J1435" i="1"/>
  <c r="I1435" i="1"/>
  <c r="K1435" i="1"/>
  <c r="J1402" i="1"/>
  <c r="I1402" i="1"/>
  <c r="K1402" i="1"/>
  <c r="I1367" i="1"/>
  <c r="K1367" i="1"/>
  <c r="J1335" i="1"/>
  <c r="I1334" i="1"/>
  <c r="J1334" i="1" s="1"/>
  <c r="K1334" i="1"/>
  <c r="J1264" i="1"/>
  <c r="K1264" i="1"/>
  <c r="I1264" i="1"/>
  <c r="I1233" i="1"/>
  <c r="K1233" i="1"/>
  <c r="K1202" i="1"/>
  <c r="I1202" i="1"/>
  <c r="K1168" i="1"/>
  <c r="I1168" i="1"/>
  <c r="C1000" i="1"/>
  <c r="D1000" i="1"/>
  <c r="E1000" i="1"/>
  <c r="F1000" i="1"/>
  <c r="G1000" i="1"/>
  <c r="H1000" i="1"/>
  <c r="J1202" i="1" l="1"/>
  <c r="J1168" i="1"/>
  <c r="J1367" i="1"/>
  <c r="J1233" i="1"/>
  <c r="K541" i="1"/>
  <c r="I737" i="1"/>
  <c r="K737" i="1"/>
  <c r="C506" i="1"/>
  <c r="C505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483" i="1"/>
  <c r="E505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6" i="1"/>
  <c r="E484" i="1"/>
  <c r="E485" i="1"/>
  <c r="E486" i="1"/>
  <c r="E487" i="1"/>
  <c r="E488" i="1"/>
  <c r="E489" i="1"/>
  <c r="E490" i="1"/>
  <c r="E483" i="1"/>
  <c r="I234" i="1"/>
  <c r="K234" i="1"/>
  <c r="K202" i="1"/>
  <c r="J202" i="1" s="1"/>
  <c r="I202" i="1"/>
  <c r="J171" i="1"/>
  <c r="K170" i="1"/>
  <c r="I170" i="1"/>
  <c r="I138" i="1"/>
  <c r="K138" i="1"/>
  <c r="J86" i="1"/>
  <c r="J87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83" i="1"/>
  <c r="I105" i="1"/>
  <c r="J234" i="1" l="1"/>
  <c r="J170" i="1"/>
  <c r="J138" i="1"/>
  <c r="J105" i="1"/>
  <c r="G2838" i="1"/>
  <c r="H2838" i="1"/>
  <c r="E1086" i="1" l="1"/>
  <c r="C2205" i="1"/>
  <c r="E2205" i="1"/>
  <c r="F2205" i="1"/>
  <c r="G2205" i="1"/>
  <c r="H2205" i="1"/>
  <c r="I2205" i="1"/>
  <c r="J2205" i="1"/>
  <c r="K2205" i="1"/>
  <c r="C2206" i="1"/>
  <c r="E2206" i="1"/>
  <c r="F2206" i="1"/>
  <c r="G2206" i="1"/>
  <c r="H2206" i="1"/>
  <c r="I2206" i="1"/>
  <c r="K2206" i="1"/>
  <c r="C2207" i="1"/>
  <c r="E2207" i="1"/>
  <c r="F2207" i="1"/>
  <c r="G2207" i="1"/>
  <c r="H2207" i="1"/>
  <c r="I2207" i="1"/>
  <c r="K2207" i="1"/>
  <c r="C2208" i="1"/>
  <c r="E2208" i="1"/>
  <c r="F2208" i="1"/>
  <c r="G2208" i="1"/>
  <c r="H2208" i="1"/>
  <c r="I2208" i="1"/>
  <c r="K2208" i="1"/>
  <c r="C2209" i="1"/>
  <c r="E2209" i="1"/>
  <c r="F2209" i="1"/>
  <c r="G2209" i="1"/>
  <c r="H2209" i="1"/>
  <c r="I2209" i="1"/>
  <c r="K2209" i="1"/>
  <c r="C2210" i="1"/>
  <c r="E2210" i="1"/>
  <c r="F2210" i="1"/>
  <c r="G2210" i="1"/>
  <c r="H2210" i="1"/>
  <c r="I2210" i="1"/>
  <c r="K2210" i="1"/>
  <c r="C2211" i="1"/>
  <c r="E2211" i="1"/>
  <c r="F2211" i="1"/>
  <c r="G2211" i="1"/>
  <c r="H2211" i="1"/>
  <c r="I2211" i="1"/>
  <c r="K2211" i="1"/>
  <c r="C2212" i="1"/>
  <c r="E2212" i="1"/>
  <c r="F2212" i="1"/>
  <c r="G2212" i="1"/>
  <c r="H2212" i="1"/>
  <c r="I2212" i="1"/>
  <c r="K2212" i="1"/>
  <c r="C2213" i="1"/>
  <c r="E2213" i="1"/>
  <c r="F2213" i="1"/>
  <c r="G2213" i="1"/>
  <c r="H2213" i="1"/>
  <c r="I2213" i="1"/>
  <c r="K2213" i="1"/>
  <c r="C2214" i="1"/>
  <c r="E2214" i="1"/>
  <c r="F2214" i="1"/>
  <c r="G2214" i="1"/>
  <c r="H2214" i="1"/>
  <c r="I2214" i="1"/>
  <c r="K2214" i="1"/>
  <c r="C2215" i="1"/>
  <c r="E2215" i="1"/>
  <c r="F2215" i="1"/>
  <c r="G2215" i="1"/>
  <c r="H2215" i="1"/>
  <c r="I2215" i="1"/>
  <c r="K2215" i="1"/>
  <c r="C2216" i="1"/>
  <c r="E2216" i="1"/>
  <c r="F2216" i="1"/>
  <c r="G2216" i="1"/>
  <c r="H2216" i="1"/>
  <c r="I2216" i="1"/>
  <c r="K2216" i="1"/>
  <c r="C2217" i="1"/>
  <c r="E2217" i="1"/>
  <c r="F2217" i="1"/>
  <c r="G2217" i="1"/>
  <c r="H2217" i="1"/>
  <c r="I2217" i="1"/>
  <c r="K2217" i="1"/>
  <c r="C2218" i="1"/>
  <c r="E2218" i="1"/>
  <c r="F2218" i="1"/>
  <c r="G2218" i="1"/>
  <c r="H2218" i="1"/>
  <c r="I2218" i="1"/>
  <c r="K2218" i="1"/>
  <c r="C2219" i="1"/>
  <c r="E2219" i="1"/>
  <c r="F2219" i="1"/>
  <c r="G2219" i="1"/>
  <c r="H2219" i="1"/>
  <c r="I2219" i="1"/>
  <c r="K2219" i="1"/>
  <c r="C2220" i="1"/>
  <c r="E2220" i="1"/>
  <c r="F2220" i="1"/>
  <c r="G2220" i="1"/>
  <c r="H2220" i="1"/>
  <c r="I2220" i="1"/>
  <c r="K2220" i="1"/>
  <c r="C2221" i="1"/>
  <c r="E2221" i="1"/>
  <c r="F2221" i="1"/>
  <c r="G2221" i="1"/>
  <c r="H2221" i="1"/>
  <c r="I2221" i="1"/>
  <c r="K2221" i="1"/>
  <c r="C2222" i="1"/>
  <c r="E2222" i="1"/>
  <c r="F2222" i="1"/>
  <c r="G2222" i="1"/>
  <c r="H2222" i="1"/>
  <c r="I2222" i="1"/>
  <c r="K2222" i="1"/>
  <c r="C2223" i="1"/>
  <c r="E2223" i="1"/>
  <c r="F2223" i="1"/>
  <c r="G2223" i="1"/>
  <c r="H2223" i="1"/>
  <c r="I2223" i="1"/>
  <c r="K2223" i="1"/>
  <c r="C2224" i="1"/>
  <c r="E2224" i="1"/>
  <c r="F2224" i="1"/>
  <c r="G2224" i="1"/>
  <c r="H2224" i="1"/>
  <c r="I2224" i="1"/>
  <c r="K2224" i="1"/>
  <c r="C2225" i="1"/>
  <c r="E2225" i="1"/>
  <c r="F2225" i="1"/>
  <c r="G2225" i="1"/>
  <c r="H2225" i="1"/>
  <c r="I2225" i="1"/>
  <c r="K2225" i="1"/>
  <c r="C2226" i="1"/>
  <c r="E2226" i="1"/>
  <c r="F2226" i="1"/>
  <c r="G2226" i="1"/>
  <c r="H2226" i="1"/>
  <c r="I2226" i="1"/>
  <c r="K2226" i="1"/>
  <c r="I2804" i="1"/>
  <c r="H1114" i="1"/>
  <c r="H2905" i="1"/>
  <c r="J2804" i="1"/>
  <c r="K2804" i="1"/>
  <c r="E2868" i="1"/>
  <c r="I27" i="1" l="1"/>
  <c r="J27" i="1"/>
  <c r="K27" i="1"/>
  <c r="J29" i="1"/>
  <c r="K28" i="1"/>
  <c r="I28" i="1"/>
  <c r="E1075" i="1"/>
  <c r="E1076" i="1"/>
  <c r="E1077" i="1"/>
  <c r="E1078" i="1"/>
  <c r="E1079" i="1"/>
  <c r="E1080" i="1"/>
  <c r="E1081" i="1"/>
  <c r="E1082" i="1"/>
  <c r="E1083" i="1"/>
  <c r="E1084" i="1"/>
  <c r="E1085" i="1"/>
  <c r="E1087" i="1"/>
  <c r="E1088" i="1"/>
  <c r="E1089" i="1"/>
  <c r="E1090" i="1"/>
  <c r="E1091" i="1"/>
  <c r="E1092" i="1"/>
  <c r="E1093" i="1"/>
  <c r="E1094" i="1"/>
  <c r="E1095" i="1"/>
  <c r="E1097" i="1"/>
  <c r="E1074" i="1"/>
  <c r="J28" i="1" l="1"/>
  <c r="J25" i="1"/>
  <c r="J24" i="1"/>
  <c r="J23" i="1"/>
  <c r="J18" i="1"/>
  <c r="J17" i="1"/>
  <c r="J16" i="1"/>
  <c r="J14" i="1"/>
  <c r="J13" i="1"/>
  <c r="J12" i="1"/>
  <c r="J11" i="1"/>
  <c r="K1837" i="1"/>
  <c r="K1838" i="1"/>
  <c r="K1839" i="1"/>
  <c r="K1840" i="1"/>
  <c r="K1841" i="1"/>
  <c r="K1845" i="1"/>
  <c r="K1846" i="1"/>
  <c r="K1848" i="1"/>
  <c r="K1850" i="1"/>
  <c r="K1851" i="1"/>
  <c r="K1852" i="1"/>
  <c r="K1854" i="1"/>
  <c r="K2228" i="1"/>
  <c r="I1839" i="1"/>
  <c r="I1840" i="1"/>
  <c r="I1841" i="1"/>
  <c r="I1842" i="1"/>
  <c r="I1845" i="1"/>
  <c r="I1846" i="1"/>
  <c r="I1847" i="1"/>
  <c r="I1848" i="1"/>
  <c r="I1851" i="1"/>
  <c r="I1852" i="1"/>
  <c r="I1853" i="1"/>
  <c r="I1854" i="1"/>
  <c r="I2228" i="1"/>
  <c r="I1860" i="1" s="1"/>
  <c r="K1843" i="1"/>
  <c r="K1847" i="1"/>
  <c r="K1849" i="1"/>
  <c r="K1853" i="1"/>
  <c r="K1855" i="1"/>
  <c r="K1856" i="1"/>
  <c r="K1857" i="1"/>
  <c r="I1843" i="1"/>
  <c r="I1844" i="1"/>
  <c r="I1849" i="1"/>
  <c r="I1850" i="1"/>
  <c r="I1837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1" i="1"/>
  <c r="K1133" i="1"/>
  <c r="K1134" i="1"/>
  <c r="K1136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2" i="1"/>
  <c r="I1133" i="1"/>
  <c r="I1134" i="1"/>
  <c r="I1136" i="1"/>
  <c r="K1113" i="1"/>
  <c r="F1113" i="1"/>
  <c r="C1074" i="1"/>
  <c r="J1127" i="1" l="1"/>
  <c r="J1121" i="1"/>
  <c r="J1115" i="1"/>
  <c r="J1126" i="1"/>
  <c r="J1120" i="1"/>
  <c r="J1114" i="1"/>
  <c r="J1128" i="1"/>
  <c r="J1122" i="1"/>
  <c r="J1116" i="1"/>
  <c r="J1124" i="1"/>
  <c r="J1118" i="1"/>
  <c r="J1125" i="1"/>
  <c r="J1119" i="1"/>
  <c r="J1133" i="1"/>
  <c r="J1129" i="1"/>
  <c r="J1123" i="1"/>
  <c r="J1117" i="1"/>
  <c r="J1136" i="1"/>
  <c r="J1134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3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3" i="1"/>
  <c r="K750" i="1"/>
  <c r="F750" i="1"/>
  <c r="J540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1" i="1"/>
  <c r="J20" i="1" s="1"/>
  <c r="J542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2" i="1"/>
  <c r="K519" i="1"/>
  <c r="J519" i="1"/>
  <c r="I542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19" i="1"/>
  <c r="F519" i="1"/>
  <c r="J19" i="1"/>
  <c r="I19" i="1"/>
  <c r="I73" i="1"/>
  <c r="H73" i="1"/>
  <c r="K50" i="1"/>
  <c r="H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F50" i="1"/>
  <c r="G50" i="1" s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K26" i="1"/>
  <c r="I26" i="1"/>
  <c r="K29" i="1"/>
  <c r="I29" i="1"/>
  <c r="K25" i="1"/>
  <c r="I25" i="1"/>
  <c r="K24" i="1"/>
  <c r="I24" i="1"/>
  <c r="K18" i="1"/>
  <c r="I18" i="1"/>
  <c r="K17" i="1"/>
  <c r="I17" i="1"/>
  <c r="K16" i="1"/>
  <c r="I16" i="1"/>
  <c r="K15" i="1"/>
  <c r="I15" i="1"/>
  <c r="K14" i="1"/>
  <c r="I14" i="1"/>
  <c r="K13" i="1"/>
  <c r="I13" i="1"/>
  <c r="I12" i="1"/>
  <c r="K12" i="1"/>
  <c r="I11" i="1"/>
  <c r="K11" i="1"/>
  <c r="K1132" i="1"/>
  <c r="J1132" i="1" s="1"/>
  <c r="I1131" i="1"/>
  <c r="J1131" i="1" s="1"/>
  <c r="K1130" i="1"/>
  <c r="J1130" i="1" s="1"/>
  <c r="I10" i="1"/>
  <c r="J64" i="1" l="1"/>
  <c r="J69" i="1"/>
  <c r="J53" i="1"/>
  <c r="J61" i="1"/>
  <c r="J68" i="1"/>
  <c r="J60" i="1"/>
  <c r="J65" i="1"/>
  <c r="J57" i="1"/>
  <c r="J56" i="1"/>
  <c r="J70" i="1"/>
  <c r="J62" i="1"/>
  <c r="J54" i="1"/>
  <c r="J67" i="1"/>
  <c r="J59" i="1"/>
  <c r="J51" i="1"/>
  <c r="J66" i="1"/>
  <c r="J58" i="1"/>
  <c r="J50" i="1"/>
  <c r="J71" i="1"/>
  <c r="J63" i="1"/>
  <c r="J55" i="1"/>
  <c r="I541" i="1"/>
  <c r="I20" i="1" s="1"/>
  <c r="K20" i="1"/>
  <c r="J26" i="1"/>
  <c r="K772" i="1"/>
  <c r="K21" i="1" s="1"/>
  <c r="K10" i="1"/>
  <c r="K72" i="1"/>
  <c r="I2227" i="1"/>
  <c r="K2227" i="1"/>
  <c r="J15" i="1"/>
  <c r="I72" i="1"/>
  <c r="I9" i="1" s="1"/>
  <c r="K19" i="1"/>
  <c r="I1135" i="1"/>
  <c r="I22" i="1" s="1"/>
  <c r="J10" i="1"/>
  <c r="K1844" i="1"/>
  <c r="K1858" i="1"/>
  <c r="K1860" i="1"/>
  <c r="G2905" i="1"/>
  <c r="F2905" i="1"/>
  <c r="D2868" i="1"/>
  <c r="D2838" i="1"/>
  <c r="F2804" i="1"/>
  <c r="F27" i="1" s="1"/>
  <c r="F29" i="1"/>
  <c r="F28" i="1"/>
  <c r="H26" i="1"/>
  <c r="F26" i="1"/>
  <c r="F25" i="1"/>
  <c r="H2228" i="1"/>
  <c r="H1860" i="1" s="1"/>
  <c r="G2228" i="1"/>
  <c r="F2228" i="1"/>
  <c r="F1860" i="1" s="1"/>
  <c r="E2228" i="1"/>
  <c r="E1860" i="1" s="1"/>
  <c r="C2228" i="1"/>
  <c r="C1860" i="1" s="1"/>
  <c r="E2227" i="1"/>
  <c r="C2227" i="1"/>
  <c r="F1837" i="1"/>
  <c r="E1837" i="1"/>
  <c r="C1837" i="1"/>
  <c r="H1134" i="1"/>
  <c r="F1134" i="1"/>
  <c r="E1134" i="1"/>
  <c r="C1134" i="1"/>
  <c r="H1136" i="1"/>
  <c r="F1136" i="1"/>
  <c r="E1136" i="1"/>
  <c r="C1136" i="1"/>
  <c r="C1135" i="1"/>
  <c r="C22" i="1" s="1"/>
  <c r="H1133" i="1"/>
  <c r="F1133" i="1"/>
  <c r="E1133" i="1"/>
  <c r="C1133" i="1"/>
  <c r="H1132" i="1"/>
  <c r="F1132" i="1"/>
  <c r="E1132" i="1"/>
  <c r="C1132" i="1"/>
  <c r="H1131" i="1"/>
  <c r="F1131" i="1"/>
  <c r="E1131" i="1"/>
  <c r="C1131" i="1"/>
  <c r="H1130" i="1"/>
  <c r="F1130" i="1"/>
  <c r="E1130" i="1"/>
  <c r="C1130" i="1"/>
  <c r="H1129" i="1"/>
  <c r="F1129" i="1"/>
  <c r="E1129" i="1"/>
  <c r="C1129" i="1"/>
  <c r="H1128" i="1"/>
  <c r="F1128" i="1"/>
  <c r="E1128" i="1"/>
  <c r="C1128" i="1"/>
  <c r="H1127" i="1"/>
  <c r="F1127" i="1"/>
  <c r="E1127" i="1"/>
  <c r="C1127" i="1"/>
  <c r="H1126" i="1"/>
  <c r="F1126" i="1"/>
  <c r="E1126" i="1"/>
  <c r="C1126" i="1"/>
  <c r="H1125" i="1"/>
  <c r="F1125" i="1"/>
  <c r="E1125" i="1"/>
  <c r="C1125" i="1"/>
  <c r="H1124" i="1"/>
  <c r="F1124" i="1"/>
  <c r="E1124" i="1"/>
  <c r="C1124" i="1"/>
  <c r="H1123" i="1"/>
  <c r="F1123" i="1"/>
  <c r="E1123" i="1"/>
  <c r="C1123" i="1"/>
  <c r="H1122" i="1"/>
  <c r="F1122" i="1"/>
  <c r="E1122" i="1"/>
  <c r="C1122" i="1"/>
  <c r="H1121" i="1"/>
  <c r="F1121" i="1"/>
  <c r="E1121" i="1"/>
  <c r="C1121" i="1"/>
  <c r="H1120" i="1"/>
  <c r="F1120" i="1"/>
  <c r="E1120" i="1"/>
  <c r="C1120" i="1"/>
  <c r="H1119" i="1"/>
  <c r="F1119" i="1"/>
  <c r="E1119" i="1"/>
  <c r="C1119" i="1"/>
  <c r="H1118" i="1"/>
  <c r="F1118" i="1"/>
  <c r="E1118" i="1"/>
  <c r="C1118" i="1"/>
  <c r="H1117" i="1"/>
  <c r="F1117" i="1"/>
  <c r="E1117" i="1"/>
  <c r="C1117" i="1"/>
  <c r="H1116" i="1"/>
  <c r="F1116" i="1"/>
  <c r="E1116" i="1"/>
  <c r="C1116" i="1"/>
  <c r="H1115" i="1"/>
  <c r="F1115" i="1"/>
  <c r="E1115" i="1"/>
  <c r="C1115" i="1"/>
  <c r="F1114" i="1"/>
  <c r="E1114" i="1"/>
  <c r="C1114" i="1"/>
  <c r="H1113" i="1"/>
  <c r="E1113" i="1"/>
  <c r="C1113" i="1"/>
  <c r="C1097" i="1"/>
  <c r="D1095" i="1"/>
  <c r="C1095" i="1"/>
  <c r="D1094" i="1"/>
  <c r="C1094" i="1"/>
  <c r="D1093" i="1"/>
  <c r="C1093" i="1"/>
  <c r="D1092" i="1"/>
  <c r="C1092" i="1"/>
  <c r="D1091" i="1"/>
  <c r="C1091" i="1"/>
  <c r="D1090" i="1"/>
  <c r="C1090" i="1"/>
  <c r="D1089" i="1"/>
  <c r="C1089" i="1"/>
  <c r="D1088" i="1"/>
  <c r="C1088" i="1"/>
  <c r="D1087" i="1"/>
  <c r="C1087" i="1"/>
  <c r="D1086" i="1"/>
  <c r="C1086" i="1"/>
  <c r="D1085" i="1"/>
  <c r="C1085" i="1"/>
  <c r="D1084" i="1"/>
  <c r="C1084" i="1"/>
  <c r="D1083" i="1"/>
  <c r="C1083" i="1"/>
  <c r="D1082" i="1"/>
  <c r="C1082" i="1"/>
  <c r="D1081" i="1"/>
  <c r="C1081" i="1"/>
  <c r="D1080" i="1"/>
  <c r="C1080" i="1"/>
  <c r="D1079" i="1"/>
  <c r="C1079" i="1"/>
  <c r="D1078" i="1"/>
  <c r="C1078" i="1"/>
  <c r="D1077" i="1"/>
  <c r="C1077" i="1"/>
  <c r="D1076" i="1"/>
  <c r="C1076" i="1"/>
  <c r="D1075" i="1"/>
  <c r="C1075" i="1"/>
  <c r="D1074" i="1"/>
  <c r="D1097" i="1"/>
  <c r="D1096" i="1"/>
  <c r="J773" i="1"/>
  <c r="D773" i="1"/>
  <c r="H773" i="1"/>
  <c r="F773" i="1"/>
  <c r="E773" i="1"/>
  <c r="C773" i="1"/>
  <c r="E772" i="1"/>
  <c r="E21" i="1" s="1"/>
  <c r="C772" i="1"/>
  <c r="C21" i="1" s="1"/>
  <c r="H771" i="1"/>
  <c r="F771" i="1"/>
  <c r="E771" i="1"/>
  <c r="D771" i="1"/>
  <c r="C771" i="1"/>
  <c r="H770" i="1"/>
  <c r="F770" i="1"/>
  <c r="E770" i="1"/>
  <c r="D770" i="1"/>
  <c r="C770" i="1"/>
  <c r="H769" i="1"/>
  <c r="F769" i="1"/>
  <c r="E769" i="1"/>
  <c r="D769" i="1"/>
  <c r="C769" i="1"/>
  <c r="H768" i="1"/>
  <c r="F768" i="1"/>
  <c r="E768" i="1"/>
  <c r="D768" i="1"/>
  <c r="C768" i="1"/>
  <c r="H767" i="1"/>
  <c r="F767" i="1"/>
  <c r="E767" i="1"/>
  <c r="D767" i="1"/>
  <c r="C767" i="1"/>
  <c r="H766" i="1"/>
  <c r="F766" i="1"/>
  <c r="E766" i="1"/>
  <c r="D766" i="1"/>
  <c r="C766" i="1"/>
  <c r="H765" i="1"/>
  <c r="F765" i="1"/>
  <c r="E765" i="1"/>
  <c r="D765" i="1"/>
  <c r="C765" i="1"/>
  <c r="H764" i="1"/>
  <c r="F764" i="1"/>
  <c r="E764" i="1"/>
  <c r="D764" i="1"/>
  <c r="C764" i="1"/>
  <c r="H763" i="1"/>
  <c r="F763" i="1"/>
  <c r="E763" i="1"/>
  <c r="D763" i="1"/>
  <c r="C763" i="1"/>
  <c r="H762" i="1"/>
  <c r="F762" i="1"/>
  <c r="E762" i="1"/>
  <c r="D762" i="1"/>
  <c r="C762" i="1"/>
  <c r="H761" i="1"/>
  <c r="F761" i="1"/>
  <c r="E761" i="1"/>
  <c r="D761" i="1"/>
  <c r="C761" i="1"/>
  <c r="H760" i="1"/>
  <c r="F760" i="1"/>
  <c r="E760" i="1"/>
  <c r="D760" i="1"/>
  <c r="C760" i="1"/>
  <c r="H759" i="1"/>
  <c r="F759" i="1"/>
  <c r="E759" i="1"/>
  <c r="D759" i="1"/>
  <c r="C759" i="1"/>
  <c r="H758" i="1"/>
  <c r="F758" i="1"/>
  <c r="E758" i="1"/>
  <c r="D758" i="1"/>
  <c r="C758" i="1"/>
  <c r="H757" i="1"/>
  <c r="F757" i="1"/>
  <c r="E757" i="1"/>
  <c r="D757" i="1"/>
  <c r="C757" i="1"/>
  <c r="H756" i="1"/>
  <c r="F756" i="1"/>
  <c r="E756" i="1"/>
  <c r="D756" i="1"/>
  <c r="C756" i="1"/>
  <c r="H755" i="1"/>
  <c r="F755" i="1"/>
  <c r="E755" i="1"/>
  <c r="D755" i="1"/>
  <c r="C755" i="1"/>
  <c r="H754" i="1"/>
  <c r="F754" i="1"/>
  <c r="E754" i="1"/>
  <c r="D754" i="1"/>
  <c r="C754" i="1"/>
  <c r="H753" i="1"/>
  <c r="F753" i="1"/>
  <c r="E753" i="1"/>
  <c r="D753" i="1"/>
  <c r="C753" i="1"/>
  <c r="H752" i="1"/>
  <c r="F752" i="1"/>
  <c r="E752" i="1"/>
  <c r="D752" i="1"/>
  <c r="C752" i="1"/>
  <c r="H751" i="1"/>
  <c r="F751" i="1"/>
  <c r="E751" i="1"/>
  <c r="D751" i="1"/>
  <c r="C751" i="1"/>
  <c r="H750" i="1"/>
  <c r="E750" i="1"/>
  <c r="D750" i="1"/>
  <c r="C750" i="1"/>
  <c r="H542" i="1"/>
  <c r="F542" i="1"/>
  <c r="E542" i="1"/>
  <c r="C542" i="1"/>
  <c r="E541" i="1"/>
  <c r="C541" i="1"/>
  <c r="C20" i="1" s="1"/>
  <c r="H540" i="1"/>
  <c r="F540" i="1"/>
  <c r="E540" i="1"/>
  <c r="C540" i="1"/>
  <c r="H539" i="1"/>
  <c r="F539" i="1"/>
  <c r="E539" i="1"/>
  <c r="C539" i="1"/>
  <c r="H538" i="1"/>
  <c r="F538" i="1"/>
  <c r="E538" i="1"/>
  <c r="C538" i="1"/>
  <c r="H537" i="1"/>
  <c r="F537" i="1"/>
  <c r="E537" i="1"/>
  <c r="C537" i="1"/>
  <c r="H536" i="1"/>
  <c r="F536" i="1"/>
  <c r="E536" i="1"/>
  <c r="C536" i="1"/>
  <c r="H535" i="1"/>
  <c r="F535" i="1"/>
  <c r="E535" i="1"/>
  <c r="C535" i="1"/>
  <c r="H534" i="1"/>
  <c r="F534" i="1"/>
  <c r="E534" i="1"/>
  <c r="C534" i="1"/>
  <c r="H533" i="1"/>
  <c r="F533" i="1"/>
  <c r="E533" i="1"/>
  <c r="C533" i="1"/>
  <c r="H532" i="1"/>
  <c r="F532" i="1"/>
  <c r="E532" i="1"/>
  <c r="C532" i="1"/>
  <c r="H531" i="1"/>
  <c r="F531" i="1"/>
  <c r="E531" i="1"/>
  <c r="C531" i="1"/>
  <c r="H530" i="1"/>
  <c r="F530" i="1"/>
  <c r="E530" i="1"/>
  <c r="C530" i="1"/>
  <c r="H529" i="1"/>
  <c r="F529" i="1"/>
  <c r="E529" i="1"/>
  <c r="C529" i="1"/>
  <c r="H528" i="1"/>
  <c r="F528" i="1"/>
  <c r="E528" i="1"/>
  <c r="C528" i="1"/>
  <c r="H527" i="1"/>
  <c r="F527" i="1"/>
  <c r="E527" i="1"/>
  <c r="C527" i="1"/>
  <c r="H526" i="1"/>
  <c r="F526" i="1"/>
  <c r="E526" i="1"/>
  <c r="C526" i="1"/>
  <c r="H525" i="1"/>
  <c r="F525" i="1"/>
  <c r="E525" i="1"/>
  <c r="C525" i="1"/>
  <c r="H524" i="1"/>
  <c r="F524" i="1"/>
  <c r="E524" i="1"/>
  <c r="C524" i="1"/>
  <c r="H523" i="1"/>
  <c r="F523" i="1"/>
  <c r="E523" i="1"/>
  <c r="C523" i="1"/>
  <c r="H522" i="1"/>
  <c r="F522" i="1"/>
  <c r="E522" i="1"/>
  <c r="C522" i="1"/>
  <c r="H521" i="1"/>
  <c r="F521" i="1"/>
  <c r="E521" i="1"/>
  <c r="C521" i="1"/>
  <c r="H520" i="1"/>
  <c r="F520" i="1"/>
  <c r="E520" i="1"/>
  <c r="C520" i="1"/>
  <c r="H519" i="1"/>
  <c r="E519" i="1"/>
  <c r="C519" i="1"/>
  <c r="H18" i="1"/>
  <c r="F17" i="1"/>
  <c r="G304" i="1"/>
  <c r="H303" i="1"/>
  <c r="F303" i="1"/>
  <c r="F16" i="1" s="1"/>
  <c r="F15" i="1"/>
  <c r="H14" i="1"/>
  <c r="F14" i="1"/>
  <c r="H13" i="1"/>
  <c r="F13" i="1"/>
  <c r="H12" i="1"/>
  <c r="F12" i="1"/>
  <c r="C72" i="1"/>
  <c r="C9" i="1" s="1"/>
  <c r="H11" i="1"/>
  <c r="F11" i="1"/>
  <c r="F73" i="1"/>
  <c r="G73" i="1" s="1"/>
  <c r="E73" i="1"/>
  <c r="C73" i="1"/>
  <c r="H71" i="1"/>
  <c r="F71" i="1"/>
  <c r="E71" i="1"/>
  <c r="C71" i="1"/>
  <c r="H70" i="1"/>
  <c r="F70" i="1"/>
  <c r="E70" i="1"/>
  <c r="C70" i="1"/>
  <c r="H69" i="1"/>
  <c r="F69" i="1"/>
  <c r="E69" i="1"/>
  <c r="C69" i="1"/>
  <c r="H68" i="1"/>
  <c r="F68" i="1"/>
  <c r="E68" i="1"/>
  <c r="C68" i="1"/>
  <c r="H67" i="1"/>
  <c r="F67" i="1"/>
  <c r="E67" i="1"/>
  <c r="C67" i="1"/>
  <c r="H66" i="1"/>
  <c r="F66" i="1"/>
  <c r="E66" i="1"/>
  <c r="C66" i="1"/>
  <c r="H65" i="1"/>
  <c r="F65" i="1"/>
  <c r="E65" i="1"/>
  <c r="C65" i="1"/>
  <c r="H64" i="1"/>
  <c r="F64" i="1"/>
  <c r="E64" i="1"/>
  <c r="C64" i="1"/>
  <c r="H63" i="1"/>
  <c r="F63" i="1"/>
  <c r="E63" i="1"/>
  <c r="C63" i="1"/>
  <c r="H62" i="1"/>
  <c r="F62" i="1"/>
  <c r="E62" i="1"/>
  <c r="C62" i="1"/>
  <c r="H61" i="1"/>
  <c r="F61" i="1"/>
  <c r="E61" i="1"/>
  <c r="C61" i="1"/>
  <c r="H60" i="1"/>
  <c r="F60" i="1"/>
  <c r="E60" i="1"/>
  <c r="C60" i="1"/>
  <c r="H59" i="1"/>
  <c r="F59" i="1"/>
  <c r="E59" i="1"/>
  <c r="C59" i="1"/>
  <c r="H58" i="1"/>
  <c r="F58" i="1"/>
  <c r="E58" i="1"/>
  <c r="C58" i="1"/>
  <c r="H57" i="1"/>
  <c r="F57" i="1"/>
  <c r="E57" i="1"/>
  <c r="C57" i="1"/>
  <c r="H56" i="1"/>
  <c r="F56" i="1"/>
  <c r="E56" i="1"/>
  <c r="C56" i="1"/>
  <c r="H55" i="1"/>
  <c r="F55" i="1"/>
  <c r="E55" i="1"/>
  <c r="C55" i="1"/>
  <c r="H54" i="1"/>
  <c r="F54" i="1"/>
  <c r="E54" i="1"/>
  <c r="C54" i="1"/>
  <c r="H53" i="1"/>
  <c r="F53" i="1"/>
  <c r="E53" i="1"/>
  <c r="C53" i="1"/>
  <c r="F52" i="1"/>
  <c r="E52" i="1"/>
  <c r="C52" i="1"/>
  <c r="H51" i="1"/>
  <c r="F51" i="1"/>
  <c r="E51" i="1"/>
  <c r="C51" i="1"/>
  <c r="E50" i="1"/>
  <c r="C50" i="1"/>
  <c r="H29" i="1"/>
  <c r="E29" i="1"/>
  <c r="D29" i="1"/>
  <c r="C29" i="1"/>
  <c r="E28" i="1"/>
  <c r="D28" i="1"/>
  <c r="C28" i="1"/>
  <c r="E27" i="1"/>
  <c r="D27" i="1"/>
  <c r="C27" i="1"/>
  <c r="E26" i="1"/>
  <c r="D26" i="1"/>
  <c r="C26" i="1"/>
  <c r="H25" i="1"/>
  <c r="E25" i="1"/>
  <c r="D25" i="1"/>
  <c r="C25" i="1"/>
  <c r="H24" i="1"/>
  <c r="F24" i="1"/>
  <c r="E24" i="1"/>
  <c r="D24" i="1"/>
  <c r="C24" i="1"/>
  <c r="D23" i="1"/>
  <c r="F19" i="1"/>
  <c r="E19" i="1"/>
  <c r="D19" i="1"/>
  <c r="C19" i="1"/>
  <c r="H17" i="1"/>
  <c r="E17" i="1"/>
  <c r="D17" i="1"/>
  <c r="C17" i="1"/>
  <c r="E16" i="1"/>
  <c r="D16" i="1"/>
  <c r="C16" i="1"/>
  <c r="H15" i="1"/>
  <c r="E15" i="1"/>
  <c r="D15" i="1"/>
  <c r="C15" i="1"/>
  <c r="E14" i="1"/>
  <c r="D14" i="1"/>
  <c r="C14" i="1"/>
  <c r="E13" i="1"/>
  <c r="D13" i="1"/>
  <c r="C13" i="1"/>
  <c r="E11" i="1"/>
  <c r="D11" i="1"/>
  <c r="C11" i="1"/>
  <c r="E10" i="1"/>
  <c r="D10" i="1"/>
  <c r="C10" i="1"/>
  <c r="G53" i="1" l="1"/>
  <c r="G55" i="1"/>
  <c r="G57" i="1"/>
  <c r="G59" i="1"/>
  <c r="G61" i="1"/>
  <c r="G63" i="1"/>
  <c r="G65" i="1"/>
  <c r="G67" i="1"/>
  <c r="G69" i="1"/>
  <c r="G54" i="1"/>
  <c r="G56" i="1"/>
  <c r="G58" i="1"/>
  <c r="G60" i="1"/>
  <c r="G62" i="1"/>
  <c r="G64" i="1"/>
  <c r="G66" i="1"/>
  <c r="G68" i="1"/>
  <c r="G71" i="1"/>
  <c r="J72" i="1"/>
  <c r="J9" i="1" s="1"/>
  <c r="K9" i="1"/>
  <c r="G70" i="1"/>
  <c r="G51" i="1"/>
  <c r="D12" i="1"/>
  <c r="C12" i="1"/>
  <c r="H28" i="1"/>
  <c r="H2227" i="1"/>
  <c r="F10" i="1"/>
  <c r="F72" i="1"/>
  <c r="F9" i="1" s="1"/>
  <c r="K1842" i="1"/>
  <c r="K1859" i="1"/>
  <c r="K23" i="1" s="1"/>
  <c r="H19" i="1"/>
  <c r="G19" i="1" s="1"/>
  <c r="H10" i="1"/>
  <c r="H72" i="1"/>
  <c r="G529" i="1"/>
  <c r="K1135" i="1"/>
  <c r="K22" i="1" s="1"/>
  <c r="G521" i="1"/>
  <c r="G527" i="1"/>
  <c r="C1096" i="1"/>
  <c r="G12" i="1"/>
  <c r="H2804" i="1"/>
  <c r="H27" i="1" s="1"/>
  <c r="F2838" i="1"/>
  <c r="G525" i="1"/>
  <c r="G528" i="1"/>
  <c r="D772" i="1"/>
  <c r="D21" i="1" s="1"/>
  <c r="E72" i="1"/>
  <c r="E12" i="1"/>
  <c r="G24" i="1"/>
  <c r="F2227" i="1"/>
  <c r="F1859" i="1" s="1"/>
  <c r="F23" i="1" s="1"/>
  <c r="G29" i="1"/>
  <c r="G25" i="1"/>
  <c r="G539" i="1"/>
  <c r="H772" i="1"/>
  <c r="H21" i="1" s="1"/>
  <c r="G26" i="1"/>
  <c r="G28" i="1"/>
  <c r="D60" i="1"/>
  <c r="G2804" i="1"/>
  <c r="E2838" i="1"/>
  <c r="G13" i="1"/>
  <c r="G303" i="1"/>
  <c r="G14" i="1"/>
  <c r="G2227" i="1"/>
  <c r="E1859" i="1"/>
  <c r="E23" i="1" s="1"/>
  <c r="C1859" i="1"/>
  <c r="C23" i="1" s="1"/>
  <c r="G1118" i="1"/>
  <c r="G1119" i="1"/>
  <c r="D1131" i="1"/>
  <c r="D1132" i="1"/>
  <c r="G1126" i="1"/>
  <c r="G1130" i="1"/>
  <c r="G1132" i="1"/>
  <c r="D1114" i="1"/>
  <c r="D1115" i="1"/>
  <c r="D1136" i="1"/>
  <c r="G1113" i="1"/>
  <c r="G1115" i="1"/>
  <c r="G1116" i="1"/>
  <c r="G1122" i="1"/>
  <c r="G1125" i="1"/>
  <c r="G1127" i="1"/>
  <c r="G1131" i="1"/>
  <c r="G1134" i="1"/>
  <c r="G1114" i="1"/>
  <c r="D1119" i="1"/>
  <c r="D1120" i="1"/>
  <c r="G1128" i="1"/>
  <c r="G1129" i="1"/>
  <c r="G1117" i="1"/>
  <c r="D1123" i="1"/>
  <c r="D1124" i="1"/>
  <c r="G1133" i="1"/>
  <c r="G1136" i="1"/>
  <c r="G1120" i="1"/>
  <c r="G1121" i="1"/>
  <c r="G1123" i="1"/>
  <c r="G1124" i="1"/>
  <c r="D1127" i="1"/>
  <c r="D1128" i="1"/>
  <c r="D1121" i="1"/>
  <c r="D1116" i="1"/>
  <c r="D1125" i="1"/>
  <c r="D1129" i="1"/>
  <c r="D1133" i="1"/>
  <c r="D1113" i="1"/>
  <c r="D1118" i="1"/>
  <c r="D1122" i="1"/>
  <c r="D1126" i="1"/>
  <c r="D1130" i="1"/>
  <c r="D1134" i="1"/>
  <c r="D1117" i="1"/>
  <c r="F772" i="1"/>
  <c r="F21" i="1" s="1"/>
  <c r="D541" i="1"/>
  <c r="D20" i="1" s="1"/>
  <c r="G542" i="1"/>
  <c r="D523" i="1"/>
  <c r="D525" i="1"/>
  <c r="G535" i="1"/>
  <c r="G537" i="1"/>
  <c r="G538" i="1"/>
  <c r="H541" i="1"/>
  <c r="F541" i="1"/>
  <c r="F20" i="1" s="1"/>
  <c r="G519" i="1"/>
  <c r="G523" i="1"/>
  <c r="D535" i="1"/>
  <c r="G522" i="1"/>
  <c r="G530" i="1"/>
  <c r="D537" i="1"/>
  <c r="G540" i="1"/>
  <c r="D521" i="1"/>
  <c r="G524" i="1"/>
  <c r="D529" i="1"/>
  <c r="G532" i="1"/>
  <c r="D539" i="1"/>
  <c r="D527" i="1"/>
  <c r="G526" i="1"/>
  <c r="D531" i="1"/>
  <c r="G536" i="1"/>
  <c r="E20" i="1"/>
  <c r="D519" i="1"/>
  <c r="D524" i="1"/>
  <c r="D528" i="1"/>
  <c r="D532" i="1"/>
  <c r="D538" i="1"/>
  <c r="D542" i="1"/>
  <c r="D522" i="1"/>
  <c r="D526" i="1"/>
  <c r="D530" i="1"/>
  <c r="D536" i="1"/>
  <c r="D540" i="1"/>
  <c r="G17" i="1"/>
  <c r="H16" i="1"/>
  <c r="G16" i="1" s="1"/>
  <c r="G15" i="1"/>
  <c r="D61" i="1"/>
  <c r="D69" i="1"/>
  <c r="D50" i="1"/>
  <c r="D64" i="1"/>
  <c r="D51" i="1"/>
  <c r="D56" i="1"/>
  <c r="D57" i="1"/>
  <c r="D68" i="1"/>
  <c r="G11" i="1"/>
  <c r="D63" i="1"/>
  <c r="D67" i="1"/>
  <c r="D71" i="1"/>
  <c r="D59" i="1"/>
  <c r="D55" i="1"/>
  <c r="D53" i="1"/>
  <c r="D54" i="1"/>
  <c r="D58" i="1"/>
  <c r="D62" i="1"/>
  <c r="D65" i="1"/>
  <c r="D66" i="1"/>
  <c r="D70" i="1"/>
  <c r="D73" i="1"/>
  <c r="G72" i="1" l="1"/>
  <c r="G10" i="1"/>
  <c r="J1135" i="1"/>
  <c r="J22" i="1" s="1"/>
  <c r="H9" i="1"/>
  <c r="G9" i="1" s="1"/>
  <c r="E9" i="1"/>
  <c r="D72" i="1"/>
  <c r="D9" i="1" s="1"/>
  <c r="G21" i="1"/>
  <c r="G541" i="1"/>
  <c r="H20" i="1"/>
  <c r="G20" i="1" s="1"/>
  <c r="E1135" i="1" l="1"/>
  <c r="F1135" i="1"/>
  <c r="F22" i="1" s="1"/>
  <c r="H1135" i="1"/>
  <c r="H22" i="1" l="1"/>
  <c r="G22" i="1" s="1"/>
  <c r="G1135" i="1"/>
  <c r="E22" i="1"/>
  <c r="D1135" i="1"/>
  <c r="D22" i="1" s="1"/>
  <c r="F18" i="1" l="1"/>
  <c r="G18" i="1" l="1"/>
  <c r="E18" i="1"/>
  <c r="C18" i="1"/>
  <c r="D18" i="1" l="1"/>
  <c r="I1113" i="1" l="1"/>
  <c r="J1113" i="1" s="1"/>
  <c r="I1859" i="1"/>
  <c r="I23" i="1" s="1"/>
  <c r="I772" i="1"/>
  <c r="I21" i="1" s="1"/>
  <c r="J772" i="1"/>
  <c r="J21" i="1" s="1"/>
  <c r="I750" i="1"/>
  <c r="J750" i="1"/>
  <c r="K73" i="1" l="1"/>
  <c r="J73" i="1" s="1"/>
  <c r="J106" i="1"/>
  <c r="H1859" i="1"/>
  <c r="H23" i="1" s="1"/>
  <c r="G23" i="1" s="1"/>
</calcChain>
</file>

<file path=xl/sharedStrings.xml><?xml version="1.0" encoding="utf-8"?>
<sst xmlns="http://schemas.openxmlformats.org/spreadsheetml/2006/main" count="7032" uniqueCount="484">
  <si>
    <t>جدول (73)</t>
  </si>
  <si>
    <t>Table (73)</t>
  </si>
  <si>
    <t>أهم المجموعات المحصولية</t>
  </si>
  <si>
    <t>MAIN CROP GROUPS</t>
  </si>
  <si>
    <t xml:space="preserve">Area: 1000 Ha    Yield: Kg/Ha Production: 1000MT     </t>
  </si>
  <si>
    <t>البند</t>
  </si>
  <si>
    <t>ITEM</t>
  </si>
  <si>
    <t>المساحة</t>
  </si>
  <si>
    <t>Area</t>
  </si>
  <si>
    <t>Yield</t>
  </si>
  <si>
    <t>Prod.</t>
  </si>
  <si>
    <t>الحبوب</t>
  </si>
  <si>
    <t>CEREALS</t>
  </si>
  <si>
    <t>الدرنات والجذور</t>
  </si>
  <si>
    <t>ROOTS &amp; TUBERS</t>
  </si>
  <si>
    <t>المحاصيل السكرية</t>
  </si>
  <si>
    <t>-</t>
  </si>
  <si>
    <t>SUGAR CROPS</t>
  </si>
  <si>
    <t>البقوليات</t>
  </si>
  <si>
    <t>PULSES</t>
  </si>
  <si>
    <t>البذورالزيتية</t>
  </si>
  <si>
    <t>OIL SEED</t>
  </si>
  <si>
    <t>الخضر</t>
  </si>
  <si>
    <t>VEGETABLES</t>
  </si>
  <si>
    <t>FRUITS</t>
  </si>
  <si>
    <t>التمور</t>
  </si>
  <si>
    <t>DATES</t>
  </si>
  <si>
    <t>الالياف</t>
  </si>
  <si>
    <t>FIBERS</t>
  </si>
  <si>
    <t>التبغ</t>
  </si>
  <si>
    <t>TOBACCO</t>
  </si>
  <si>
    <t>الاعلاف الخضراء</t>
  </si>
  <si>
    <t>GREEN FODDERS</t>
  </si>
  <si>
    <t>التوابل</t>
  </si>
  <si>
    <t>Spices</t>
  </si>
  <si>
    <t>جدول (74)</t>
  </si>
  <si>
    <t>Table (74)</t>
  </si>
  <si>
    <t>جملة الحبوب</t>
  </si>
  <si>
    <t>Total Cereals</t>
  </si>
  <si>
    <t>الدول</t>
  </si>
  <si>
    <t>Country</t>
  </si>
  <si>
    <t>الأردن</t>
  </si>
  <si>
    <t>Jordan</t>
  </si>
  <si>
    <t>الإمارات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</si>
  <si>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</si>
  <si>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</si>
  <si>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</si>
  <si>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</si>
  <si>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</si>
  <si>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</si>
  <si>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</si>
  <si>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</si>
  <si>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</si>
  <si>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</si>
  <si>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</si>
  <si>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</si>
  <si>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</si>
  <si>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</si>
  <si>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</si>
  <si>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</si>
  <si>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</si>
  <si>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</si>
  <si>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</si>
  <si>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</si>
  <si>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</si>
  <si>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</si>
  <si>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</si>
  <si>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</si>
  <si>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</si>
  <si>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</si>
  <si>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</si>
  <si>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</si>
  <si>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</si>
  <si>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</si>
  <si>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</si>
  <si>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</si>
  <si>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</si>
  <si>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</si>
  <si>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</si>
  <si>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</si>
  <si>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</si>
  <si>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</si>
  <si>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</si>
  <si>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جدول (75)</t>
  </si>
  <si>
    <t>Table (75)</t>
  </si>
  <si>
    <t>القمح</t>
  </si>
  <si>
    <t>WHEAT</t>
  </si>
  <si>
    <t>جدول (76)</t>
  </si>
  <si>
    <t>Table (76)</t>
  </si>
  <si>
    <t>الشعير</t>
  </si>
  <si>
    <t>BARLEY</t>
  </si>
  <si>
    <t>جدول (77)</t>
  </si>
  <si>
    <t>Table (77)</t>
  </si>
  <si>
    <t>الذره الشامية</t>
  </si>
  <si>
    <t>MAIZE</t>
  </si>
  <si>
    <t>الكويت*</t>
  </si>
  <si>
    <t>*</t>
  </si>
  <si>
    <t>جدول (78)</t>
  </si>
  <si>
    <t>Table (78)</t>
  </si>
  <si>
    <t>الذره الرفيعة والدخن</t>
  </si>
  <si>
    <t>SORGHUM AND MILLET</t>
  </si>
  <si>
    <t>جدول (79)</t>
  </si>
  <si>
    <t>Table (79)</t>
  </si>
  <si>
    <t>الارز</t>
  </si>
  <si>
    <t>RICE</t>
  </si>
  <si>
    <t>جدول (80)</t>
  </si>
  <si>
    <t>Table (80)</t>
  </si>
  <si>
    <t>جدول (81)</t>
  </si>
  <si>
    <t>Table (81)</t>
  </si>
  <si>
    <t>ROOTS AND TUBERS</t>
  </si>
  <si>
    <t>جدول (82)</t>
  </si>
  <si>
    <t>Table (82)</t>
  </si>
  <si>
    <t>البطاطس</t>
  </si>
  <si>
    <t>POTATOES</t>
  </si>
  <si>
    <t>جدول (83)</t>
  </si>
  <si>
    <t>Table (83)</t>
  </si>
  <si>
    <t xml:space="preserve">درانات أخري (البطاطا الحلوة، القلقاس، اليام، الكسافا) </t>
  </si>
  <si>
    <t xml:space="preserve">Other TUBERS (Sweet Potato, Taro, Yam, Cassava) </t>
  </si>
  <si>
    <t>جدول (84)</t>
  </si>
  <si>
    <t>Table (84)</t>
  </si>
  <si>
    <t>المساحة : ألف هكتار</t>
  </si>
  <si>
    <t xml:space="preserve">Area : 1000 Ha    </t>
  </si>
  <si>
    <t>الدولة</t>
  </si>
  <si>
    <t>جدول (85)</t>
  </si>
  <si>
    <t>Table (85)</t>
  </si>
  <si>
    <t>قصب السكر</t>
  </si>
  <si>
    <t>SUGAR CANE</t>
  </si>
  <si>
    <t>Area: 1000 Ha        Yield: Kg/Ha          Production: 1000MT</t>
  </si>
  <si>
    <t>جدول (86)</t>
  </si>
  <si>
    <t>Table (86)</t>
  </si>
  <si>
    <t>الشوندر السكري</t>
  </si>
  <si>
    <t>SUGAR BEET</t>
  </si>
  <si>
    <t>جدول (87)</t>
  </si>
  <si>
    <t>Table (87)</t>
  </si>
  <si>
    <t>السكر الخام</t>
  </si>
  <si>
    <t>RAW SUGAR</t>
  </si>
  <si>
    <t>Production : 1000 M.T</t>
  </si>
  <si>
    <t>جدول (88)</t>
  </si>
  <si>
    <t>Table (88)</t>
  </si>
  <si>
    <t>جدول (89)</t>
  </si>
  <si>
    <t>Table (89)</t>
  </si>
  <si>
    <t>DRY BROAD BEANS</t>
  </si>
  <si>
    <t>جدول (90)</t>
  </si>
  <si>
    <t>Table (90)</t>
  </si>
  <si>
    <t>DRY BEANS</t>
  </si>
  <si>
    <t>جدول (91)</t>
  </si>
  <si>
    <t>Table (91)</t>
  </si>
  <si>
    <t>البازلاء الجافة</t>
  </si>
  <si>
    <t>DRY PEAS</t>
  </si>
  <si>
    <t>جدول (92)</t>
  </si>
  <si>
    <t>Table (92)</t>
  </si>
  <si>
    <t>العدس</t>
  </si>
  <si>
    <t>LENTILS</t>
  </si>
  <si>
    <t>جدول (93)</t>
  </si>
  <si>
    <t>Table (93)</t>
  </si>
  <si>
    <t>الحمص</t>
  </si>
  <si>
    <t>Area, Production &amp; Yield of Chick peas</t>
  </si>
  <si>
    <t>جدول (94)</t>
  </si>
  <si>
    <t>Table (94)</t>
  </si>
  <si>
    <t>جدول (95)</t>
  </si>
  <si>
    <t>Table (95)</t>
  </si>
  <si>
    <t>البذور الزيتية والزيتون</t>
  </si>
  <si>
    <t>جدول (96)</t>
  </si>
  <si>
    <t>Table (96)</t>
  </si>
  <si>
    <t>Groundnuts</t>
  </si>
  <si>
    <t>جدول (97)</t>
  </si>
  <si>
    <t>Table (97)</t>
  </si>
  <si>
    <t>السمسم</t>
  </si>
  <si>
    <t>SESAME SEED</t>
  </si>
  <si>
    <t>جدول (98)</t>
  </si>
  <si>
    <t>Table (98)</t>
  </si>
  <si>
    <t>زهرة الشمس</t>
  </si>
  <si>
    <t>SUNFLOWER</t>
  </si>
  <si>
    <t>جدول (99)</t>
  </si>
  <si>
    <t>Table (99)</t>
  </si>
  <si>
    <t>الزيتون</t>
  </si>
  <si>
    <t>جدول (100)</t>
  </si>
  <si>
    <t>Table (100)</t>
  </si>
  <si>
    <t>فول الصويا</t>
  </si>
  <si>
    <t>SOYABEANS</t>
  </si>
  <si>
    <t>Table (101)</t>
  </si>
  <si>
    <t>بذرة القطن</t>
  </si>
  <si>
    <t>Table (102)</t>
  </si>
  <si>
    <t>بذور زيتية أخري</t>
  </si>
  <si>
    <t>Other Oil Seeds</t>
  </si>
  <si>
    <t>Table (103)</t>
  </si>
  <si>
    <t>Olive Oil Production</t>
  </si>
  <si>
    <t>Production: 1000MT</t>
  </si>
  <si>
    <t>Table (104)</t>
  </si>
  <si>
    <t xml:space="preserve"> الزيوت النباتية</t>
  </si>
  <si>
    <t>Vegetable Oils</t>
  </si>
  <si>
    <t>Table (105)</t>
  </si>
  <si>
    <t>إجمالي الزيوت النباتية</t>
  </si>
  <si>
    <t>Total Vegetable Oils</t>
  </si>
  <si>
    <t>Table (106)</t>
  </si>
  <si>
    <t>Table (107)</t>
  </si>
  <si>
    <t>الطماطم</t>
  </si>
  <si>
    <t>TOMATOES</t>
  </si>
  <si>
    <t>جدول (108)</t>
  </si>
  <si>
    <t>Table (108)</t>
  </si>
  <si>
    <t>البصل الجاف</t>
  </si>
  <si>
    <t>جدول (109)</t>
  </si>
  <si>
    <t>Table (109)</t>
  </si>
  <si>
    <t>البصل الأخضر</t>
  </si>
  <si>
    <t>Green ONIONS</t>
  </si>
  <si>
    <t>جدول (110)</t>
  </si>
  <si>
    <t>Table (110)</t>
  </si>
  <si>
    <t>البطيخ</t>
  </si>
  <si>
    <t>WATERMELONS</t>
  </si>
  <si>
    <t>فى الجزائر يشمل علي البطيخ والشمام.</t>
  </si>
  <si>
    <t>*يشمل البطيخ والدلاع</t>
  </si>
  <si>
    <t>جدول (111)</t>
  </si>
  <si>
    <t>Table (111)</t>
  </si>
  <si>
    <t>الشمام والكنتالوب</t>
  </si>
  <si>
    <t>MELONS</t>
  </si>
  <si>
    <t>جدول (112)</t>
  </si>
  <si>
    <t>Table (112)</t>
  </si>
  <si>
    <t>الباذنجان</t>
  </si>
  <si>
    <t>جدول (113)</t>
  </si>
  <si>
    <t>Table (113)</t>
  </si>
  <si>
    <t>البازلاء الخضراء</t>
  </si>
  <si>
    <t>GREEN PEAS</t>
  </si>
  <si>
    <t>جدول (114)</t>
  </si>
  <si>
    <t>Table (114)</t>
  </si>
  <si>
    <t>الزهرة</t>
  </si>
  <si>
    <t>جدول (115)</t>
  </si>
  <si>
    <t>Table (115)</t>
  </si>
  <si>
    <t>الملفوف (الكرنب)</t>
  </si>
  <si>
    <t>جدول (116)</t>
  </si>
  <si>
    <t>Table (116)</t>
  </si>
  <si>
    <t>الخيار والقثاء</t>
  </si>
  <si>
    <t>جدول (117)</t>
  </si>
  <si>
    <t>Table (117)</t>
  </si>
  <si>
    <t>فاصوليا خضراء</t>
  </si>
  <si>
    <t>جدول (118)</t>
  </si>
  <si>
    <t>Table (118)</t>
  </si>
  <si>
    <t>الجزر</t>
  </si>
  <si>
    <t>جدول (119)</t>
  </si>
  <si>
    <t>Table (119)</t>
  </si>
  <si>
    <t>الثوم</t>
  </si>
  <si>
    <t>جدول (120)</t>
  </si>
  <si>
    <t>Table (120)</t>
  </si>
  <si>
    <t>BROAD BEANS, GREEN</t>
  </si>
  <si>
    <t>جدول (121)</t>
  </si>
  <si>
    <t>Table (121)</t>
  </si>
  <si>
    <t>الباميا</t>
  </si>
  <si>
    <t>جدول (122)</t>
  </si>
  <si>
    <t>Table (122)</t>
  </si>
  <si>
    <t>جدول (123)</t>
  </si>
  <si>
    <t>Table (123)</t>
  </si>
  <si>
    <t>الكوسة والقرع</t>
  </si>
  <si>
    <t>جدول (124)</t>
  </si>
  <si>
    <t>Table (124)</t>
  </si>
  <si>
    <t>الخرشوف</t>
  </si>
  <si>
    <t>Artichokes</t>
  </si>
  <si>
    <t>الخس</t>
  </si>
  <si>
    <t>Lettuce and chicory</t>
  </si>
  <si>
    <t>خضر أخري</t>
  </si>
  <si>
    <t>Other Vegetables</t>
  </si>
  <si>
    <t xml:space="preserve">Production : 1000 MT      Area:1000 Ha    Trees: 1000     </t>
  </si>
  <si>
    <t>المساحة المثمرة</t>
  </si>
  <si>
    <t>الاشجار المثمرة</t>
  </si>
  <si>
    <t>التفاح</t>
  </si>
  <si>
    <t>أجاص (كمثري)</t>
  </si>
  <si>
    <t>Pears</t>
  </si>
  <si>
    <t>الخوخ والبرقوق</t>
  </si>
  <si>
    <t>مشمش</t>
  </si>
  <si>
    <t>Apricots</t>
  </si>
  <si>
    <t>التين</t>
  </si>
  <si>
    <t>FIGS</t>
  </si>
  <si>
    <t>الرمان</t>
  </si>
  <si>
    <t>العنب</t>
  </si>
  <si>
    <t>GRAPES</t>
  </si>
  <si>
    <t>المانجو</t>
  </si>
  <si>
    <t>الموز</t>
  </si>
  <si>
    <t>الموالح</t>
  </si>
  <si>
    <t>CITRUS</t>
  </si>
  <si>
    <t>البرتقال</t>
  </si>
  <si>
    <t>ORANGES</t>
  </si>
  <si>
    <t>يوسفى</t>
  </si>
  <si>
    <t>جريب فروت</t>
  </si>
  <si>
    <t>الليمون</t>
  </si>
  <si>
    <t>موالح اخرى</t>
  </si>
  <si>
    <t>فراولة</t>
  </si>
  <si>
    <t>ليمون حلو (سفرجل)</t>
  </si>
  <si>
    <t>فافاي (باباي)</t>
  </si>
  <si>
    <t>Papayas</t>
  </si>
  <si>
    <t>لوز وفستق ومكسرات أخري</t>
  </si>
  <si>
    <t>فاكهة أخري</t>
  </si>
  <si>
    <t>Other Fruits</t>
  </si>
  <si>
    <t>محاصيل الألياف</t>
  </si>
  <si>
    <t>Area, Production &amp; Yield of Cotton</t>
  </si>
  <si>
    <t>التوابل والبهارات (اليانسون والكزبرة والشمر والكمون والحبة السوداء والقرفة والقرنفل والنعناع)</t>
  </si>
  <si>
    <t>Spices (Aniseed, badian, fennel, coriander, Black cumin, Cinnamon, Clove, Peppermint)</t>
  </si>
  <si>
    <t>(Grazing clover, Grazing barley,Grazing flowering, Other Grazing Crops)</t>
  </si>
  <si>
    <t xml:space="preserve">المساحة: ألف هكتار       </t>
  </si>
  <si>
    <t xml:space="preserve">Area: 1000 Ha        </t>
  </si>
  <si>
    <t>تونس*</t>
  </si>
  <si>
    <t>تشمل القرط واعلاف مستديمة وموسمية اخري وهندي وأشجار علفية</t>
  </si>
  <si>
    <t>الزرعات المحمية</t>
  </si>
  <si>
    <t>PROTECTED AGRICULTURE</t>
  </si>
  <si>
    <t>Area: 1000 Ha        Production: 1000MT</t>
  </si>
  <si>
    <t>الدولـة</t>
  </si>
  <si>
    <t>الري الحديث</t>
  </si>
  <si>
    <t>MODREN IRRIGATION</t>
  </si>
  <si>
    <t xml:space="preserve">المساحة: ألف هكتار         </t>
  </si>
  <si>
    <t>COUNTRY</t>
  </si>
  <si>
    <t>جدول (60)</t>
  </si>
  <si>
    <t>Table (60)</t>
  </si>
  <si>
    <t>جدول (61)</t>
  </si>
  <si>
    <t>Table (61)</t>
  </si>
  <si>
    <t>جدول (62)</t>
  </si>
  <si>
    <t>Table (62)</t>
  </si>
  <si>
    <t>جدول (63)</t>
  </si>
  <si>
    <t>Table (63)</t>
  </si>
  <si>
    <t>جدول (64)</t>
  </si>
  <si>
    <t>Table (64)</t>
  </si>
  <si>
    <t>جدول (65)</t>
  </si>
  <si>
    <t>Table (65)</t>
  </si>
  <si>
    <t>جدول (66)</t>
  </si>
  <si>
    <t>Table (66)</t>
  </si>
  <si>
    <t>جدول (67)</t>
  </si>
  <si>
    <t>Table (67)</t>
  </si>
  <si>
    <t>جدول (68)</t>
  </si>
  <si>
    <t>جدول (69)</t>
  </si>
  <si>
    <t>Table (69)</t>
  </si>
  <si>
    <t>جدول (70)</t>
  </si>
  <si>
    <t>Table (70)</t>
  </si>
  <si>
    <t>جدول (71)</t>
  </si>
  <si>
    <t>Table (71)</t>
  </si>
  <si>
    <t>جدول (72)</t>
  </si>
  <si>
    <t>Table (72)</t>
  </si>
  <si>
    <t>Pomegranate</t>
  </si>
  <si>
    <t xml:space="preserve"> Quince </t>
  </si>
  <si>
    <t xml:space="preserve"> Pistachio and Almond and Other nuts</t>
  </si>
  <si>
    <t>الأعلاف الخضراء</t>
  </si>
  <si>
    <t xml:space="preserve"> GREEN FODDERS</t>
  </si>
  <si>
    <t>الإنتاج النبــــــــاتي</t>
  </si>
  <si>
    <t>القسم الثالث</t>
  </si>
  <si>
    <t>Zucchini and Pumpkins</t>
  </si>
  <si>
    <t>Oil Seeds and Olive</t>
  </si>
  <si>
    <t>Olives</t>
  </si>
  <si>
    <t>World</t>
  </si>
  <si>
    <t>الوطن العربي</t>
  </si>
  <si>
    <t>العالم</t>
  </si>
  <si>
    <t>Arab Region</t>
  </si>
  <si>
    <t>Palestine*</t>
  </si>
  <si>
    <t>*Maize, green</t>
  </si>
  <si>
    <t>Qatar*</t>
  </si>
  <si>
    <t>فلسطين*</t>
  </si>
  <si>
    <t>قطر*</t>
  </si>
  <si>
    <t>تشمل الذرة الخضراء</t>
  </si>
  <si>
    <t>Other Cereals (Oats,Rye, Cereals, nes)</t>
  </si>
  <si>
    <t>Pulses,Total</t>
  </si>
  <si>
    <t>إجمالي البقوليات</t>
  </si>
  <si>
    <t>OTHER PULSES ( Cow peas dry,Pigeon peas,Pulses, nes)</t>
  </si>
  <si>
    <t>Seed cotton</t>
  </si>
  <si>
    <t>Cauliflowers and broccoli</t>
  </si>
  <si>
    <t>Cabbages and other brassicas</t>
  </si>
  <si>
    <t>Carrots and turnips</t>
  </si>
  <si>
    <t>Chillies and peppers, dry</t>
  </si>
  <si>
    <t>Chillies and peppers, green</t>
  </si>
  <si>
    <t>Apples</t>
  </si>
  <si>
    <t xml:space="preserve">Peaches and Plum </t>
  </si>
  <si>
    <t>Mangoes, mangosteens, guavas</t>
  </si>
  <si>
    <t>Bananas</t>
  </si>
  <si>
    <t>Tangerines, mandarins, clementines, satsumas</t>
  </si>
  <si>
    <t>Grapefruit (inc. pomelos)</t>
  </si>
  <si>
    <t>Lemons and limes</t>
  </si>
  <si>
    <t>Strawberries</t>
  </si>
  <si>
    <t>FIBRE CROPS (cotton,Jute,Fibre crops nes,Flax fibre and tow)</t>
  </si>
  <si>
    <t>بذرة تعدل لقطن زهر</t>
  </si>
  <si>
    <t>Tobacco, unmanufactured</t>
  </si>
  <si>
    <t>Cocoa beans, Coffee green, Tea</t>
  </si>
  <si>
    <t>حبوب الكاكاو والبن الأخضر والشاي</t>
  </si>
  <si>
    <t>حبوب أخري (الشوفان، التريتكال)</t>
  </si>
  <si>
    <t>بقول أخري (اللوبيا الجافة وبقول أخري)</t>
  </si>
  <si>
    <t>الكتان</t>
  </si>
  <si>
    <t>الذرة الشامية</t>
  </si>
  <si>
    <t>الذرة الرفيعة والدخن</t>
  </si>
  <si>
    <t>الأرز</t>
  </si>
  <si>
    <t>حبوب أخري</t>
  </si>
  <si>
    <t>درنات وجذور أخري</t>
  </si>
  <si>
    <t>البن والكاكاو والشاي</t>
  </si>
  <si>
    <t>Other Cereals</t>
  </si>
  <si>
    <t>Other ROOTS &amp; TUBERS</t>
  </si>
  <si>
    <t>Cocoa, Coffee, Tea</t>
  </si>
  <si>
    <r>
      <t>PART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III</t>
    </r>
  </si>
  <si>
    <t>Production</t>
  </si>
  <si>
    <t xml:space="preserve">   Fruiting Trees</t>
  </si>
  <si>
    <t>الزراعة العضوية</t>
  </si>
  <si>
    <t>Organic Agriculture</t>
  </si>
  <si>
    <t>FiBL and IFOAM, The World of Organic Agriculture Statistics and Emerging Trends,2013-2020</t>
  </si>
  <si>
    <t xml:space="preserve">المساحة:  هكتار         </t>
  </si>
  <si>
    <t xml:space="preserve">Area: Ha        </t>
  </si>
  <si>
    <t>جدول (54)</t>
  </si>
  <si>
    <t>جدول (55)</t>
  </si>
  <si>
    <t>جدول (56)</t>
  </si>
  <si>
    <t>جدول (57)</t>
  </si>
  <si>
    <t>جدول (58)</t>
  </si>
  <si>
    <t>جدول (59)</t>
  </si>
  <si>
    <t>جدول (101)</t>
  </si>
  <si>
    <t>جدول (102)</t>
  </si>
  <si>
    <t>جدول (103)</t>
  </si>
  <si>
    <t>جدول (104)</t>
  </si>
  <si>
    <t>جدول (105)</t>
  </si>
  <si>
    <t>جدول (106)</t>
  </si>
  <si>
    <t>جدول (107)</t>
  </si>
  <si>
    <t>Table (53)</t>
  </si>
  <si>
    <t>Table (54)</t>
  </si>
  <si>
    <t>Table (55)</t>
  </si>
  <si>
    <t>Table (56)</t>
  </si>
  <si>
    <t>Table (57)</t>
  </si>
  <si>
    <t>Table (58)</t>
  </si>
  <si>
    <t>Table (59)</t>
  </si>
  <si>
    <t>Linen</t>
  </si>
  <si>
    <t>United Arab Emirates</t>
  </si>
  <si>
    <t>Syrian Arab Republic</t>
  </si>
  <si>
    <t>FORMULA</t>
  </si>
  <si>
    <t>17037 </t>
  </si>
  <si>
    <t>`</t>
  </si>
  <si>
    <t>7021 </t>
  </si>
  <si>
    <r>
      <t>PLANT</t>
    </r>
    <r>
      <rPr>
        <b/>
        <sz val="11"/>
        <rFont val="Times New Roman"/>
        <family val="1"/>
      </rPr>
      <t xml:space="preserve"> PRODUCTION</t>
    </r>
  </si>
  <si>
    <t xml:space="preserve">Area: 1000 Ha    Yield: Kg/Ha Production: 1000MT                    </t>
  </si>
  <si>
    <t>Table (38)</t>
  </si>
  <si>
    <t>جدول (39)</t>
  </si>
  <si>
    <t>Table (39)</t>
  </si>
  <si>
    <t>جدول (40)</t>
  </si>
  <si>
    <t>Table (40)</t>
  </si>
  <si>
    <t>جدول (41)</t>
  </si>
  <si>
    <t>Table (41)</t>
  </si>
  <si>
    <t>جدول (42)</t>
  </si>
  <si>
    <t>Table (42)</t>
  </si>
  <si>
    <t>جدول (43)</t>
  </si>
  <si>
    <t>Table (43)</t>
  </si>
  <si>
    <t>جدول (44)</t>
  </si>
  <si>
    <t>Table (44)</t>
  </si>
  <si>
    <t>جدول (45)</t>
  </si>
  <si>
    <t>Table (45)</t>
  </si>
  <si>
    <t>جدول (46)</t>
  </si>
  <si>
    <t>Table (46)</t>
  </si>
  <si>
    <t>جدول (47)</t>
  </si>
  <si>
    <t>Table (47)</t>
  </si>
  <si>
    <t>جدول (48)</t>
  </si>
  <si>
    <t>Table (48)</t>
  </si>
  <si>
    <t>جدول (49)</t>
  </si>
  <si>
    <t>Table (49)</t>
  </si>
  <si>
    <t>جدول (50)</t>
  </si>
  <si>
    <t>Table (50)</t>
  </si>
  <si>
    <t>جدول (51)</t>
  </si>
  <si>
    <t>Table (51)</t>
  </si>
  <si>
    <t>جدول (52)</t>
  </si>
  <si>
    <t>Table (52)</t>
  </si>
  <si>
    <t>جدول (53)</t>
  </si>
  <si>
    <t>القطن الزهرة</t>
  </si>
  <si>
    <t xml:space="preserve"> Dry Onions</t>
  </si>
  <si>
    <t xml:space="preserve"> Eggplant</t>
  </si>
  <si>
    <t>GHERKINS  AND  CUCUMBERS</t>
  </si>
  <si>
    <t xml:space="preserve"> Green Beans</t>
  </si>
  <si>
    <t xml:space="preserve"> Dry Garlic</t>
  </si>
  <si>
    <t>Okra</t>
  </si>
  <si>
    <t>الإنتاجية</t>
  </si>
  <si>
    <t>الإنتاج</t>
  </si>
  <si>
    <t>إنتاج زيت الزيتون</t>
  </si>
  <si>
    <t xml:space="preserve">       جدول (38) المساحة: ألف هكتار     الإنتاجية: كجم/هكتار     الإنتاج: ألف طن</t>
  </si>
  <si>
    <t>ألفاكهه</t>
  </si>
  <si>
    <t>المساحة: ألف هكتار     الإنتاجية: كجم/هكتار     الإنتاج: ألف طن</t>
  </si>
  <si>
    <t>المساحة: ألف هكتار        الإنتاجية: كجم/هكتار     الإنتاج: ألف طن</t>
  </si>
  <si>
    <t>الإنتاج : ألف طن</t>
  </si>
  <si>
    <t>ألفول الجاف</t>
  </si>
  <si>
    <t>ألفاصوليا الجافة</t>
  </si>
  <si>
    <t>ألفول السوداني</t>
  </si>
  <si>
    <t>الإنتاج: ألف طن</t>
  </si>
  <si>
    <t>ألفول الاخضر</t>
  </si>
  <si>
    <t>ألفلفل الأخضر</t>
  </si>
  <si>
    <t>ألفلفل الجاف</t>
  </si>
  <si>
    <t>ألفاكهة</t>
  </si>
  <si>
    <t>الإنتاج : ألف طن  المساحة : ألف هكتار    الاشجار :بالألف شجرة</t>
  </si>
  <si>
    <t>المساحة: ألف هكتار         الإنتاج: ألف طن</t>
  </si>
  <si>
    <t>world</t>
  </si>
  <si>
    <t xml:space="preserve"> -</t>
  </si>
  <si>
    <t>المصدر: الموقع الإلكتروني للمجلس العالمي لزيت الزيتون، والاستمارات الواردة من الدول العربية عام 2020م</t>
  </si>
  <si>
    <t>OTHER CITRUS ,Fruit, citrus nes</t>
  </si>
  <si>
    <t>33..70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</si>
</sst>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_-* #,##0.00\-;_-* &quot;-&quot;??_-;_-@_-"/>
    <numFmt numFmtId="165" formatCode="0.000"/>
    <numFmt numFmtId="166" formatCode="0.00000000000000"/>
    <numFmt numFmtId="167" formatCode="0.0000000000000"/>
    <numFmt numFmtId="168" formatCode="0.0"/>
  </numFmts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Calibri"/>
      <family val="2"/>
      <charset val="178"/>
      <scheme val="minor"/>
    </font>
    <font>
      <sz val="11"/>
      <name val="Times New Roman"/>
      <family val="1"/>
    </font>
    <font>
      <sz val="11"/>
      <name val="Arial"/>
      <family val="2"/>
    </font>
    <font>
      <sz val="11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1"/>
      <name val="Times New Roman"/>
      <family val="1"/>
    </font>
    <font>
      <sz val="11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  <charset val="178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9" fontId="20" fillId="0" borderId="0" applyFont="0" applyFill="0" applyBorder="0" applyAlignment="0" applyProtection="0"/>
    <xf numFmtId="0" fontId="18" fillId="31" borderId="0" applyNumberFormat="0" applyBorder="0" applyAlignment="0" applyProtection="0"/>
    <xf numFmtId="0" fontId="25" fillId="0" borderId="37">
      <alignment horizontal="right" vertical="center" indent="1"/>
    </xf>
    <xf numFmtId="0" fontId="18" fillId="31" borderId="0" applyNumberFormat="0" applyBorder="0" applyAlignment="0" applyProtection="0"/>
    <xf numFmtId="0" fontId="29" fillId="0" borderId="0"/>
    <xf numFmtId="0" fontId="19" fillId="0" borderId="0"/>
    <xf numFmtId="164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/>
    <xf numFmtId="0" fontId="18" fillId="0" borderId="0"/>
    <xf numFmtId="0" fontId="30" fillId="0" borderId="0"/>
    <xf numFmtId="0" fontId="18" fillId="0" borderId="0"/>
    <xf numFmtId="0" fontId="1" fillId="0" borderId="0"/>
    <xf numFmtId="0" fontId="18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2" fontId="21" fillId="0" borderId="21" xfId="0" applyNumberFormat="1" applyFont="1" applyBorder="1" applyAlignment="1">
      <alignment horizontal="center"/>
    </xf>
    <xf numFmtId="2" fontId="23" fillId="0" borderId="21" xfId="0" applyNumberFormat="1" applyFont="1" applyBorder="1" applyAlignment="1">
      <alignment horizontal="center" readingOrder="1"/>
    </xf>
    <xf numFmtId="2" fontId="23" fillId="0" borderId="14" xfId="0" applyNumberFormat="1" applyFont="1" applyBorder="1" applyAlignment="1">
      <alignment horizontal="center" readingOrder="1"/>
    </xf>
    <xf numFmtId="0" fontId="23" fillId="0" borderId="13" xfId="0" applyFont="1" applyBorder="1" applyAlignment="1">
      <alignment horizontal="center" readingOrder="1"/>
    </xf>
    <xf numFmtId="2" fontId="23" fillId="0" borderId="13" xfId="0" applyNumberFormat="1" applyFont="1" applyBorder="1" applyAlignment="1">
      <alignment horizontal="center" readingOrder="2"/>
    </xf>
    <xf numFmtId="2" fontId="23" fillId="0" borderId="12" xfId="0" applyNumberFormat="1" applyFont="1" applyBorder="1" applyAlignment="1">
      <alignment horizontal="center" readingOrder="2"/>
    </xf>
    <xf numFmtId="165" fontId="23" fillId="0" borderId="13" xfId="0" applyNumberFormat="1" applyFont="1" applyBorder="1" applyAlignment="1">
      <alignment horizontal="center" readingOrder="2"/>
    </xf>
    <xf numFmtId="2" fontId="23" fillId="0" borderId="24" xfId="0" applyNumberFormat="1" applyFont="1" applyBorder="1" applyAlignment="1">
      <alignment horizontal="center" readingOrder="1"/>
    </xf>
    <xf numFmtId="2" fontId="23" fillId="0" borderId="25" xfId="0" applyNumberFormat="1" applyFont="1" applyBorder="1" applyAlignment="1">
      <alignment horizontal="center" readingOrder="1"/>
    </xf>
    <xf numFmtId="2" fontId="23" fillId="0" borderId="22" xfId="0" applyNumberFormat="1" applyFont="1" applyBorder="1" applyAlignment="1">
      <alignment horizontal="center" readingOrder="1"/>
    </xf>
    <xf numFmtId="2" fontId="23" fillId="0" borderId="29" xfId="0" applyNumberFormat="1" applyFont="1" applyBorder="1" applyAlignment="1">
      <alignment horizontal="center" readingOrder="1"/>
    </xf>
    <xf numFmtId="0" fontId="23" fillId="0" borderId="0" xfId="0" applyFont="1" applyAlignment="1">
      <alignment horizontal="center" readingOrder="1"/>
    </xf>
    <xf numFmtId="0" fontId="23" fillId="0" borderId="0" xfId="0" applyFont="1" applyAlignment="1">
      <alignment horizontal="center" readingOrder="2"/>
    </xf>
    <xf numFmtId="2" fontId="23" fillId="0" borderId="31" xfId="0" applyNumberFormat="1" applyFont="1" applyBorder="1" applyAlignment="1">
      <alignment horizontal="center" readingOrder="1"/>
    </xf>
    <xf numFmtId="0" fontId="23" fillId="0" borderId="0" xfId="0" applyFont="1" applyAlignment="1">
      <alignment readingOrder="1"/>
    </xf>
    <xf numFmtId="165" fontId="23" fillId="0" borderId="30" xfId="0" applyNumberFormat="1" applyFont="1" applyBorder="1" applyAlignment="1">
      <alignment horizontal="center" readingOrder="1"/>
    </xf>
    <xf numFmtId="2" fontId="23" fillId="0" borderId="17" xfId="0" applyNumberFormat="1" applyFont="1" applyBorder="1" applyAlignment="1">
      <alignment horizontal="center" readingOrder="1"/>
    </xf>
    <xf numFmtId="2" fontId="23" fillId="0" borderId="15" xfId="0" applyNumberFormat="1" applyFont="1" applyBorder="1" applyAlignment="1">
      <alignment horizontal="center" readingOrder="2"/>
    </xf>
    <xf numFmtId="165" fontId="23" fillId="0" borderId="13" xfId="0" applyNumberFormat="1" applyFont="1" applyBorder="1" applyAlignment="1">
      <alignment horizontal="center" readingOrder="1"/>
    </xf>
    <xf numFmtId="165" fontId="23" fillId="0" borderId="17" xfId="0" applyNumberFormat="1" applyFont="1" applyBorder="1" applyAlignment="1">
      <alignment horizontal="center" readingOrder="1"/>
    </xf>
    <xf numFmtId="165" fontId="23" fillId="0" borderId="15" xfId="0" applyNumberFormat="1" applyFont="1" applyBorder="1" applyAlignment="1">
      <alignment horizontal="center" readingOrder="2"/>
    </xf>
    <xf numFmtId="2" fontId="23" fillId="0" borderId="12" xfId="0" applyNumberFormat="1" applyFont="1" applyBorder="1" applyAlignment="1">
      <alignment horizontal="center" readingOrder="1"/>
    </xf>
    <xf numFmtId="0" fontId="23" fillId="0" borderId="10" xfId="0" applyFont="1" applyBorder="1" applyAlignment="1">
      <alignment horizontal="center" readingOrder="2"/>
    </xf>
    <xf numFmtId="0" fontId="23" fillId="0" borderId="0" xfId="0" applyFont="1" applyAlignment="1">
      <alignment vertical="top" readingOrder="2"/>
    </xf>
    <xf numFmtId="0" fontId="23" fillId="0" borderId="0" xfId="0" applyFont="1" applyAlignment="1">
      <alignment vertical="top" readingOrder="1"/>
    </xf>
    <xf numFmtId="0" fontId="23" fillId="0" borderId="11" xfId="0" applyFont="1" applyBorder="1" applyAlignment="1">
      <alignment vertical="top" readingOrder="2"/>
    </xf>
    <xf numFmtId="2" fontId="23" fillId="0" borderId="0" xfId="0" applyNumberFormat="1" applyFont="1" applyAlignment="1">
      <alignment vertical="top" readingOrder="1"/>
    </xf>
    <xf numFmtId="0" fontId="23" fillId="0" borderId="0" xfId="0" applyFont="1" applyAlignment="1">
      <alignment horizontal="center" vertical="top" readingOrder="2"/>
    </xf>
    <xf numFmtId="0" fontId="23" fillId="0" borderId="34" xfId="0" applyFont="1" applyBorder="1" applyAlignment="1">
      <alignment vertical="top" readingOrder="2"/>
    </xf>
    <xf numFmtId="0" fontId="23" fillId="0" borderId="34" xfId="0" applyFont="1" applyBorder="1" applyAlignment="1">
      <alignment vertical="top" readingOrder="1"/>
    </xf>
    <xf numFmtId="0" fontId="23" fillId="0" borderId="0" xfId="0" applyFont="1" applyAlignment="1">
      <alignment horizontal="right" vertical="top" readingOrder="2"/>
    </xf>
    <xf numFmtId="0" fontId="23" fillId="0" borderId="0" xfId="0" applyFont="1" applyAlignment="1">
      <alignment horizontal="left" vertical="top" readingOrder="1"/>
    </xf>
    <xf numFmtId="0" fontId="23" fillId="0" borderId="0" xfId="0" applyFont="1" applyAlignment="1">
      <alignment horizontal="left" vertical="top" readingOrder="2"/>
    </xf>
    <xf numFmtId="0" fontId="23" fillId="0" borderId="0" xfId="0" applyFont="1" applyAlignment="1">
      <alignment vertical="center" readingOrder="1"/>
    </xf>
    <xf numFmtId="2" fontId="26" fillId="0" borderId="0" xfId="0" applyNumberFormat="1" applyFont="1" applyAlignment="1">
      <alignment horizontal="center" readingOrder="1"/>
    </xf>
    <xf numFmtId="165" fontId="23" fillId="0" borderId="40" xfId="0" applyNumberFormat="1" applyFont="1" applyBorder="1" applyAlignment="1">
      <alignment horizontal="center" readingOrder="1"/>
    </xf>
    <xf numFmtId="165" fontId="23" fillId="0" borderId="39" xfId="0" applyNumberFormat="1" applyFont="1" applyBorder="1" applyAlignment="1">
      <alignment horizontal="center" readingOrder="1"/>
    </xf>
    <xf numFmtId="165" fontId="23" fillId="0" borderId="0" xfId="0" applyNumberFormat="1" applyFont="1" applyAlignment="1">
      <alignment horizontal="center" readingOrder="1"/>
    </xf>
    <xf numFmtId="2" fontId="23" fillId="0" borderId="0" xfId="0" applyNumberFormat="1" applyFont="1" applyAlignment="1">
      <alignment horizontal="center" readingOrder="1"/>
    </xf>
    <xf numFmtId="2" fontId="23" fillId="0" borderId="0" xfId="0" applyNumberFormat="1" applyFont="1" applyAlignment="1">
      <alignment horizontal="center" readingOrder="2"/>
    </xf>
    <xf numFmtId="2" fontId="23" fillId="0" borderId="0" xfId="0" applyNumberFormat="1" applyFont="1" applyAlignment="1">
      <alignment readingOrder="2"/>
    </xf>
    <xf numFmtId="165" fontId="23" fillId="0" borderId="0" xfId="0" applyNumberFormat="1" applyFont="1" applyAlignment="1">
      <alignment vertical="top" readingOrder="2"/>
    </xf>
    <xf numFmtId="0" fontId="21" fillId="0" borderId="0" xfId="0" applyFont="1"/>
    <xf numFmtId="2" fontId="23" fillId="0" borderId="13" xfId="0" applyNumberFormat="1" applyFont="1" applyBorder="1" applyAlignment="1">
      <alignment horizontal="center" readingOrder="1"/>
    </xf>
    <xf numFmtId="0" fontId="27" fillId="0" borderId="0" xfId="0" applyFont="1"/>
    <xf numFmtId="165" fontId="21" fillId="0" borderId="0" xfId="0" applyNumberFormat="1" applyFont="1"/>
    <xf numFmtId="2" fontId="21" fillId="0" borderId="0" xfId="0" applyNumberFormat="1" applyFont="1"/>
    <xf numFmtId="0" fontId="21" fillId="0" borderId="0" xfId="0" applyFont="1" applyAlignment="1">
      <alignment vertical="center"/>
    </xf>
    <xf numFmtId="166" fontId="21" fillId="0" borderId="0" xfId="0" applyNumberFormat="1" applyFont="1"/>
    <xf numFmtId="167" fontId="21" fillId="0" borderId="0" xfId="0" applyNumberFormat="1" applyFont="1"/>
    <xf numFmtId="0" fontId="22" fillId="0" borderId="0" xfId="0" applyFont="1" applyAlignment="1">
      <alignment horizontal="right" readingOrder="2"/>
    </xf>
    <xf numFmtId="0" fontId="23" fillId="33" borderId="18" xfId="0" applyFont="1" applyFill="1" applyBorder="1" applyAlignment="1">
      <alignment readingOrder="2"/>
    </xf>
    <xf numFmtId="0" fontId="23" fillId="33" borderId="19" xfId="0" applyFont="1" applyFill="1" applyBorder="1" applyAlignment="1">
      <alignment horizontal="center" readingOrder="2"/>
    </xf>
    <xf numFmtId="0" fontId="23" fillId="33" borderId="13" xfId="0" applyFont="1" applyFill="1" applyBorder="1" applyAlignment="1">
      <alignment horizontal="center" readingOrder="1"/>
    </xf>
    <xf numFmtId="0" fontId="23" fillId="33" borderId="11" xfId="0" applyFont="1" applyFill="1" applyBorder="1" applyAlignment="1">
      <alignment horizontal="center" readingOrder="1"/>
    </xf>
    <xf numFmtId="2" fontId="23" fillId="33" borderId="12" xfId="0" applyNumberFormat="1" applyFont="1" applyFill="1" applyBorder="1" applyAlignment="1">
      <alignment horizontal="center" readingOrder="2"/>
    </xf>
    <xf numFmtId="0" fontId="23" fillId="34" borderId="14" xfId="0" applyFont="1" applyFill="1" applyBorder="1" applyAlignment="1">
      <alignment horizontal="center" readingOrder="2"/>
    </xf>
    <xf numFmtId="0" fontId="23" fillId="34" borderId="25" xfId="0" applyFont="1" applyFill="1" applyBorder="1" applyAlignment="1">
      <alignment horizontal="center" readingOrder="2"/>
    </xf>
    <xf numFmtId="0" fontId="23" fillId="34" borderId="23" xfId="0" applyFont="1" applyFill="1" applyBorder="1" applyAlignment="1">
      <alignment horizontal="center" readingOrder="1"/>
    </xf>
    <xf numFmtId="0" fontId="23" fillId="34" borderId="20" xfId="0" applyFont="1" applyFill="1" applyBorder="1" applyAlignment="1">
      <alignment horizontal="center" readingOrder="1"/>
    </xf>
    <xf numFmtId="0" fontId="23" fillId="34" borderId="26" xfId="0" applyFont="1" applyFill="1" applyBorder="1" applyAlignment="1">
      <alignment horizontal="center" readingOrder="2"/>
    </xf>
    <xf numFmtId="0" fontId="23" fillId="34" borderId="27" xfId="0" applyFont="1" applyFill="1" applyBorder="1" applyAlignment="1">
      <alignment horizontal="center" readingOrder="2"/>
    </xf>
    <xf numFmtId="0" fontId="23" fillId="34" borderId="28" xfId="0" applyFont="1" applyFill="1" applyBorder="1" applyAlignment="1">
      <alignment horizontal="center" readingOrder="2"/>
    </xf>
    <xf numFmtId="0" fontId="23" fillId="34" borderId="26" xfId="0" applyFont="1" applyFill="1" applyBorder="1" applyAlignment="1">
      <alignment horizontal="center" readingOrder="1"/>
    </xf>
    <xf numFmtId="0" fontId="23" fillId="34" borderId="27" xfId="0" applyFont="1" applyFill="1" applyBorder="1" applyAlignment="1">
      <alignment horizontal="center" readingOrder="1"/>
    </xf>
    <xf numFmtId="0" fontId="23" fillId="34" borderId="28" xfId="0" applyFont="1" applyFill="1" applyBorder="1" applyAlignment="1">
      <alignment horizontal="center" readingOrder="1"/>
    </xf>
    <xf numFmtId="2" fontId="26" fillId="34" borderId="32" xfId="0" applyNumberFormat="1" applyFont="1" applyFill="1" applyBorder="1" applyAlignment="1">
      <alignment horizontal="center" readingOrder="1"/>
    </xf>
    <xf numFmtId="0" fontId="23" fillId="34" borderId="23" xfId="0" applyFont="1" applyFill="1" applyBorder="1" applyAlignment="1">
      <alignment horizontal="center" readingOrder="2"/>
    </xf>
    <xf numFmtId="0" fontId="23" fillId="34" borderId="23" xfId="0" applyFont="1" applyFill="1" applyBorder="1" applyAlignment="1">
      <alignment horizontal="center" wrapText="1" readingOrder="2"/>
    </xf>
    <xf numFmtId="0" fontId="23" fillId="34" borderId="20" xfId="0" applyFont="1" applyFill="1" applyBorder="1" applyAlignment="1">
      <alignment horizontal="center" readingOrder="2"/>
    </xf>
    <xf numFmtId="0" fontId="23" fillId="34" borderId="31" xfId="0" applyFont="1" applyFill="1" applyBorder="1" applyAlignment="1">
      <alignment horizontal="center" readingOrder="2"/>
    </xf>
    <xf numFmtId="168" fontId="23" fillId="0" borderId="12" xfId="0" applyNumberFormat="1" applyFont="1" applyBorder="1" applyAlignment="1">
      <alignment horizontal="center" readingOrder="1"/>
    </xf>
    <xf numFmtId="168" fontId="23" fillId="0" borderId="31" xfId="0" applyNumberFormat="1" applyFont="1" applyBorder="1" applyAlignment="1">
      <alignment horizontal="center" readingOrder="1"/>
    </xf>
    <xf numFmtId="168" fontId="26" fillId="34" borderId="32" xfId="0" applyNumberFormat="1" applyFont="1" applyFill="1" applyBorder="1" applyAlignment="1">
      <alignment horizontal="center" readingOrder="1"/>
    </xf>
    <xf numFmtId="0" fontId="23" fillId="34" borderId="16" xfId="0" applyFont="1" applyFill="1" applyBorder="1" applyAlignment="1">
      <alignment horizontal="center" readingOrder="1"/>
    </xf>
    <xf numFmtId="0" fontId="23" fillId="34" borderId="12" xfId="0" applyFont="1" applyFill="1" applyBorder="1" applyAlignment="1">
      <alignment horizontal="center" readingOrder="2"/>
    </xf>
    <xf numFmtId="0" fontId="23" fillId="33" borderId="16" xfId="0" applyFont="1" applyFill="1" applyBorder="1" applyAlignment="1">
      <alignment horizontal="center" readingOrder="2"/>
    </xf>
    <xf numFmtId="0" fontId="23" fillId="33" borderId="12" xfId="0" applyFont="1" applyFill="1" applyBorder="1" applyAlignment="1">
      <alignment horizontal="center" readingOrder="2"/>
    </xf>
    <xf numFmtId="0" fontId="23" fillId="33" borderId="12" xfId="0" applyFont="1" applyFill="1" applyBorder="1" applyAlignment="1">
      <alignment horizontal="center" readingOrder="1"/>
    </xf>
    <xf numFmtId="0" fontId="26" fillId="0" borderId="0" xfId="0" applyFont="1"/>
    <xf numFmtId="0" fontId="26" fillId="34" borderId="31" xfId="0" applyFont="1" applyFill="1" applyBorder="1" applyAlignment="1">
      <alignment horizontal="center" readingOrder="2"/>
    </xf>
    <xf numFmtId="3" fontId="0" fillId="0" borderId="0" xfId="0" applyNumberFormat="1"/>
    <xf numFmtId="0" fontId="26" fillId="0" borderId="0" xfId="0" applyFont="1" applyAlignment="1">
      <alignment horizontal="center" readingOrder="2"/>
    </xf>
    <xf numFmtId="2" fontId="23" fillId="0" borderId="14" xfId="0" applyNumberFormat="1" applyFont="1" applyBorder="1" applyAlignment="1">
      <alignment horizontal="center"/>
    </xf>
    <xf numFmtId="0" fontId="21" fillId="35" borderId="0" xfId="0" applyFont="1" applyFill="1"/>
    <xf numFmtId="0" fontId="23" fillId="0" borderId="0" xfId="0" applyFont="1"/>
    <xf numFmtId="2" fontId="23" fillId="0" borderId="40" xfId="0" applyNumberFormat="1" applyFont="1" applyBorder="1" applyAlignment="1">
      <alignment horizontal="center" readingOrder="1"/>
    </xf>
    <xf numFmtId="2" fontId="23" fillId="36" borderId="22" xfId="0" applyNumberFormat="1" applyFont="1" applyFill="1" applyBorder="1" applyAlignment="1">
      <alignment horizontal="center" readingOrder="1"/>
    </xf>
    <xf numFmtId="0" fontId="21" fillId="36" borderId="0" xfId="0" applyFont="1" applyFill="1"/>
    <xf numFmtId="0" fontId="23" fillId="33" borderId="27" xfId="0" applyFont="1" applyFill="1" applyBorder="1" applyAlignment="1">
      <alignment horizontal="center" readingOrder="1"/>
    </xf>
    <xf numFmtId="0" fontId="28" fillId="0" borderId="1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2" xfId="0" applyFont="1" applyBorder="1" applyAlignment="1">
      <alignment horizontal="center"/>
    </xf>
    <xf numFmtId="0" fontId="26" fillId="34" borderId="33" xfId="0" applyFont="1" applyFill="1" applyBorder="1" applyAlignment="1">
      <alignment horizontal="center" readingOrder="2"/>
    </xf>
    <xf numFmtId="3" fontId="21" fillId="0" borderId="0" xfId="0" applyNumberFormat="1" applyFont="1"/>
    <xf numFmtId="2" fontId="23" fillId="36" borderId="21" xfId="0" applyNumberFormat="1" applyFont="1" applyFill="1" applyBorder="1" applyAlignment="1">
      <alignment horizontal="center" readingOrder="1"/>
    </xf>
    <xf numFmtId="2" fontId="26" fillId="34" borderId="31" xfId="0" applyNumberFormat="1" applyFont="1" applyFill="1" applyBorder="1" applyAlignment="1">
      <alignment horizontal="center" readingOrder="2"/>
    </xf>
    <xf numFmtId="2" fontId="28" fillId="0" borderId="14" xfId="0" applyNumberFormat="1" applyFont="1" applyBorder="1" applyAlignment="1">
      <alignment horizontal="center"/>
    </xf>
    <xf numFmtId="2" fontId="28" fillId="0" borderId="22" xfId="0" applyNumberFormat="1" applyFont="1" applyBorder="1" applyAlignment="1">
      <alignment horizontal="center" readingOrder="1"/>
    </xf>
    <xf numFmtId="165" fontId="26" fillId="34" borderId="31" xfId="0" applyNumberFormat="1" applyFont="1" applyFill="1" applyBorder="1" applyAlignment="1">
      <alignment horizontal="center" readingOrder="2"/>
    </xf>
    <xf numFmtId="0" fontId="23" fillId="0" borderId="25" xfId="0" applyFont="1" applyBorder="1" applyAlignment="1">
      <alignment horizontal="center"/>
    </xf>
    <xf numFmtId="0" fontId="23" fillId="34" borderId="41" xfId="0" applyFont="1" applyFill="1" applyBorder="1" applyAlignment="1">
      <alignment horizontal="center" readingOrder="1"/>
    </xf>
    <xf numFmtId="0" fontId="23" fillId="34" borderId="42" xfId="0" applyFont="1" applyFill="1" applyBorder="1" applyAlignment="1">
      <alignment horizontal="center" readingOrder="1"/>
    </xf>
    <xf numFmtId="0" fontId="23" fillId="34" borderId="41" xfId="0" applyFont="1" applyFill="1" applyBorder="1" applyAlignment="1">
      <alignment horizontal="center" readingOrder="2"/>
    </xf>
    <xf numFmtId="0" fontId="23" fillId="34" borderId="42" xfId="0" applyFont="1" applyFill="1" applyBorder="1" applyAlignment="1">
      <alignment horizontal="center" readingOrder="2"/>
    </xf>
    <xf numFmtId="2" fontId="28" fillId="0" borderId="21" xfId="0" applyNumberFormat="1" applyFont="1" applyBorder="1" applyAlignment="1">
      <alignment horizontal="center" readingOrder="1"/>
    </xf>
    <xf numFmtId="0" fontId="14" fillId="0" borderId="0" xfId="0" applyFont="1"/>
    <xf numFmtId="0" fontId="31" fillId="0" borderId="0" xfId="0" applyFont="1" applyAlignment="1">
      <alignment horizontal="right" vertical="top" readingOrder="2"/>
    </xf>
    <xf numFmtId="0" fontId="31" fillId="36" borderId="0" xfId="0" applyFont="1" applyFill="1" applyAlignment="1">
      <alignment horizontal="right" vertical="top" readingOrder="2"/>
    </xf>
    <xf numFmtId="0" fontId="32" fillId="0" borderId="0" xfId="0" applyFont="1"/>
    <xf numFmtId="0" fontId="23" fillId="34" borderId="38" xfId="0" applyFont="1" applyFill="1" applyBorder="1" applyAlignment="1">
      <alignment horizontal="center" readingOrder="2"/>
    </xf>
    <xf numFmtId="0" fontId="23" fillId="34" borderId="36" xfId="0" applyFont="1" applyFill="1" applyBorder="1" applyAlignment="1">
      <alignment horizontal="center" readingOrder="2"/>
    </xf>
    <xf numFmtId="0" fontId="23" fillId="33" borderId="30" xfId="0" applyFont="1" applyFill="1" applyBorder="1" applyAlignment="1">
      <alignment horizontal="center" readingOrder="1"/>
    </xf>
    <xf numFmtId="0" fontId="23" fillId="33" borderId="35" xfId="0" applyFont="1" applyFill="1" applyBorder="1" applyAlignment="1">
      <alignment horizontal="center" readingOrder="1"/>
    </xf>
    <xf numFmtId="0" fontId="23" fillId="33" borderId="33" xfId="0" applyFont="1" applyFill="1" applyBorder="1" applyAlignment="1">
      <alignment horizontal="center" readingOrder="1"/>
    </xf>
    <xf numFmtId="0" fontId="23" fillId="33" borderId="30" xfId="0" applyFont="1" applyFill="1" applyBorder="1" applyAlignment="1">
      <alignment horizontal="right" readingOrder="1"/>
    </xf>
    <xf numFmtId="16" fontId="21" fillId="0" borderId="0" xfId="0" applyNumberFormat="1" applyFont="1"/>
    <xf numFmtId="0" fontId="33" fillId="0" borderId="0" xfId="0" applyFont="1"/>
    <xf numFmtId="168" fontId="21" fillId="0" borderId="0" xfId="0" applyNumberFormat="1" applyFont="1"/>
    <xf numFmtId="0" fontId="14" fillId="35" borderId="0" xfId="0" applyFont="1" applyFill="1"/>
    <xf numFmtId="2" fontId="24" fillId="0" borderId="0" xfId="0" applyNumberFormat="1" applyFont="1" applyAlignment="1">
      <alignment horizontal="center" vertical="center"/>
    </xf>
    <xf numFmtId="165" fontId="26" fillId="34" borderId="32" xfId="0" applyNumberFormat="1" applyFont="1" applyFill="1" applyBorder="1" applyAlignment="1">
      <alignment horizontal="center" readingOrder="1"/>
    </xf>
    <xf numFmtId="0" fontId="23" fillId="0" borderId="0" xfId="0" applyFont="1" applyFill="1" applyAlignment="1">
      <alignment vertical="top" readingOrder="2"/>
    </xf>
    <xf numFmtId="0" fontId="21" fillId="0" borderId="0" xfId="0" applyFont="1" applyFill="1"/>
    <xf numFmtId="0" fontId="23" fillId="0" borderId="0" xfId="0" applyFont="1" applyFill="1" applyAlignment="1">
      <alignment vertical="top" readingOrder="1"/>
    </xf>
    <xf numFmtId="0" fontId="23" fillId="35" borderId="0" xfId="0" applyFont="1" applyFill="1" applyAlignment="1">
      <alignment horizontal="right" vertical="top" readingOrder="2"/>
    </xf>
    <xf numFmtId="2" fontId="23" fillId="0" borderId="21" xfId="0" applyNumberFormat="1" applyFont="1" applyFill="1" applyBorder="1" applyAlignment="1">
      <alignment horizontal="center" readingOrder="1"/>
    </xf>
    <xf numFmtId="2" fontId="23" fillId="34" borderId="32" xfId="0" applyNumberFormat="1" applyFont="1" applyFill="1" applyBorder="1" applyAlignment="1">
      <alignment horizontal="center" readingOrder="1"/>
    </xf>
    <xf numFmtId="165" fontId="21" fillId="35" borderId="0" xfId="0" applyNumberFormat="1" applyFont="1" applyFill="1"/>
    <xf numFmtId="0" fontId="23" fillId="0" borderId="0" xfId="0" applyFont="1" applyFill="1" applyAlignment="1">
      <alignment horizontal="right" vertical="top" readingOrder="2"/>
    </xf>
    <xf numFmtId="165" fontId="23" fillId="0" borderId="21" xfId="0" applyNumberFormat="1" applyFont="1" applyBorder="1" applyAlignment="1">
      <alignment horizontal="center" readingOrder="1"/>
    </xf>
    <xf numFmtId="0" fontId="23" fillId="34" borderId="16" xfId="0" applyFont="1" applyFill="1" applyBorder="1" applyAlignment="1">
      <alignment horizontal="center" readingOrder="2"/>
    </xf>
    <xf numFmtId="0" fontId="23" fillId="34" borderId="10" xfId="0" applyFont="1" applyFill="1" applyBorder="1" applyAlignment="1">
      <alignment horizontal="center" readingOrder="2"/>
    </xf>
    <xf numFmtId="0" fontId="23" fillId="34" borderId="12" xfId="0" applyFont="1" applyFill="1" applyBorder="1" applyAlignment="1">
      <alignment horizontal="center" readingOrder="2"/>
    </xf>
    <xf numFmtId="0" fontId="23" fillId="33" borderId="30" xfId="0" applyFont="1" applyFill="1" applyBorder="1" applyAlignment="1">
      <alignment horizontal="center" readingOrder="1"/>
    </xf>
    <xf numFmtId="0" fontId="23" fillId="33" borderId="35" xfId="0" applyFont="1" applyFill="1" applyBorder="1" applyAlignment="1">
      <alignment horizontal="center" readingOrder="1"/>
    </xf>
    <xf numFmtId="0" fontId="23" fillId="33" borderId="33" xfId="0" applyFont="1" applyFill="1" applyBorder="1" applyAlignment="1">
      <alignment horizontal="center" readingOrder="1"/>
    </xf>
    <xf numFmtId="0" fontId="23" fillId="34" borderId="16" xfId="0" applyFont="1" applyFill="1" applyBorder="1" applyAlignment="1">
      <alignment horizontal="center" readingOrder="1"/>
    </xf>
    <xf numFmtId="0" fontId="23" fillId="34" borderId="10" xfId="0" applyFont="1" applyFill="1" applyBorder="1" applyAlignment="1">
      <alignment horizontal="center" readingOrder="1"/>
    </xf>
    <xf numFmtId="0" fontId="23" fillId="34" borderId="12" xfId="0" applyFont="1" applyFill="1" applyBorder="1" applyAlignment="1">
      <alignment horizontal="center" readingOrder="1"/>
    </xf>
    <xf numFmtId="0" fontId="23" fillId="33" borderId="16" xfId="0" applyFont="1" applyFill="1" applyBorder="1" applyAlignment="1">
      <alignment horizontal="center" readingOrder="2"/>
    </xf>
    <xf numFmtId="0" fontId="23" fillId="33" borderId="10" xfId="0" applyFont="1" applyFill="1" applyBorder="1" applyAlignment="1">
      <alignment horizontal="center" readingOrder="2"/>
    </xf>
    <xf numFmtId="0" fontId="23" fillId="33" borderId="12" xfId="0" applyFont="1" applyFill="1" applyBorder="1" applyAlignment="1">
      <alignment horizontal="center" readingOrder="2"/>
    </xf>
    <xf numFmtId="0" fontId="23" fillId="33" borderId="16" xfId="0" applyFont="1" applyFill="1" applyBorder="1" applyAlignment="1">
      <alignment horizontal="center" readingOrder="1"/>
    </xf>
    <xf numFmtId="0" fontId="23" fillId="33" borderId="10" xfId="0" applyFont="1" applyFill="1" applyBorder="1" applyAlignment="1">
      <alignment horizontal="center" readingOrder="1"/>
    </xf>
    <xf numFmtId="0" fontId="23" fillId="33" borderId="12" xfId="0" applyFont="1" applyFill="1" applyBorder="1" applyAlignment="1">
      <alignment horizontal="center" readingOrder="1"/>
    </xf>
    <xf numFmtId="0" fontId="23" fillId="34" borderId="16" xfId="0" applyFont="1" applyFill="1" applyBorder="1" applyAlignment="1">
      <alignment horizontal="center" wrapText="1" readingOrder="1"/>
    </xf>
    <xf numFmtId="0" fontId="23" fillId="34" borderId="10" xfId="0" applyFont="1" applyFill="1" applyBorder="1" applyAlignment="1">
      <alignment horizontal="center" wrapText="1" readingOrder="1"/>
    </xf>
    <xf numFmtId="0" fontId="23" fillId="34" borderId="12" xfId="0" applyFont="1" applyFill="1" applyBorder="1" applyAlignment="1">
      <alignment horizontal="center" wrapText="1" readingOrder="1"/>
    </xf>
    <xf numFmtId="0" fontId="23" fillId="34" borderId="38" xfId="0" applyFont="1" applyFill="1" applyBorder="1" applyAlignment="1">
      <alignment horizontal="center" readingOrder="2"/>
    </xf>
    <xf numFmtId="0" fontId="23" fillId="34" borderId="36" xfId="0" applyFont="1" applyFill="1" applyBorder="1" applyAlignment="1">
      <alignment horizontal="center" readingOrder="2"/>
    </xf>
    <xf numFmtId="0" fontId="31" fillId="0" borderId="0" xfId="0" applyFont="1" applyAlignment="1">
      <alignment horizontal="center" readingOrder="2"/>
    </xf>
  </cellXfs>
  <cellStyles count="7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" xfId="50"/>
    <cellStyle name="Comma 2 3" xfId="54"/>
    <cellStyle name="Comma 2 4" xfId="56"/>
    <cellStyle name="Comma 2 5" xfId="66"/>
    <cellStyle name="Comma 2 6" xfId="68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61"/>
    <cellStyle name="Normal 10 2" xfId="59"/>
    <cellStyle name="Normal 2" xfId="43"/>
    <cellStyle name="Normal 2 2" xfId="49"/>
    <cellStyle name="Normal 2 2 2" xfId="69"/>
    <cellStyle name="Normal 2 3" xfId="53"/>
    <cellStyle name="Normal 2 4" xfId="55"/>
    <cellStyle name="Normal 2 5" xfId="65"/>
    <cellStyle name="Normal 2 6" xfId="67"/>
    <cellStyle name="Normal 3" xfId="42"/>
    <cellStyle name="Normal 3 10" xfId="73"/>
    <cellStyle name="Normal 3 11" xfId="75"/>
    <cellStyle name="Normal 3 12" xfId="76"/>
    <cellStyle name="Normal 3 13" xfId="74"/>
    <cellStyle name="Normal 3 14" xfId="77"/>
    <cellStyle name="Normal 3 2" xfId="51"/>
    <cellStyle name="Normal 3 3" xfId="60"/>
    <cellStyle name="Normal 3 4" xfId="58"/>
    <cellStyle name="Normal 3 5" xfId="71"/>
    <cellStyle name="Normal 3 6" xfId="57"/>
    <cellStyle name="Normal 3 7" xfId="63"/>
    <cellStyle name="Normal 3 8" xfId="70"/>
    <cellStyle name="Normal 3 9" xfId="72"/>
    <cellStyle name="Normal 4" xfId="52"/>
    <cellStyle name="Normal 5" xfId="62"/>
    <cellStyle name="Normal 6" xfId="64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  <cellStyle name="عادي_INDICATO" xfId="48"/>
  </cellStyles>
  <dxfs count="0"/>
  <tableStyles count="0" defaultTableStyle="TableStyleMedium9" defaultPivotStyle="PivotStyleLight16"/>
  <colors>
    <mruColors>
      <color rgb="FF66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07"/>
  <sheetViews>
    <sheetView rightToLeft="1" tabSelected="1" topLeftCell="C2775" zoomScale="93" zoomScaleNormal="93" workbookViewId="0">
      <selection activeCell="J2791" sqref="J2791"/>
    </sheetView>
  </sheetViews>
  <sheetFormatPr defaultColWidth="9.140625" defaultRowHeight="15"/>
  <cols>
    <col min="1" max="1" width="9.140625" style="43"/>
    <col min="2" max="2" width="15.140625" style="43" customWidth="1"/>
    <col min="3" max="3" width="16.42578125" style="43" customWidth="1"/>
    <col min="4" max="4" width="15.140625" style="43" customWidth="1"/>
    <col min="5" max="5" width="18.7109375" style="43" customWidth="1"/>
    <col min="6" max="6" width="21.42578125" style="43" customWidth="1"/>
    <col min="7" max="7" width="20" style="43" customWidth="1"/>
    <col min="8" max="8" width="17.140625" style="43" customWidth="1"/>
    <col min="9" max="9" width="19.140625" style="43" customWidth="1"/>
    <col min="10" max="10" width="13.28515625" style="43" customWidth="1"/>
    <col min="11" max="11" width="15.140625" style="43" customWidth="1"/>
    <col min="12" max="12" width="25.7109375" style="43" customWidth="1"/>
    <col min="13" max="13" width="10.85546875" style="43" customWidth="1"/>
    <col min="14" max="14" width="22.140625" style="43" customWidth="1"/>
    <col min="15" max="15" width="11.5703125" style="43" customWidth="1"/>
    <col min="16" max="16" width="10.140625" style="43" customWidth="1"/>
    <col min="17" max="17" width="13.28515625" style="43" customWidth="1"/>
    <col min="18" max="18" width="10" style="43" bestFit="1" customWidth="1"/>
    <col min="19" max="19" width="10.140625" style="43" customWidth="1"/>
    <col min="20" max="21" width="9.140625" style="43"/>
    <col min="22" max="22" width="13" style="43" bestFit="1" customWidth="1"/>
    <col min="23" max="16384" width="9.140625" style="43"/>
  </cols>
  <sheetData>
    <row r="1" spans="2:13">
      <c r="B1" s="80" t="s">
        <v>338</v>
      </c>
      <c r="L1" s="45" t="s">
        <v>387</v>
      </c>
    </row>
    <row r="2" spans="2:13">
      <c r="B2" s="80" t="s">
        <v>337</v>
      </c>
      <c r="L2" s="45" t="s">
        <v>422</v>
      </c>
    </row>
    <row r="3" spans="2:13">
      <c r="B3" s="24"/>
      <c r="C3" s="24"/>
      <c r="D3" s="24"/>
      <c r="E3" s="24"/>
      <c r="F3" s="24"/>
      <c r="G3" s="24"/>
      <c r="H3" s="24"/>
      <c r="I3" s="24"/>
      <c r="J3" s="24"/>
      <c r="K3" s="24"/>
      <c r="L3" s="25" t="s">
        <v>424</v>
      </c>
      <c r="M3" s="24"/>
    </row>
    <row r="4" spans="2:13" ht="15" customHeight="1">
      <c r="B4" s="24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 t="s">
        <v>3</v>
      </c>
      <c r="M4" s="24"/>
    </row>
    <row r="5" spans="2:13" ht="15.75" customHeight="1" thickBot="1">
      <c r="B5" s="26" t="s">
        <v>464</v>
      </c>
      <c r="C5" s="26"/>
      <c r="D5" s="26"/>
      <c r="E5" s="26"/>
      <c r="F5" s="26"/>
      <c r="G5" s="26"/>
      <c r="H5" s="26"/>
      <c r="I5" s="24"/>
      <c r="J5" s="24"/>
      <c r="K5" s="24"/>
      <c r="L5" s="26" t="s">
        <v>423</v>
      </c>
      <c r="M5" s="24"/>
    </row>
    <row r="6" spans="2:13" ht="15.75" thickBot="1">
      <c r="B6" s="144" t="s">
        <v>5</v>
      </c>
      <c r="C6" s="119">
        <v>2019</v>
      </c>
      <c r="D6" s="117"/>
      <c r="E6" s="118"/>
      <c r="F6" s="138">
        <v>2020</v>
      </c>
      <c r="G6" s="139"/>
      <c r="H6" s="140"/>
      <c r="I6" s="138">
        <v>2021</v>
      </c>
      <c r="J6" s="139"/>
      <c r="K6" s="140"/>
      <c r="L6" s="147" t="s">
        <v>6</v>
      </c>
      <c r="M6" s="24"/>
    </row>
    <row r="7" spans="2:13">
      <c r="B7" s="145"/>
      <c r="C7" s="52" t="s">
        <v>7</v>
      </c>
      <c r="D7" s="77" t="s">
        <v>461</v>
      </c>
      <c r="E7" s="77" t="s">
        <v>462</v>
      </c>
      <c r="F7" s="53" t="s">
        <v>7</v>
      </c>
      <c r="G7" s="77" t="s">
        <v>461</v>
      </c>
      <c r="H7" s="53" t="s">
        <v>462</v>
      </c>
      <c r="I7" s="53" t="s">
        <v>7</v>
      </c>
      <c r="J7" s="77" t="s">
        <v>461</v>
      </c>
      <c r="K7" s="53" t="s">
        <v>462</v>
      </c>
      <c r="L7" s="148"/>
      <c r="M7" s="24"/>
    </row>
    <row r="8" spans="2:13" ht="15.75" thickBot="1">
      <c r="B8" s="146"/>
      <c r="C8" s="54" t="s">
        <v>8</v>
      </c>
      <c r="D8" s="79" t="s">
        <v>9</v>
      </c>
      <c r="E8" s="79" t="s">
        <v>10</v>
      </c>
      <c r="F8" s="55" t="s">
        <v>8</v>
      </c>
      <c r="G8" s="79" t="s">
        <v>9</v>
      </c>
      <c r="H8" s="55" t="s">
        <v>10</v>
      </c>
      <c r="I8" s="55" t="s">
        <v>8</v>
      </c>
      <c r="J8" s="79" t="s">
        <v>9</v>
      </c>
      <c r="K8" s="55" t="s">
        <v>10</v>
      </c>
      <c r="L8" s="149"/>
      <c r="M8" s="24"/>
    </row>
    <row r="9" spans="2:13" ht="15.75" thickBot="1">
      <c r="B9" s="78" t="s">
        <v>11</v>
      </c>
      <c r="C9" s="5">
        <f t="shared" ref="C9:E9" si="0">C72</f>
        <v>30551.033290000003</v>
      </c>
      <c r="D9" s="5">
        <f>D72</f>
        <v>1890.9951062411346</v>
      </c>
      <c r="E9" s="5">
        <f t="shared" si="0"/>
        <v>57771.854441999996</v>
      </c>
      <c r="F9" s="5">
        <f>F72</f>
        <v>29451.619000000002</v>
      </c>
      <c r="G9" s="5">
        <f>H9/F9*1000</f>
        <v>1811.7037640613232</v>
      </c>
      <c r="H9" s="5">
        <f>H72</f>
        <v>53357.608999999989</v>
      </c>
      <c r="I9" s="5">
        <f>I72</f>
        <v>27778.725739999994</v>
      </c>
      <c r="J9" s="5">
        <f t="shared" ref="J9" si="1">J72</f>
        <v>2004.3720216375923</v>
      </c>
      <c r="K9" s="5">
        <f>K72</f>
        <v>55678.900670000003</v>
      </c>
      <c r="L9" s="79" t="s">
        <v>12</v>
      </c>
    </row>
    <row r="10" spans="2:13" ht="15.75" thickBot="1">
      <c r="B10" s="78" t="s">
        <v>85</v>
      </c>
      <c r="C10" s="5">
        <f t="shared" ref="C10:F10" si="2">C105</f>
        <v>10971.932820000002</v>
      </c>
      <c r="D10" s="5">
        <f t="shared" si="2"/>
        <v>2381.0440890030886</v>
      </c>
      <c r="E10" s="5">
        <f t="shared" si="2"/>
        <v>26124.655785999996</v>
      </c>
      <c r="F10" s="5">
        <f t="shared" si="2"/>
        <v>10868.919</v>
      </c>
      <c r="G10" s="5">
        <f t="shared" ref="G10:G26" si="3">H10/F10*1000</f>
        <v>2439.7296548074373</v>
      </c>
      <c r="H10" s="5">
        <f t="shared" ref="H10:K10" si="4">H105</f>
        <v>26517.223999999998</v>
      </c>
      <c r="I10" s="5">
        <f>I105</f>
        <v>10109.351000000001</v>
      </c>
      <c r="J10" s="5">
        <f t="shared" si="4"/>
        <v>2893.0732408044787</v>
      </c>
      <c r="K10" s="5">
        <f t="shared" si="4"/>
        <v>29247.092860000001</v>
      </c>
      <c r="L10" s="79" t="s">
        <v>86</v>
      </c>
    </row>
    <row r="11" spans="2:13" ht="15.75" thickBot="1">
      <c r="B11" s="78" t="s">
        <v>89</v>
      </c>
      <c r="C11" s="5">
        <f t="shared" ref="C11:F11" si="5">C138</f>
        <v>5528.079952000001</v>
      </c>
      <c r="D11" s="5">
        <f t="shared" si="5"/>
        <v>1560.4029375297282</v>
      </c>
      <c r="E11" s="5">
        <f t="shared" si="5"/>
        <v>8626.0321960000001</v>
      </c>
      <c r="F11" s="5">
        <f t="shared" si="5"/>
        <v>5995.9210000000003</v>
      </c>
      <c r="G11" s="5">
        <f t="shared" si="3"/>
        <v>1178.2058169212032</v>
      </c>
      <c r="H11" s="5">
        <f t="shared" ref="H11:K11" si="6">H138</f>
        <v>7064.4289999999992</v>
      </c>
      <c r="I11" s="5">
        <f t="shared" si="6"/>
        <v>4591.8946799999994</v>
      </c>
      <c r="J11" s="5">
        <f t="shared" si="6"/>
        <v>1103.0732699644586</v>
      </c>
      <c r="K11" s="5">
        <f t="shared" si="6"/>
        <v>5065.1962800000001</v>
      </c>
      <c r="L11" s="79" t="s">
        <v>90</v>
      </c>
    </row>
    <row r="12" spans="2:13" ht="15.75" thickBot="1">
      <c r="B12" s="78" t="s">
        <v>378</v>
      </c>
      <c r="C12" s="5">
        <f>C170</f>
        <v>1447.8094100000001</v>
      </c>
      <c r="D12" s="5">
        <f>D170</f>
        <v>5836.3480867277967</v>
      </c>
      <c r="E12" s="5">
        <f t="shared" ref="E12:F12" si="7">E170</f>
        <v>8449.9196800000009</v>
      </c>
      <c r="F12" s="5">
        <f t="shared" si="7"/>
        <v>1896.7110000000002</v>
      </c>
      <c r="G12" s="5">
        <f t="shared" si="3"/>
        <v>4475.4045292087194</v>
      </c>
      <c r="H12" s="5">
        <f t="shared" ref="H12:K12" si="8">H170</f>
        <v>8488.5490000000009</v>
      </c>
      <c r="I12" s="5">
        <f t="shared" si="8"/>
        <v>1468.40506</v>
      </c>
      <c r="J12" s="5">
        <f t="shared" si="8"/>
        <v>6224.5829771248546</v>
      </c>
      <c r="K12" s="5">
        <f t="shared" si="8"/>
        <v>9140.2091400000008</v>
      </c>
      <c r="L12" s="79" t="s">
        <v>94</v>
      </c>
    </row>
    <row r="13" spans="2:13" ht="15.75" thickBot="1">
      <c r="B13" s="78" t="s">
        <v>379</v>
      </c>
      <c r="C13" s="5">
        <f t="shared" ref="C13:F13" si="9">C202</f>
        <v>11392.999108</v>
      </c>
      <c r="D13" s="5">
        <f t="shared" si="9"/>
        <v>575.09701509580782</v>
      </c>
      <c r="E13" s="5">
        <f t="shared" si="9"/>
        <v>6552.0797800000009</v>
      </c>
      <c r="F13" s="5">
        <f t="shared" si="9"/>
        <v>9775.8130000000001</v>
      </c>
      <c r="G13" s="5">
        <f t="shared" si="3"/>
        <v>537.05149638193791</v>
      </c>
      <c r="H13" s="5">
        <f t="shared" ref="H13:K13" si="10">H202</f>
        <v>5250.1150000000016</v>
      </c>
      <c r="I13" s="5">
        <f t="shared" si="10"/>
        <v>10791.946999999998</v>
      </c>
      <c r="J13" s="5">
        <f t="shared" si="10"/>
        <v>634.11387120414884</v>
      </c>
      <c r="K13" s="5">
        <f t="shared" si="10"/>
        <v>6843.3232899999994</v>
      </c>
      <c r="L13" s="79" t="s">
        <v>100</v>
      </c>
    </row>
    <row r="14" spans="2:13" ht="15.75" thickBot="1">
      <c r="B14" s="78" t="s">
        <v>380</v>
      </c>
      <c r="C14" s="5">
        <f t="shared" ref="C14:F14" si="11">C234</f>
        <v>1048.06</v>
      </c>
      <c r="D14" s="5">
        <f t="shared" si="11"/>
        <v>7424.372650420778</v>
      </c>
      <c r="E14" s="5">
        <f t="shared" si="11"/>
        <v>7781.1880000000001</v>
      </c>
      <c r="F14" s="5">
        <f t="shared" si="11"/>
        <v>763.95400000000006</v>
      </c>
      <c r="G14" s="5">
        <f t="shared" si="3"/>
        <v>7635.2332732075465</v>
      </c>
      <c r="H14" s="5">
        <f t="shared" ref="H14:K14" si="12">H234</f>
        <v>5832.9669999999987</v>
      </c>
      <c r="I14" s="5">
        <f t="shared" si="12"/>
        <v>678.70699999999999</v>
      </c>
      <c r="J14" s="5">
        <f t="shared" si="12"/>
        <v>7665.3834423396247</v>
      </c>
      <c r="K14" s="5">
        <f t="shared" si="12"/>
        <v>5202.5493999999999</v>
      </c>
      <c r="L14" s="79" t="s">
        <v>104</v>
      </c>
    </row>
    <row r="15" spans="2:13" ht="15.75" thickBot="1">
      <c r="B15" s="78" t="s">
        <v>381</v>
      </c>
      <c r="C15" s="5">
        <f t="shared" ref="C15:F15" si="13">C268</f>
        <v>162.15200000000002</v>
      </c>
      <c r="D15" s="5">
        <f t="shared" si="13"/>
        <v>1467.6291380926536</v>
      </c>
      <c r="E15" s="5">
        <f t="shared" si="13"/>
        <v>237.97899999999998</v>
      </c>
      <c r="F15" s="5">
        <f t="shared" si="13"/>
        <v>150.30100000000002</v>
      </c>
      <c r="G15" s="5">
        <f t="shared" si="3"/>
        <v>1359.4387262892462</v>
      </c>
      <c r="H15" s="5">
        <f t="shared" ref="H15:K15" si="14">H268</f>
        <v>204.32500000000002</v>
      </c>
      <c r="I15" s="5">
        <f t="shared" si="14"/>
        <v>138.42099999999999</v>
      </c>
      <c r="J15" s="5">
        <f t="shared" si="14"/>
        <v>1304.2074540712754</v>
      </c>
      <c r="K15" s="5">
        <f t="shared" si="14"/>
        <v>180.52969999999999</v>
      </c>
      <c r="L15" s="79" t="s">
        <v>384</v>
      </c>
    </row>
    <row r="16" spans="2:13" ht="15.75" thickBot="1">
      <c r="B16" s="78" t="s">
        <v>13</v>
      </c>
      <c r="C16" s="5">
        <f t="shared" ref="C16:F16" si="15">C303</f>
        <v>726.53399999999999</v>
      </c>
      <c r="D16" s="5">
        <f t="shared" si="15"/>
        <v>433244.35</v>
      </c>
      <c r="E16" s="5">
        <f t="shared" si="15"/>
        <v>16640.938999999998</v>
      </c>
      <c r="F16" s="5">
        <f t="shared" si="15"/>
        <v>741.71600000000001</v>
      </c>
      <c r="G16" s="5">
        <f t="shared" si="3"/>
        <v>23141.907414697802</v>
      </c>
      <c r="H16" s="5">
        <f t="shared" ref="H16:K16" si="16">H303</f>
        <v>17164.722999999994</v>
      </c>
      <c r="I16" s="5">
        <f t="shared" si="16"/>
        <v>807.34</v>
      </c>
      <c r="J16" s="5">
        <f t="shared" si="16"/>
        <v>23151.600394117348</v>
      </c>
      <c r="K16" s="5">
        <f t="shared" si="16"/>
        <v>18313.572870000004</v>
      </c>
      <c r="L16" s="79" t="s">
        <v>14</v>
      </c>
    </row>
    <row r="17" spans="2:12" ht="15.75" thickBot="1">
      <c r="B17" s="78" t="s">
        <v>112</v>
      </c>
      <c r="C17" s="5">
        <f t="shared" ref="C17:F17" si="17">C339</f>
        <v>567.69883000000004</v>
      </c>
      <c r="D17" s="5">
        <f t="shared" si="17"/>
        <v>28027.419397711277</v>
      </c>
      <c r="E17" s="5">
        <f t="shared" si="17"/>
        <v>15911.133199999998</v>
      </c>
      <c r="F17" s="5">
        <f t="shared" si="17"/>
        <v>581.60900000000004</v>
      </c>
      <c r="G17" s="5">
        <f t="shared" si="3"/>
        <v>27437.983249915316</v>
      </c>
      <c r="H17" s="5">
        <f>H339</f>
        <v>15958.177999999998</v>
      </c>
      <c r="I17" s="5">
        <f t="shared" ref="I17:K17" si="18">I339</f>
        <v>644.16300000000001</v>
      </c>
      <c r="J17" s="5">
        <f t="shared" si="18"/>
        <v>26418.887191595917</v>
      </c>
      <c r="K17" s="5">
        <f t="shared" si="18"/>
        <v>17018.069630000002</v>
      </c>
      <c r="L17" s="79" t="s">
        <v>113</v>
      </c>
    </row>
    <row r="18" spans="2:12" ht="15.75" thickBot="1">
      <c r="B18" s="78" t="s">
        <v>382</v>
      </c>
      <c r="C18" s="5">
        <f t="shared" ref="C18:F18" si="19">C372</f>
        <v>153.83600000000001</v>
      </c>
      <c r="D18" s="5">
        <f t="shared" si="19"/>
        <v>7393.548974232298</v>
      </c>
      <c r="E18" s="5">
        <f t="shared" si="19"/>
        <v>1137.3939999999998</v>
      </c>
      <c r="F18" s="5">
        <f t="shared" si="19"/>
        <v>155.17400000000001</v>
      </c>
      <c r="G18" s="5">
        <f t="shared" si="3"/>
        <v>7812.4299173830668</v>
      </c>
      <c r="H18" s="5">
        <f>H372</f>
        <v>1212.2860000000001</v>
      </c>
      <c r="I18" s="5">
        <f t="shared" ref="I18:K18" si="20">I372</f>
        <v>163.17699999999999</v>
      </c>
      <c r="J18" s="5">
        <f t="shared" si="20"/>
        <v>7939.2514876483838</v>
      </c>
      <c r="K18" s="5">
        <f t="shared" si="20"/>
        <v>1295.5032400000002</v>
      </c>
      <c r="L18" s="79" t="s">
        <v>385</v>
      </c>
    </row>
    <row r="19" spans="2:12" ht="15.75" thickBot="1">
      <c r="B19" s="78" t="s">
        <v>15</v>
      </c>
      <c r="C19" s="6">
        <f t="shared" ref="C19:F19" si="21">C438</f>
        <v>235.48001000000002</v>
      </c>
      <c r="D19" s="6">
        <f t="shared" si="21"/>
        <v>96451.07455193327</v>
      </c>
      <c r="E19" s="6">
        <f t="shared" si="21"/>
        <v>22712.299999999996</v>
      </c>
      <c r="F19" s="6">
        <f t="shared" si="21"/>
        <v>223.38399999999999</v>
      </c>
      <c r="G19" s="5">
        <f t="shared" si="3"/>
        <v>94581.684453676178</v>
      </c>
      <c r="H19" s="6">
        <f>H438</f>
        <v>21128.034999999996</v>
      </c>
      <c r="I19" s="6">
        <f t="shared" ref="I19:K19" si="22">I438</f>
        <v>217.30499999999998</v>
      </c>
      <c r="J19" s="6">
        <f t="shared" si="22"/>
        <v>85227.335910356429</v>
      </c>
      <c r="K19" s="6">
        <f t="shared" si="22"/>
        <v>18520.326230000002</v>
      </c>
      <c r="L19" s="79" t="s">
        <v>17</v>
      </c>
    </row>
    <row r="20" spans="2:12" ht="15.75" thickBot="1">
      <c r="B20" s="78" t="s">
        <v>18</v>
      </c>
      <c r="C20" s="5">
        <f t="shared" ref="C20:F20" si="23">C541</f>
        <v>1678.929744</v>
      </c>
      <c r="D20" s="5">
        <f t="shared" si="23"/>
        <v>1037.4591588628141</v>
      </c>
      <c r="E20" s="5">
        <f t="shared" si="23"/>
        <v>1741.82104</v>
      </c>
      <c r="F20" s="5">
        <f t="shared" si="23"/>
        <v>2061.1789999999996</v>
      </c>
      <c r="G20" s="5">
        <f t="shared" si="3"/>
        <v>827.06208437015903</v>
      </c>
      <c r="H20" s="5">
        <f>H541</f>
        <v>1704.7229999999997</v>
      </c>
      <c r="I20" s="5">
        <f t="shared" ref="I20:K20" si="24">I541</f>
        <v>1450.9480000000001</v>
      </c>
      <c r="J20" s="5">
        <f t="shared" si="24"/>
        <v>7015.3853432321011</v>
      </c>
      <c r="K20" s="5">
        <f t="shared" si="24"/>
        <v>1766.8296</v>
      </c>
      <c r="L20" s="79" t="s">
        <v>19</v>
      </c>
    </row>
    <row r="21" spans="2:12" ht="15.75" thickBot="1">
      <c r="B21" s="78" t="s">
        <v>20</v>
      </c>
      <c r="C21" s="5">
        <f t="shared" ref="C21:D21" si="25">C772</f>
        <v>13003.658664566037</v>
      </c>
      <c r="D21" s="5">
        <f t="shared" si="25"/>
        <v>7165.3606924320102</v>
      </c>
      <c r="E21" s="5">
        <f>E772</f>
        <v>10493.192660000001</v>
      </c>
      <c r="F21" s="5">
        <f t="shared" ref="F21" si="26">F772</f>
        <v>16006.306000000002</v>
      </c>
      <c r="G21" s="5">
        <f t="shared" si="3"/>
        <v>785.66016418778929</v>
      </c>
      <c r="H21" s="5">
        <f t="shared" ref="H21:K21" si="27">H772</f>
        <v>12575.516999999998</v>
      </c>
      <c r="I21" s="5">
        <f t="shared" si="27"/>
        <v>13200.425999999998</v>
      </c>
      <c r="J21" s="5">
        <f t="shared" si="27"/>
        <v>17421.704744750754</v>
      </c>
      <c r="K21" s="5">
        <f t="shared" si="27"/>
        <v>10040.735619999998</v>
      </c>
      <c r="L21" s="79" t="s">
        <v>21</v>
      </c>
    </row>
    <row r="22" spans="2:12" ht="15.75" thickBot="1">
      <c r="B22" s="78" t="s">
        <v>22</v>
      </c>
      <c r="C22" s="7">
        <f t="shared" ref="C22:F22" si="28">C1135</f>
        <v>2937.7173850000004</v>
      </c>
      <c r="D22" s="7">
        <f t="shared" si="28"/>
        <v>17492.986446992756</v>
      </c>
      <c r="E22" s="7">
        <f t="shared" si="28"/>
        <v>51389.450400900008</v>
      </c>
      <c r="F22" s="7">
        <f t="shared" si="28"/>
        <v>2353.9800999999998</v>
      </c>
      <c r="G22" s="5">
        <f t="shared" si="3"/>
        <v>23605.174635928317</v>
      </c>
      <c r="H22" s="7">
        <f>H1135</f>
        <v>55566.111349999999</v>
      </c>
      <c r="I22" s="7">
        <f t="shared" ref="I22:K22" si="29">I1135</f>
        <v>2377.33</v>
      </c>
      <c r="J22" s="7">
        <f t="shared" si="29"/>
        <v>23358.181779559422</v>
      </c>
      <c r="K22" s="7">
        <f t="shared" si="29"/>
        <v>55530.106289999996</v>
      </c>
      <c r="L22" s="79" t="s">
        <v>23</v>
      </c>
    </row>
    <row r="23" spans="2:12" ht="15.75" thickBot="1">
      <c r="B23" s="78" t="s">
        <v>465</v>
      </c>
      <c r="C23" s="5">
        <f>C1859</f>
        <v>4054.4368000000009</v>
      </c>
      <c r="D23" s="5" t="str">
        <f t="shared" ref="D23:F23" si="30">D1859</f>
        <v>-</v>
      </c>
      <c r="E23" s="5">
        <f t="shared" si="30"/>
        <v>39719.422600000013</v>
      </c>
      <c r="F23" s="5">
        <f t="shared" si="30"/>
        <v>3273.96848</v>
      </c>
      <c r="G23" s="5">
        <f>H23/F23*1000</f>
        <v>11325.880006639525</v>
      </c>
      <c r="H23" s="5">
        <f>H1859</f>
        <v>37080.57415</v>
      </c>
      <c r="I23" s="5">
        <f t="shared" ref="I23:K23" si="31">I1859</f>
        <v>3884.2269999999999</v>
      </c>
      <c r="J23" s="5" t="str">
        <f>J1859</f>
        <v xml:space="preserve"> -</v>
      </c>
      <c r="K23" s="5">
        <f t="shared" si="31"/>
        <v>36740.054180000006</v>
      </c>
      <c r="L23" s="56" t="s">
        <v>24</v>
      </c>
    </row>
    <row r="24" spans="2:12" ht="15.75" thickBot="1">
      <c r="B24" s="78" t="s">
        <v>25</v>
      </c>
      <c r="C24" s="5">
        <f t="shared" ref="C24:F24" si="32">C1891</f>
        <v>1052.9258</v>
      </c>
      <c r="D24" s="5" t="str">
        <f t="shared" si="32"/>
        <v xml:space="preserve"> -</v>
      </c>
      <c r="E24" s="5">
        <f t="shared" si="32"/>
        <v>6942.2590000000018</v>
      </c>
      <c r="F24" s="5">
        <f t="shared" si="32"/>
        <v>931.15140000000008</v>
      </c>
      <c r="G24" s="5">
        <f t="shared" si="3"/>
        <v>7730.2348468788196</v>
      </c>
      <c r="H24" s="5">
        <f t="shared" ref="H24:K24" si="33">H1891</f>
        <v>7198.0189999999993</v>
      </c>
      <c r="I24" s="5">
        <f t="shared" si="33"/>
        <v>987.63700000000006</v>
      </c>
      <c r="J24" s="5">
        <f t="shared" si="33"/>
        <v>0</v>
      </c>
      <c r="K24" s="5">
        <f t="shared" si="33"/>
        <v>7364.6079900000013</v>
      </c>
      <c r="L24" s="56" t="s">
        <v>26</v>
      </c>
    </row>
    <row r="25" spans="2:12" ht="15.75" thickBot="1">
      <c r="B25" s="78" t="s">
        <v>27</v>
      </c>
      <c r="C25" s="5">
        <f t="shared" ref="C25:F25" si="34">C2607</f>
        <v>396.13899999999995</v>
      </c>
      <c r="D25" s="5">
        <f t="shared" si="34"/>
        <v>11397.759504174193</v>
      </c>
      <c r="E25" s="5">
        <f t="shared" si="34"/>
        <v>673.721</v>
      </c>
      <c r="F25" s="5">
        <f t="shared" si="34"/>
        <v>350.5</v>
      </c>
      <c r="G25" s="5">
        <f t="shared" si="3"/>
        <v>4384.8787446505003</v>
      </c>
      <c r="H25" s="5">
        <f t="shared" ref="H25:K25" si="35">H2607</f>
        <v>1536.9</v>
      </c>
      <c r="I25" s="5">
        <f t="shared" si="35"/>
        <v>0</v>
      </c>
      <c r="J25" s="5">
        <f t="shared" si="35"/>
        <v>0</v>
      </c>
      <c r="K25" s="5">
        <f t="shared" si="35"/>
        <v>0</v>
      </c>
      <c r="L25" s="56" t="s">
        <v>28</v>
      </c>
    </row>
    <row r="26" spans="2:12" ht="15.75" thickBot="1">
      <c r="B26" s="78" t="s">
        <v>29</v>
      </c>
      <c r="C26" s="5">
        <f t="shared" ref="C26:F26" si="36">C2703</f>
        <v>42.137999999999998</v>
      </c>
      <c r="D26" s="5">
        <f t="shared" si="36"/>
        <v>1546.2053253595329</v>
      </c>
      <c r="E26" s="5">
        <f t="shared" si="36"/>
        <v>65.153999999999996</v>
      </c>
      <c r="F26" s="5">
        <f t="shared" si="36"/>
        <v>42.593000000000004</v>
      </c>
      <c r="G26" s="5">
        <f t="shared" si="3"/>
        <v>1839.31631958303</v>
      </c>
      <c r="H26" s="5">
        <f t="shared" ref="H26:K26" si="37">H2703</f>
        <v>78.341999999999999</v>
      </c>
      <c r="I26" s="5">
        <f t="shared" si="37"/>
        <v>38.975000000000001</v>
      </c>
      <c r="J26" s="5">
        <f t="shared" si="37"/>
        <v>1767.0832584990378</v>
      </c>
      <c r="K26" s="5">
        <f t="shared" si="37"/>
        <v>68.872070000000008</v>
      </c>
      <c r="L26" s="79" t="s">
        <v>30</v>
      </c>
    </row>
    <row r="27" spans="2:12" ht="15.75" thickBot="1">
      <c r="B27" s="78" t="s">
        <v>31</v>
      </c>
      <c r="C27" s="5">
        <f t="shared" ref="C27:F27" si="38">C2804</f>
        <v>2267.6894679999996</v>
      </c>
      <c r="D27" s="5">
        <f t="shared" si="38"/>
        <v>12919.058082155343</v>
      </c>
      <c r="E27" s="5">
        <f t="shared" si="38"/>
        <v>29296.411949383946</v>
      </c>
      <c r="F27" s="5">
        <f t="shared" si="38"/>
        <v>2907.0729917019162</v>
      </c>
      <c r="G27" s="5">
        <v>0</v>
      </c>
      <c r="H27" s="5">
        <f t="shared" ref="H27:K27" si="39">H2804</f>
        <v>45132.709308551362</v>
      </c>
      <c r="I27" s="5">
        <f t="shared" si="39"/>
        <v>2629.5534250352493</v>
      </c>
      <c r="J27" s="5">
        <f t="shared" si="39"/>
        <v>400290.01902050589</v>
      </c>
      <c r="K27" s="5">
        <f t="shared" si="39"/>
        <v>84896.891060192167</v>
      </c>
      <c r="L27" s="79" t="s">
        <v>32</v>
      </c>
    </row>
    <row r="28" spans="2:12" ht="15.75" thickBot="1">
      <c r="B28" s="78" t="s">
        <v>33</v>
      </c>
      <c r="C28" s="5">
        <f t="shared" ref="C28:F28" si="40">C2737</f>
        <v>267.46099999999996</v>
      </c>
      <c r="D28" s="5">
        <f t="shared" si="40"/>
        <v>856.94736802748832</v>
      </c>
      <c r="E28" s="5">
        <f t="shared" si="40"/>
        <v>229.20000000000002</v>
      </c>
      <c r="F28" s="5">
        <f t="shared" si="40"/>
        <v>169.95999999999998</v>
      </c>
      <c r="G28" s="5">
        <f t="shared" ref="G28" si="41">H28/F28*1000</f>
        <v>1349.4586961638036</v>
      </c>
      <c r="H28" s="5">
        <f t="shared" ref="H28:K28" si="42">H2737</f>
        <v>229.35400000000001</v>
      </c>
      <c r="I28" s="5">
        <f t="shared" si="42"/>
        <v>200.71700000000004</v>
      </c>
      <c r="J28" s="5">
        <f t="shared" si="42"/>
        <v>1087.7178823888692</v>
      </c>
      <c r="K28" s="5">
        <f t="shared" si="42"/>
        <v>249.10059999999999</v>
      </c>
      <c r="L28" s="79" t="s">
        <v>34</v>
      </c>
    </row>
    <row r="29" spans="2:12" ht="15.75" thickBot="1">
      <c r="B29" s="78" t="s">
        <v>383</v>
      </c>
      <c r="C29" s="5">
        <f t="shared" ref="C29:F29" si="43">C2770</f>
        <v>37.457000000000001</v>
      </c>
      <c r="D29" s="5">
        <f t="shared" si="43"/>
        <v>565.7954454441093</v>
      </c>
      <c r="E29" s="5">
        <f t="shared" si="43"/>
        <v>21.193000000000001</v>
      </c>
      <c r="F29" s="5">
        <f t="shared" si="43"/>
        <v>38.414999999999999</v>
      </c>
      <c r="G29" s="5">
        <f>H29/F29*1000</f>
        <v>587.40075491344521</v>
      </c>
      <c r="H29" s="5">
        <f>H2770</f>
        <v>22.564999999999998</v>
      </c>
      <c r="I29" s="5">
        <f t="shared" ref="I29:K29" si="44">I2770</f>
        <v>35.961999999999996</v>
      </c>
      <c r="J29" s="5">
        <f t="shared" si="44"/>
        <v>591.16928980590637</v>
      </c>
      <c r="K29" s="5">
        <f t="shared" si="44"/>
        <v>21.259630000000001</v>
      </c>
      <c r="L29" s="79" t="s">
        <v>386</v>
      </c>
    </row>
    <row r="30" spans="2:12">
      <c r="B30" s="13"/>
      <c r="C30" s="40"/>
      <c r="D30" s="40"/>
      <c r="E30" s="40"/>
      <c r="F30" s="41"/>
      <c r="G30" s="40"/>
      <c r="H30" s="40"/>
      <c r="I30" s="40"/>
      <c r="J30" s="40"/>
      <c r="K30" s="40"/>
      <c r="L30" s="12"/>
    </row>
    <row r="31" spans="2:12">
      <c r="B31" s="13"/>
      <c r="C31" s="40"/>
      <c r="D31" s="40"/>
      <c r="E31" s="40"/>
      <c r="F31" s="41"/>
      <c r="G31" s="40"/>
      <c r="H31" s="40"/>
      <c r="I31" s="40"/>
      <c r="J31" s="40"/>
      <c r="K31" s="40"/>
      <c r="L31" s="12"/>
    </row>
    <row r="32" spans="2:12">
      <c r="B32" s="13"/>
      <c r="L32" s="12"/>
    </row>
    <row r="33" spans="2:12">
      <c r="B33" s="13"/>
      <c r="L33" s="12"/>
    </row>
    <row r="34" spans="2:12">
      <c r="B34" s="13"/>
      <c r="L34" s="12"/>
    </row>
    <row r="35" spans="2:12">
      <c r="B35" s="13"/>
      <c r="L35" s="12"/>
    </row>
    <row r="36" spans="2:12">
      <c r="B36" s="13"/>
      <c r="L36" s="12"/>
    </row>
    <row r="37" spans="2:12">
      <c r="B37" s="13"/>
      <c r="C37" s="40"/>
      <c r="D37" s="40"/>
      <c r="E37" s="40"/>
      <c r="F37" s="41"/>
      <c r="G37" s="40"/>
      <c r="H37" s="40"/>
      <c r="I37" s="40"/>
      <c r="J37" s="40"/>
      <c r="K37" s="40"/>
      <c r="L37" s="12"/>
    </row>
    <row r="38" spans="2:12">
      <c r="B38" s="13"/>
      <c r="C38" s="40"/>
      <c r="D38" s="40"/>
      <c r="E38" s="40"/>
      <c r="F38" s="41"/>
      <c r="G38" s="40"/>
      <c r="H38" s="40"/>
      <c r="I38" s="40"/>
      <c r="J38" s="40"/>
      <c r="K38" s="40"/>
      <c r="L38" s="12"/>
    </row>
    <row r="39" spans="2:12">
      <c r="B39" s="13"/>
      <c r="C39" s="40"/>
      <c r="D39" s="40"/>
      <c r="E39" s="40"/>
      <c r="F39" s="41"/>
      <c r="G39" s="40"/>
      <c r="H39" s="40"/>
      <c r="I39" s="40"/>
      <c r="J39" s="40"/>
      <c r="K39" s="40"/>
      <c r="L39" s="12"/>
    </row>
    <row r="40" spans="2:12">
      <c r="B40" s="13"/>
      <c r="C40" s="40"/>
      <c r="D40" s="40"/>
      <c r="E40" s="40"/>
      <c r="F40" s="41"/>
      <c r="G40" s="40"/>
      <c r="H40" s="40"/>
      <c r="I40" s="40"/>
      <c r="J40" s="40"/>
      <c r="K40" s="40"/>
      <c r="L40" s="12"/>
    </row>
    <row r="44" spans="2:12">
      <c r="B44" s="24" t="s">
        <v>425</v>
      </c>
      <c r="C44" s="24"/>
      <c r="D44" s="24"/>
      <c r="E44" s="24"/>
      <c r="F44" s="24"/>
      <c r="H44" s="24"/>
      <c r="I44" s="24"/>
      <c r="J44" s="24"/>
      <c r="K44" s="24"/>
      <c r="L44" s="25" t="s">
        <v>426</v>
      </c>
    </row>
    <row r="45" spans="2:12" ht="21" customHeight="1">
      <c r="B45" s="24" t="s">
        <v>37</v>
      </c>
      <c r="C45" s="24"/>
      <c r="D45" s="24"/>
      <c r="E45" s="24"/>
      <c r="F45" s="24"/>
      <c r="H45" s="25"/>
      <c r="I45" s="25"/>
      <c r="J45" s="27"/>
      <c r="K45" s="25"/>
      <c r="L45" s="25" t="s">
        <v>38</v>
      </c>
    </row>
    <row r="46" spans="2:12" ht="15.75" customHeight="1" thickBot="1">
      <c r="B46" s="26" t="s">
        <v>466</v>
      </c>
      <c r="C46" s="26"/>
      <c r="D46" s="26"/>
      <c r="E46" s="26"/>
      <c r="F46" s="26"/>
      <c r="I46" s="26"/>
      <c r="J46" s="26"/>
      <c r="K46" s="26"/>
      <c r="L46" s="26" t="s">
        <v>4</v>
      </c>
    </row>
    <row r="47" spans="2:12" ht="15.75" thickBot="1">
      <c r="B47" s="135" t="s">
        <v>39</v>
      </c>
      <c r="C47" s="116">
        <v>2019</v>
      </c>
      <c r="D47" s="117"/>
      <c r="E47" s="118"/>
      <c r="F47" s="138">
        <v>2020</v>
      </c>
      <c r="G47" s="139"/>
      <c r="H47" s="140"/>
      <c r="I47" s="138">
        <v>2021</v>
      </c>
      <c r="J47" s="139"/>
      <c r="K47" s="140"/>
      <c r="L47" s="141" t="s">
        <v>40</v>
      </c>
    </row>
    <row r="48" spans="2:12">
      <c r="B48" s="136"/>
      <c r="C48" s="57" t="s">
        <v>7</v>
      </c>
      <c r="D48" s="57" t="s">
        <v>461</v>
      </c>
      <c r="E48" s="58" t="s">
        <v>462</v>
      </c>
      <c r="F48" s="57" t="s">
        <v>7</v>
      </c>
      <c r="G48" s="57" t="s">
        <v>461</v>
      </c>
      <c r="H48" s="58" t="s">
        <v>462</v>
      </c>
      <c r="I48" s="57" t="s">
        <v>7</v>
      </c>
      <c r="J48" s="57" t="s">
        <v>461</v>
      </c>
      <c r="K48" s="58" t="s">
        <v>462</v>
      </c>
      <c r="L48" s="142"/>
    </row>
    <row r="49" spans="2:12" ht="15.75" thickBot="1">
      <c r="B49" s="137"/>
      <c r="C49" s="59" t="s">
        <v>8</v>
      </c>
      <c r="D49" s="59" t="s">
        <v>9</v>
      </c>
      <c r="E49" s="60" t="s">
        <v>10</v>
      </c>
      <c r="F49" s="59" t="s">
        <v>8</v>
      </c>
      <c r="G49" s="59" t="s">
        <v>9</v>
      </c>
      <c r="H49" s="60" t="s">
        <v>10</v>
      </c>
      <c r="I49" s="59" t="s">
        <v>8</v>
      </c>
      <c r="J49" s="59" t="s">
        <v>9</v>
      </c>
      <c r="K49" s="60" t="s">
        <v>10</v>
      </c>
      <c r="L49" s="143"/>
    </row>
    <row r="50" spans="2:12">
      <c r="B50" s="61" t="s">
        <v>41</v>
      </c>
      <c r="C50" s="2">
        <f>C83+C116+C148+C180+C212+C246</f>
        <v>93.343769999999992</v>
      </c>
      <c r="D50" s="2">
        <f>E50/C50*1000</f>
        <v>926.22402116391913</v>
      </c>
      <c r="E50" s="2">
        <f t="shared" ref="E50:I65" si="45">E83+E116+E148+E180+E212+E246</f>
        <v>86.457241999999994</v>
      </c>
      <c r="F50" s="2">
        <f t="shared" ref="F50:K50" si="46">F83+F116+F148+F180+F212+F246</f>
        <v>55.667000000000002</v>
      </c>
      <c r="G50" s="2">
        <f>H50/F50*1000</f>
        <v>1710.1873641475199</v>
      </c>
      <c r="H50" s="2">
        <f t="shared" si="46"/>
        <v>95.200999999999993</v>
      </c>
      <c r="I50" s="2">
        <f t="shared" si="46"/>
        <v>40.399000000000001</v>
      </c>
      <c r="J50" s="2">
        <f>K50/I50*1000</f>
        <v>3114.4694175598406</v>
      </c>
      <c r="K50" s="2">
        <f t="shared" si="46"/>
        <v>125.82145</v>
      </c>
      <c r="L50" s="64" t="s">
        <v>42</v>
      </c>
    </row>
    <row r="51" spans="2:12">
      <c r="B51" s="62" t="s">
        <v>43</v>
      </c>
      <c r="C51" s="2">
        <f t="shared" ref="C51:C73" si="47">C84+C117+C149+C181+C213+C247</f>
        <v>0.254</v>
      </c>
      <c r="D51" s="2">
        <f t="shared" ref="D51" si="48">E51/C51*1000</f>
        <v>26409.448818897636</v>
      </c>
      <c r="E51" s="2">
        <f t="shared" si="45"/>
        <v>6.7080000000000002</v>
      </c>
      <c r="F51" s="2">
        <f t="shared" si="45"/>
        <v>0.61399999999999999</v>
      </c>
      <c r="G51" s="2">
        <f t="shared" ref="G51:G73" si="49">H51/F51*1000</f>
        <v>26022.801302931599</v>
      </c>
      <c r="H51" s="2">
        <f t="shared" si="45"/>
        <v>15.978</v>
      </c>
      <c r="I51" s="2">
        <f t="shared" si="45"/>
        <v>0.90100000000000002</v>
      </c>
      <c r="J51" s="2">
        <f t="shared" ref="J51:J73" si="50">K51/I51*1000</f>
        <v>26236.104328523863</v>
      </c>
      <c r="K51" s="2">
        <f t="shared" ref="K51:K71" si="51">K84+K117+K149+K181+K213+K247</f>
        <v>23.638729999999999</v>
      </c>
      <c r="L51" s="65" t="s">
        <v>416</v>
      </c>
    </row>
    <row r="52" spans="2:12">
      <c r="B52" s="62" t="s">
        <v>44</v>
      </c>
      <c r="C52" s="2">
        <f t="shared" si="47"/>
        <v>0</v>
      </c>
      <c r="D52" s="2">
        <v>0</v>
      </c>
      <c r="E52" s="2">
        <f t="shared" ref="E52:F52" si="52">E85+E118+E150+E182+E214+E248</f>
        <v>0</v>
      </c>
      <c r="F52" s="2">
        <f t="shared" si="52"/>
        <v>0</v>
      </c>
      <c r="G52" s="2">
        <v>0</v>
      </c>
      <c r="H52" s="2">
        <v>0</v>
      </c>
      <c r="I52" s="2">
        <f t="shared" si="45"/>
        <v>0</v>
      </c>
      <c r="J52" s="2">
        <v>0</v>
      </c>
      <c r="K52" s="2">
        <f t="shared" si="51"/>
        <v>0</v>
      </c>
      <c r="L52" s="65" t="s">
        <v>45</v>
      </c>
    </row>
    <row r="53" spans="2:12">
      <c r="B53" s="62" t="s">
        <v>46</v>
      </c>
      <c r="C53" s="2">
        <f t="shared" si="47"/>
        <v>1175.481</v>
      </c>
      <c r="D53" s="2">
        <f t="shared" ref="D53:D73" si="53">E53/C53*1000</f>
        <v>1307.1591118869637</v>
      </c>
      <c r="E53" s="2">
        <f t="shared" ref="E53:F53" si="54">E86+E119+E151+E183+E215+E249</f>
        <v>1536.5407</v>
      </c>
      <c r="F53" s="2">
        <f t="shared" si="54"/>
        <v>1169.086</v>
      </c>
      <c r="G53" s="2">
        <f t="shared" si="49"/>
        <v>1316.2402081626158</v>
      </c>
      <c r="H53" s="2">
        <f t="shared" si="45"/>
        <v>1538.7979999999998</v>
      </c>
      <c r="I53" s="2">
        <f t="shared" si="45"/>
        <v>1179.116</v>
      </c>
      <c r="J53" s="2">
        <f t="shared" si="50"/>
        <v>1584.6495425386474</v>
      </c>
      <c r="K53" s="2">
        <f t="shared" si="51"/>
        <v>1868.4856299999999</v>
      </c>
      <c r="L53" s="65" t="s">
        <v>47</v>
      </c>
    </row>
    <row r="54" spans="2:12">
      <c r="B54" s="62" t="s">
        <v>48</v>
      </c>
      <c r="C54" s="2">
        <f t="shared" si="47"/>
        <v>3187.3980000000001</v>
      </c>
      <c r="D54" s="2">
        <f t="shared" si="53"/>
        <v>1767.4137337100672</v>
      </c>
      <c r="E54" s="2">
        <f t="shared" ref="E54:F54" si="55">E87+E120+E152+E184+E216+E250</f>
        <v>5633.4510000000009</v>
      </c>
      <c r="F54" s="2">
        <f t="shared" si="55"/>
        <v>2889.3160000000007</v>
      </c>
      <c r="G54" s="2">
        <f t="shared" si="49"/>
        <v>1520.1864385896174</v>
      </c>
      <c r="H54" s="2">
        <f t="shared" si="45"/>
        <v>4392.299</v>
      </c>
      <c r="I54" s="2">
        <f t="shared" si="45"/>
        <v>1941.4850000000001</v>
      </c>
      <c r="J54" s="2">
        <f t="shared" si="50"/>
        <v>1433.6460441363179</v>
      </c>
      <c r="K54" s="2">
        <f t="shared" si="51"/>
        <v>2783.4022899999995</v>
      </c>
      <c r="L54" s="65" t="s">
        <v>49</v>
      </c>
    </row>
    <row r="55" spans="2:12">
      <c r="B55" s="62" t="s">
        <v>50</v>
      </c>
      <c r="C55" s="2">
        <f t="shared" si="47"/>
        <v>31.253</v>
      </c>
      <c r="D55" s="2">
        <f t="shared" si="53"/>
        <v>1365.9168719802899</v>
      </c>
      <c r="E55" s="2">
        <f t="shared" ref="E55:F55" si="56">E88+E121+E153+E185+E217+E251</f>
        <v>42.689</v>
      </c>
      <c r="F55" s="2">
        <f t="shared" si="56"/>
        <v>26.632000000000001</v>
      </c>
      <c r="G55" s="2">
        <f t="shared" si="49"/>
        <v>1382.0216281165515</v>
      </c>
      <c r="H55" s="2">
        <f t="shared" si="45"/>
        <v>36.805999999999997</v>
      </c>
      <c r="I55" s="2">
        <f t="shared" si="45"/>
        <v>26.881</v>
      </c>
      <c r="J55" s="2">
        <f t="shared" si="50"/>
        <v>1392.2011829917042</v>
      </c>
      <c r="K55" s="2">
        <f t="shared" si="51"/>
        <v>37.423760000000001</v>
      </c>
      <c r="L55" s="65" t="s">
        <v>51</v>
      </c>
    </row>
    <row r="56" spans="2:12">
      <c r="B56" s="62" t="s">
        <v>52</v>
      </c>
      <c r="C56" s="2">
        <f t="shared" si="47"/>
        <v>0.01</v>
      </c>
      <c r="D56" s="2">
        <f t="shared" si="53"/>
        <v>2100</v>
      </c>
      <c r="E56" s="2">
        <f t="shared" ref="E56:F56" si="57">E89+E122+E154+E186+E218+E252</f>
        <v>2.1000000000000001E-2</v>
      </c>
      <c r="F56" s="2">
        <f t="shared" si="57"/>
        <v>8.9999999999999993E-3</v>
      </c>
      <c r="G56" s="2">
        <f t="shared" si="49"/>
        <v>1888.8888888888891</v>
      </c>
      <c r="H56" s="2">
        <f t="shared" si="45"/>
        <v>1.7000000000000001E-2</v>
      </c>
      <c r="I56" s="2">
        <f t="shared" si="45"/>
        <v>8.0000000000000002E-3</v>
      </c>
      <c r="J56" s="2">
        <f t="shared" si="50"/>
        <v>2123.75</v>
      </c>
      <c r="K56" s="2">
        <f t="shared" si="51"/>
        <v>1.6989999999999998E-2</v>
      </c>
      <c r="L56" s="65" t="s">
        <v>53</v>
      </c>
    </row>
    <row r="57" spans="2:12">
      <c r="B57" s="62" t="s">
        <v>54</v>
      </c>
      <c r="C57" s="2">
        <f t="shared" si="47"/>
        <v>244.667</v>
      </c>
      <c r="D57" s="2">
        <f t="shared" si="53"/>
        <v>5496.8262986017726</v>
      </c>
      <c r="E57" s="2">
        <f t="shared" ref="E57:F57" si="58">E90+E123+E155+E187+E219+E253</f>
        <v>1344.8919999999998</v>
      </c>
      <c r="F57" s="2">
        <f t="shared" si="58"/>
        <v>242.98299999999998</v>
      </c>
      <c r="G57" s="2">
        <f t="shared" si="49"/>
        <v>4860.3935254729759</v>
      </c>
      <c r="H57" s="2">
        <f t="shared" si="45"/>
        <v>1180.9929999999999</v>
      </c>
      <c r="I57" s="2">
        <f t="shared" si="45"/>
        <v>236.42099999999999</v>
      </c>
      <c r="J57" s="2">
        <f t="shared" si="50"/>
        <v>5021.727215433486</v>
      </c>
      <c r="K57" s="2">
        <f t="shared" si="51"/>
        <v>1187.2417700000001</v>
      </c>
      <c r="L57" s="65" t="s">
        <v>55</v>
      </c>
    </row>
    <row r="58" spans="2:12">
      <c r="B58" s="62" t="s">
        <v>56</v>
      </c>
      <c r="C58" s="2">
        <f t="shared" si="47"/>
        <v>10187.228000000001</v>
      </c>
      <c r="D58" s="2">
        <f t="shared" si="53"/>
        <v>552.69205715234796</v>
      </c>
      <c r="E58" s="2">
        <f t="shared" ref="E58:F58" si="59">E91+E124+E156+E188+E220+E254</f>
        <v>5630.4</v>
      </c>
      <c r="F58" s="2">
        <f t="shared" si="59"/>
        <v>9017.6</v>
      </c>
      <c r="G58" s="2">
        <f t="shared" si="49"/>
        <v>500.81174591909149</v>
      </c>
      <c r="H58" s="2">
        <f t="shared" si="45"/>
        <v>4516.12</v>
      </c>
      <c r="I58" s="2">
        <f t="shared" si="45"/>
        <v>10018.547</v>
      </c>
      <c r="J58" s="2">
        <f t="shared" si="50"/>
        <v>566.78518252197637</v>
      </c>
      <c r="K58" s="2">
        <f t="shared" si="51"/>
        <v>5678.3639899999998</v>
      </c>
      <c r="L58" s="65" t="s">
        <v>57</v>
      </c>
    </row>
    <row r="59" spans="2:12">
      <c r="B59" s="62" t="s">
        <v>58</v>
      </c>
      <c r="C59" s="2">
        <f t="shared" si="47"/>
        <v>2885.9520000000002</v>
      </c>
      <c r="D59" s="2">
        <f t="shared" si="53"/>
        <v>2203.5969413212692</v>
      </c>
      <c r="E59" s="2">
        <f t="shared" ref="E59:F59" si="60">E92+E125+E157+E189+E221+E255</f>
        <v>6359.4749999999995</v>
      </c>
      <c r="F59" s="2">
        <f t="shared" si="60"/>
        <v>2904.797</v>
      </c>
      <c r="G59" s="2">
        <f t="shared" si="49"/>
        <v>1832.352484528179</v>
      </c>
      <c r="H59" s="2">
        <f t="shared" si="45"/>
        <v>5322.612000000001</v>
      </c>
      <c r="I59" s="2">
        <f t="shared" si="45"/>
        <v>3065.2280000000001</v>
      </c>
      <c r="J59" s="2">
        <f t="shared" si="50"/>
        <v>820.42067670006929</v>
      </c>
      <c r="K59" s="2">
        <f t="shared" si="51"/>
        <v>2514.7764299999999</v>
      </c>
      <c r="L59" s="65" t="s">
        <v>417</v>
      </c>
    </row>
    <row r="60" spans="2:12">
      <c r="B60" s="62" t="s">
        <v>59</v>
      </c>
      <c r="C60" s="2">
        <f t="shared" si="47"/>
        <v>353.72300000000001</v>
      </c>
      <c r="D60" s="2">
        <f t="shared" si="53"/>
        <v>520.7040537369636</v>
      </c>
      <c r="E60" s="2">
        <f t="shared" ref="E60:F60" si="61">E93+E126+E158+E190+E222+E256</f>
        <v>184.18499999999997</v>
      </c>
      <c r="F60" s="2">
        <f t="shared" si="61"/>
        <v>354.26600000000002</v>
      </c>
      <c r="G60" s="2">
        <f t="shared" si="49"/>
        <v>500.2625146076677</v>
      </c>
      <c r="H60" s="2">
        <f t="shared" si="45"/>
        <v>177.226</v>
      </c>
      <c r="I60" s="2">
        <f t="shared" si="45"/>
        <v>353.55099999999999</v>
      </c>
      <c r="J60" s="2">
        <f t="shared" si="50"/>
        <v>502.56729580739415</v>
      </c>
      <c r="K60" s="2">
        <f t="shared" si="51"/>
        <v>177.68316999999999</v>
      </c>
      <c r="L60" s="65" t="s">
        <v>60</v>
      </c>
    </row>
    <row r="61" spans="2:12">
      <c r="B61" s="62" t="s">
        <v>61</v>
      </c>
      <c r="C61" s="2">
        <f t="shared" si="47"/>
        <v>2772.9030000000002</v>
      </c>
      <c r="D61" s="2">
        <f t="shared" si="53"/>
        <v>2491.4502959533743</v>
      </c>
      <c r="E61" s="2">
        <f t="shared" ref="E61:F61" si="62">E94+E127+E159+E191+E223+E257</f>
        <v>6908.55</v>
      </c>
      <c r="F61" s="2">
        <f t="shared" si="62"/>
        <v>3484.9049999999997</v>
      </c>
      <c r="G61" s="2">
        <f t="shared" si="49"/>
        <v>2549.636790672917</v>
      </c>
      <c r="H61" s="2">
        <f t="shared" si="45"/>
        <v>8885.2420000000002</v>
      </c>
      <c r="I61" s="2">
        <f t="shared" si="45"/>
        <v>1942.4889999999998</v>
      </c>
      <c r="J61" s="2">
        <f t="shared" si="50"/>
        <v>2729.5866282897869</v>
      </c>
      <c r="K61" s="2">
        <f t="shared" si="51"/>
        <v>5302.1919999999991</v>
      </c>
      <c r="L61" s="65" t="s">
        <v>62</v>
      </c>
    </row>
    <row r="62" spans="2:12">
      <c r="B62" s="62" t="s">
        <v>63</v>
      </c>
      <c r="C62" s="2">
        <f t="shared" si="47"/>
        <v>3.5493200000000003</v>
      </c>
      <c r="D62" s="2">
        <f t="shared" si="53"/>
        <v>4811.0624006852013</v>
      </c>
      <c r="E62" s="2">
        <f t="shared" ref="E62:F62" si="63">E95+E128+E160+E192+E224+E258</f>
        <v>17.076000000000001</v>
      </c>
      <c r="F62" s="2">
        <f t="shared" si="63"/>
        <v>9.7750000000000004</v>
      </c>
      <c r="G62" s="2">
        <f t="shared" si="49"/>
        <v>18624.143222506391</v>
      </c>
      <c r="H62" s="2">
        <f t="shared" si="45"/>
        <v>182.05099999999999</v>
      </c>
      <c r="I62" s="2">
        <f t="shared" si="45"/>
        <v>5.7727400000000006</v>
      </c>
      <c r="J62" s="2">
        <f t="shared" si="50"/>
        <v>22532.9254392195</v>
      </c>
      <c r="K62" s="2">
        <f t="shared" si="51"/>
        <v>130.07671999999999</v>
      </c>
      <c r="L62" s="65" t="s">
        <v>64</v>
      </c>
    </row>
    <row r="63" spans="2:12">
      <c r="B63" s="62" t="s">
        <v>65</v>
      </c>
      <c r="C63" s="2">
        <f t="shared" si="47"/>
        <v>23.967999999999996</v>
      </c>
      <c r="D63" s="2">
        <f t="shared" si="53"/>
        <v>2458.6114819759682</v>
      </c>
      <c r="E63" s="2">
        <f t="shared" ref="E63:F63" si="64">E96+E129+E161+E193+E225+E259</f>
        <v>58.927999999999997</v>
      </c>
      <c r="F63" s="2">
        <f t="shared" si="64"/>
        <v>22.784000000000002</v>
      </c>
      <c r="G63" s="2">
        <f t="shared" si="49"/>
        <v>2223.2707162921347</v>
      </c>
      <c r="H63" s="2">
        <f t="shared" si="45"/>
        <v>50.655000000000001</v>
      </c>
      <c r="I63" s="2">
        <f t="shared" si="45"/>
        <v>24.526999999999997</v>
      </c>
      <c r="J63" s="2">
        <f t="shared" si="50"/>
        <v>2271.4783707750639</v>
      </c>
      <c r="K63" s="2">
        <f t="shared" si="51"/>
        <v>55.712549999999993</v>
      </c>
      <c r="L63" s="65" t="s">
        <v>66</v>
      </c>
    </row>
    <row r="64" spans="2:12">
      <c r="B64" s="62" t="s">
        <v>67</v>
      </c>
      <c r="C64" s="2">
        <f t="shared" si="47"/>
        <v>0.75220000000000009</v>
      </c>
      <c r="D64" s="2">
        <f t="shared" si="53"/>
        <v>3203.4033501728254</v>
      </c>
      <c r="E64" s="2">
        <f t="shared" ref="E64:F64" si="65">E97+E130+E162+E194+E226+E260</f>
        <v>2.4095999999999997</v>
      </c>
      <c r="F64" s="2">
        <f t="shared" si="65"/>
        <v>0.21399999999999997</v>
      </c>
      <c r="G64" s="2">
        <f t="shared" si="49"/>
        <v>8425.2336448598144</v>
      </c>
      <c r="H64" s="2">
        <f t="shared" si="45"/>
        <v>1.8029999999999999</v>
      </c>
      <c r="I64" s="2">
        <f t="shared" si="45"/>
        <v>0.39200000000000002</v>
      </c>
      <c r="J64" s="2">
        <f t="shared" si="50"/>
        <v>8431.1224489795914</v>
      </c>
      <c r="K64" s="2">
        <f t="shared" si="51"/>
        <v>3.3050000000000002</v>
      </c>
      <c r="L64" s="65" t="s">
        <v>68</v>
      </c>
    </row>
    <row r="65" spans="2:12">
      <c r="B65" s="62" t="s">
        <v>69</v>
      </c>
      <c r="C65" s="2">
        <f t="shared" si="47"/>
        <v>1.3149999999999999</v>
      </c>
      <c r="D65" s="2">
        <f t="shared" si="53"/>
        <v>13584.03041825095</v>
      </c>
      <c r="E65" s="2">
        <f t="shared" ref="E65:F65" si="66">E98+E131+E163+E195+E227+E261</f>
        <v>17.863</v>
      </c>
      <c r="F65" s="2">
        <f t="shared" si="66"/>
        <v>2.0049999999999999</v>
      </c>
      <c r="G65" s="2">
        <f t="shared" si="49"/>
        <v>10318.204488778054</v>
      </c>
      <c r="H65" s="2">
        <f t="shared" si="45"/>
        <v>20.687999999999999</v>
      </c>
      <c r="I65" s="2">
        <f t="shared" si="45"/>
        <v>1.56</v>
      </c>
      <c r="J65" s="2">
        <f t="shared" si="50"/>
        <v>11212.749999999998</v>
      </c>
      <c r="K65" s="2">
        <f t="shared" si="51"/>
        <v>17.491889999999998</v>
      </c>
      <c r="L65" s="65" t="s">
        <v>70</v>
      </c>
    </row>
    <row r="66" spans="2:12">
      <c r="B66" s="62" t="s">
        <v>71</v>
      </c>
      <c r="C66" s="2">
        <f t="shared" si="47"/>
        <v>56.260999999999996</v>
      </c>
      <c r="D66" s="2">
        <f t="shared" si="53"/>
        <v>2940.6338316062638</v>
      </c>
      <c r="E66" s="2">
        <f t="shared" ref="E66:I70" si="67">E99+E132+E164+E196+E228+E262</f>
        <v>165.44300000000001</v>
      </c>
      <c r="F66" s="2">
        <f t="shared" si="67"/>
        <v>56.278000000000006</v>
      </c>
      <c r="G66" s="2">
        <f t="shared" si="49"/>
        <v>3100.1279363161443</v>
      </c>
      <c r="H66" s="2">
        <f t="shared" si="67"/>
        <v>174.46899999999999</v>
      </c>
      <c r="I66" s="2">
        <f t="shared" si="67"/>
        <v>61.303000000000004</v>
      </c>
      <c r="J66" s="2">
        <f t="shared" si="50"/>
        <v>2178.1896481412</v>
      </c>
      <c r="K66" s="2">
        <f t="shared" si="51"/>
        <v>133.52956</v>
      </c>
      <c r="L66" s="65" t="s">
        <v>72</v>
      </c>
    </row>
    <row r="67" spans="2:12">
      <c r="B67" s="62" t="s">
        <v>73</v>
      </c>
      <c r="C67" s="2">
        <f t="shared" si="47"/>
        <v>415.827</v>
      </c>
      <c r="D67" s="2">
        <f t="shared" si="53"/>
        <v>649.3229155393949</v>
      </c>
      <c r="E67" s="2">
        <f t="shared" ref="E67:F67" si="68">E100+E133+E165+E197+E229+E263</f>
        <v>270.00599999999997</v>
      </c>
      <c r="F67" s="2">
        <f t="shared" si="68"/>
        <v>311.42500000000001</v>
      </c>
      <c r="G67" s="2">
        <f t="shared" si="49"/>
        <v>672.42835353616442</v>
      </c>
      <c r="H67" s="2">
        <f t="shared" si="67"/>
        <v>209.411</v>
      </c>
      <c r="I67" s="2">
        <f t="shared" si="67"/>
        <v>311.05700000000002</v>
      </c>
      <c r="J67" s="2">
        <f t="shared" si="50"/>
        <v>673.35578366665914</v>
      </c>
      <c r="K67" s="2">
        <f t="shared" si="51"/>
        <v>209.45203000000001</v>
      </c>
      <c r="L67" s="65" t="s">
        <v>74</v>
      </c>
    </row>
    <row r="68" spans="2:12">
      <c r="B68" s="62" t="s">
        <v>75</v>
      </c>
      <c r="C68" s="2">
        <f t="shared" si="47"/>
        <v>3435.3139999999999</v>
      </c>
      <c r="D68" s="2">
        <f t="shared" si="53"/>
        <v>7022.7961694331307</v>
      </c>
      <c r="E68" s="2">
        <f t="shared" ref="E68:F68" si="69">E101+E134+E166+E198+E230+E264</f>
        <v>24125.510000000002</v>
      </c>
      <c r="F68" s="2">
        <f t="shared" si="69"/>
        <v>3607.0919999999996</v>
      </c>
      <c r="G68" s="2">
        <f t="shared" si="49"/>
        <v>6187.8613021237061</v>
      </c>
      <c r="H68" s="2">
        <f t="shared" si="67"/>
        <v>22320.185000000001</v>
      </c>
      <c r="I68" s="2">
        <f t="shared" si="67"/>
        <v>3259.6459999999997</v>
      </c>
      <c r="J68" s="2">
        <f t="shared" si="50"/>
        <v>7240.8060783287519</v>
      </c>
      <c r="K68" s="2">
        <f t="shared" si="51"/>
        <v>23602.46457</v>
      </c>
      <c r="L68" s="65" t="s">
        <v>76</v>
      </c>
    </row>
    <row r="69" spans="2:12">
      <c r="B69" s="62" t="s">
        <v>77</v>
      </c>
      <c r="C69" s="2">
        <f t="shared" si="47"/>
        <v>4489.2059999999992</v>
      </c>
      <c r="D69" s="2">
        <f t="shared" si="53"/>
        <v>940.22172295056203</v>
      </c>
      <c r="E69" s="2">
        <f t="shared" ref="E69:F69" si="70">E102+E135+E167+E199+E231+E265</f>
        <v>4220.8490000000002</v>
      </c>
      <c r="F69" s="2">
        <f t="shared" si="70"/>
        <v>4446.6879999999992</v>
      </c>
      <c r="G69" s="2">
        <f t="shared" si="49"/>
        <v>742.89763527371406</v>
      </c>
      <c r="H69" s="2">
        <f t="shared" si="67"/>
        <v>3303.4340000000007</v>
      </c>
      <c r="I69" s="2">
        <f t="shared" si="67"/>
        <v>4487.5350000000017</v>
      </c>
      <c r="J69" s="2">
        <f t="shared" si="50"/>
        <v>2328.1483331049226</v>
      </c>
      <c r="K69" s="2">
        <f t="shared" si="51"/>
        <v>10447.647130000001</v>
      </c>
      <c r="L69" s="65" t="s">
        <v>78</v>
      </c>
    </row>
    <row r="70" spans="2:12">
      <c r="B70" s="62" t="s">
        <v>79</v>
      </c>
      <c r="C70" s="2">
        <f t="shared" si="47"/>
        <v>260.74199999999996</v>
      </c>
      <c r="D70" s="2">
        <f t="shared" si="53"/>
        <v>1842.5608455868255</v>
      </c>
      <c r="E70" s="2">
        <f t="shared" ref="E70:F70" si="71">E103+E136+E168+E200+E232+E266</f>
        <v>480.43299999999999</v>
      </c>
      <c r="F70" s="2">
        <f t="shared" si="71"/>
        <v>312.85699999999997</v>
      </c>
      <c r="G70" s="2">
        <f t="shared" si="49"/>
        <v>1553.8249104223337</v>
      </c>
      <c r="H70" s="2">
        <f t="shared" si="67"/>
        <v>486.125</v>
      </c>
      <c r="I70" s="2">
        <f t="shared" si="67"/>
        <v>243.80099999999999</v>
      </c>
      <c r="J70" s="2">
        <f t="shared" si="50"/>
        <v>2046.0786050918575</v>
      </c>
      <c r="K70" s="2">
        <f t="shared" si="51"/>
        <v>498.83600999999999</v>
      </c>
      <c r="L70" s="65" t="s">
        <v>80</v>
      </c>
    </row>
    <row r="71" spans="2:12" ht="15.75" thickBot="1">
      <c r="B71" s="63" t="s">
        <v>81</v>
      </c>
      <c r="C71" s="2">
        <f t="shared" si="47"/>
        <v>931.88599999999997</v>
      </c>
      <c r="D71" s="2">
        <f t="shared" si="53"/>
        <v>729.66854314798172</v>
      </c>
      <c r="E71" s="2">
        <f t="shared" ref="E71:F73" si="72">E104+E137+E169+E201+E233+E267</f>
        <v>679.96789999999999</v>
      </c>
      <c r="F71" s="2">
        <f t="shared" si="72"/>
        <v>536.62599999999998</v>
      </c>
      <c r="G71" s="2">
        <f t="shared" si="49"/>
        <v>833.90666870408825</v>
      </c>
      <c r="H71" s="2">
        <f>H104+H137+H169+H201+H233+H267</f>
        <v>447.49600000000004</v>
      </c>
      <c r="I71" s="2">
        <f t="shared" ref="I71" si="73">I104+I137+I169+I201+I233+I267</f>
        <v>578.10599999999999</v>
      </c>
      <c r="J71" s="2">
        <f t="shared" si="50"/>
        <v>1524.5283736892541</v>
      </c>
      <c r="K71" s="2">
        <f t="shared" si="51"/>
        <v>881.33899999999994</v>
      </c>
      <c r="L71" s="66" t="s">
        <v>82</v>
      </c>
    </row>
    <row r="72" spans="2:12" ht="15.75" thickBot="1">
      <c r="B72" s="81" t="s">
        <v>343</v>
      </c>
      <c r="C72" s="67">
        <f t="shared" si="47"/>
        <v>30551.033290000003</v>
      </c>
      <c r="D72" s="67">
        <f>E72/C72*1000</f>
        <v>1890.9951062411346</v>
      </c>
      <c r="E72" s="67">
        <f t="shared" si="72"/>
        <v>57771.854441999996</v>
      </c>
      <c r="F72" s="100">
        <f>F105+F138+F170+F202+F234+F268</f>
        <v>29451.619000000002</v>
      </c>
      <c r="G72" s="100">
        <f t="shared" si="49"/>
        <v>1811.7037640613232</v>
      </c>
      <c r="H72" s="100">
        <f>H105+H138+H170+H202+H234+H268</f>
        <v>53357.608999999989</v>
      </c>
      <c r="I72" s="100">
        <f>I105+I138+I170+I202+I234+I268</f>
        <v>27778.725739999994</v>
      </c>
      <c r="J72" s="100">
        <f t="shared" si="50"/>
        <v>2004.3720216375923</v>
      </c>
      <c r="K72" s="100">
        <f>K105+K138+K170+K202+K234+K268</f>
        <v>55678.900670000003</v>
      </c>
      <c r="L72" s="81" t="s">
        <v>345</v>
      </c>
    </row>
    <row r="73" spans="2:12" ht="15.75" thickBot="1">
      <c r="B73" s="81" t="s">
        <v>344</v>
      </c>
      <c r="C73" s="67">
        <f t="shared" si="47"/>
        <v>717224.77300000004</v>
      </c>
      <c r="D73" s="67">
        <f t="shared" si="53"/>
        <v>4136.9039270482644</v>
      </c>
      <c r="E73" s="67">
        <f t="shared" si="72"/>
        <v>2967089.98</v>
      </c>
      <c r="F73" s="81">
        <f t="shared" si="72"/>
        <v>728026.01</v>
      </c>
      <c r="G73" s="100">
        <f t="shared" si="49"/>
        <v>4086.010380315945</v>
      </c>
      <c r="H73" s="100">
        <f>H106+H139+H171+H203+H235+H269</f>
        <v>2974721.8339999998</v>
      </c>
      <c r="I73" s="100">
        <f>I106+I139+I171+I203+I235+I269</f>
        <v>731265.14500000002</v>
      </c>
      <c r="J73" s="100">
        <f t="shared" si="50"/>
        <v>4170.3585470493053</v>
      </c>
      <c r="K73" s="100">
        <f>K106+K139+K171+K203+K235+K269</f>
        <v>3049637.8476100001</v>
      </c>
      <c r="L73" s="81" t="s">
        <v>342</v>
      </c>
    </row>
    <row r="77" spans="2:12" ht="15.75">
      <c r="B77" s="24" t="s">
        <v>427</v>
      </c>
      <c r="C77" s="24"/>
      <c r="D77" s="24"/>
      <c r="E77" s="24"/>
      <c r="F77" s="24"/>
      <c r="G77" s="24"/>
      <c r="H77" s="24"/>
      <c r="I77" s="24"/>
      <c r="J77" s="121"/>
      <c r="L77" s="43" t="s">
        <v>428</v>
      </c>
    </row>
    <row r="78" spans="2:12">
      <c r="B78" s="24" t="s">
        <v>85</v>
      </c>
      <c r="C78" s="24"/>
      <c r="D78" s="24"/>
      <c r="E78" s="24"/>
      <c r="F78" s="24"/>
      <c r="H78" s="25"/>
      <c r="I78" s="25"/>
      <c r="J78" s="25"/>
      <c r="K78" s="25"/>
      <c r="L78" s="43" t="s">
        <v>86</v>
      </c>
    </row>
    <row r="79" spans="2:12" ht="15.75" customHeight="1" thickBot="1">
      <c r="B79" s="26" t="s">
        <v>466</v>
      </c>
      <c r="C79" s="26"/>
      <c r="D79" s="26"/>
      <c r="E79" s="26"/>
      <c r="F79" s="26"/>
      <c r="H79" s="24"/>
      <c r="I79" s="24"/>
      <c r="J79" s="24"/>
      <c r="K79" s="24"/>
      <c r="L79" s="43" t="s">
        <v>4</v>
      </c>
    </row>
    <row r="80" spans="2:12" ht="15.75" thickBot="1">
      <c r="B80" s="135" t="s">
        <v>39</v>
      </c>
      <c r="C80" s="116">
        <v>2019</v>
      </c>
      <c r="D80" s="117"/>
      <c r="E80" s="118"/>
      <c r="F80" s="138">
        <v>2020</v>
      </c>
      <c r="G80" s="139"/>
      <c r="H80" s="140"/>
      <c r="I80" s="138">
        <v>2021</v>
      </c>
      <c r="J80" s="139"/>
      <c r="K80" s="140"/>
      <c r="L80" s="141" t="s">
        <v>40</v>
      </c>
    </row>
    <row r="81" spans="1:31">
      <c r="B81" s="136"/>
      <c r="C81" s="57" t="s">
        <v>7</v>
      </c>
      <c r="D81" s="57" t="s">
        <v>461</v>
      </c>
      <c r="E81" s="58" t="s">
        <v>462</v>
      </c>
      <c r="F81" s="57" t="s">
        <v>7</v>
      </c>
      <c r="G81" s="57" t="s">
        <v>461</v>
      </c>
      <c r="H81" s="58" t="s">
        <v>462</v>
      </c>
      <c r="I81" s="57" t="s">
        <v>7</v>
      </c>
      <c r="J81" s="57" t="s">
        <v>461</v>
      </c>
      <c r="K81" s="58" t="s">
        <v>462</v>
      </c>
      <c r="L81" s="142"/>
    </row>
    <row r="82" spans="1:31" ht="15.75" thickBot="1">
      <c r="B82" s="137"/>
      <c r="C82" s="59" t="s">
        <v>8</v>
      </c>
      <c r="D82" s="59" t="s">
        <v>9</v>
      </c>
      <c r="E82" s="60" t="s">
        <v>10</v>
      </c>
      <c r="F82" s="59" t="s">
        <v>8</v>
      </c>
      <c r="G82" s="59" t="s">
        <v>9</v>
      </c>
      <c r="H82" s="60" t="s">
        <v>10</v>
      </c>
      <c r="I82" s="59" t="s">
        <v>8</v>
      </c>
      <c r="J82" s="59" t="s">
        <v>9</v>
      </c>
      <c r="K82" s="60" t="s">
        <v>10</v>
      </c>
      <c r="L82" s="143"/>
    </row>
    <row r="83" spans="1:31">
      <c r="B83" s="61" t="s">
        <v>41</v>
      </c>
      <c r="C83" s="10">
        <v>14.06682</v>
      </c>
      <c r="D83" s="10">
        <v>1188.384155054234</v>
      </c>
      <c r="E83" s="10">
        <v>16.716785999999999</v>
      </c>
      <c r="F83" s="10">
        <v>10.926</v>
      </c>
      <c r="G83" s="10">
        <v>1990.2983708585025</v>
      </c>
      <c r="H83" s="10">
        <v>21.745999999999999</v>
      </c>
      <c r="I83" s="10">
        <v>15.61</v>
      </c>
      <c r="J83" s="10">
        <f>+K83/I83*1000</f>
        <v>1652.7866752082</v>
      </c>
      <c r="K83" s="10">
        <v>25.8</v>
      </c>
      <c r="L83" s="64" t="s">
        <v>42</v>
      </c>
    </row>
    <row r="84" spans="1:31">
      <c r="B84" s="62" t="s">
        <v>43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65" t="s">
        <v>416</v>
      </c>
    </row>
    <row r="85" spans="1:31">
      <c r="B85" s="62" t="s">
        <v>44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65" t="s">
        <v>45</v>
      </c>
    </row>
    <row r="86" spans="1:31">
      <c r="B86" s="62" t="s">
        <v>46</v>
      </c>
      <c r="C86" s="10">
        <v>610.24199999999996</v>
      </c>
      <c r="D86" s="10">
        <v>1708.6303466493623</v>
      </c>
      <c r="E86" s="10">
        <v>1042.6780000000001</v>
      </c>
      <c r="F86" s="10">
        <v>606</v>
      </c>
      <c r="G86" s="10">
        <v>1719.4719471947196</v>
      </c>
      <c r="H86" s="10">
        <v>1042</v>
      </c>
      <c r="I86" s="10">
        <v>610</v>
      </c>
      <c r="J86" s="10">
        <f t="shared" ref="J86:J106" si="74">+K86/I86*1000</f>
        <v>2198.8852459016393</v>
      </c>
      <c r="K86" s="10">
        <v>1341.32</v>
      </c>
      <c r="L86" s="65" t="s">
        <v>47</v>
      </c>
    </row>
    <row r="87" spans="1:31" s="85" customFormat="1">
      <c r="A87" s="89"/>
      <c r="B87" s="62" t="s">
        <v>48</v>
      </c>
      <c r="C87" s="88">
        <v>1974.9870000000001</v>
      </c>
      <c r="D87" s="88">
        <v>1962.988110807818</v>
      </c>
      <c r="E87" s="88">
        <v>3876.8760000000002</v>
      </c>
      <c r="F87" s="10">
        <v>1848.0830000000001</v>
      </c>
      <c r="G87" s="10">
        <v>1681.0684368613313</v>
      </c>
      <c r="H87" s="10">
        <v>3106</v>
      </c>
      <c r="I87" s="10">
        <v>1368.702</v>
      </c>
      <c r="J87" s="10">
        <f t="shared" si="74"/>
        <v>1584.2645075407211</v>
      </c>
      <c r="K87" s="10">
        <v>2168.386</v>
      </c>
      <c r="L87" s="90" t="s">
        <v>49</v>
      </c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</row>
    <row r="88" spans="1:31">
      <c r="B88" s="62" t="s">
        <v>50</v>
      </c>
      <c r="C88" s="88">
        <v>0</v>
      </c>
      <c r="D88" s="88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65" t="s">
        <v>51</v>
      </c>
    </row>
    <row r="89" spans="1:31">
      <c r="B89" s="62" t="s">
        <v>52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65" t="s">
        <v>53</v>
      </c>
    </row>
    <row r="90" spans="1:31">
      <c r="B90" s="62" t="s">
        <v>54</v>
      </c>
      <c r="C90" s="10">
        <v>87.998999999999995</v>
      </c>
      <c r="D90" s="10">
        <v>6068.2507755769957</v>
      </c>
      <c r="E90" s="10">
        <v>534</v>
      </c>
      <c r="F90" s="10">
        <v>86.983000000000004</v>
      </c>
      <c r="G90" s="10">
        <v>6375.5216536564612</v>
      </c>
      <c r="H90" s="10">
        <v>554.56200000000001</v>
      </c>
      <c r="I90" s="10">
        <v>91.43</v>
      </c>
      <c r="J90" s="10">
        <f t="shared" si="74"/>
        <v>6700.0109373291043</v>
      </c>
      <c r="K90" s="10">
        <v>612.58199999999999</v>
      </c>
      <c r="L90" s="65" t="s">
        <v>55</v>
      </c>
    </row>
    <row r="91" spans="1:31">
      <c r="B91" s="62" t="s">
        <v>56</v>
      </c>
      <c r="C91" s="10">
        <v>303.42099999999999</v>
      </c>
      <c r="D91" s="10">
        <v>2394.0333727724842</v>
      </c>
      <c r="E91" s="10">
        <v>726.4</v>
      </c>
      <c r="F91" s="10">
        <v>317.59999999999997</v>
      </c>
      <c r="G91" s="10">
        <v>2285.8942065491187</v>
      </c>
      <c r="H91" s="10">
        <v>726</v>
      </c>
      <c r="I91" s="10">
        <v>260</v>
      </c>
      <c r="J91" s="10">
        <f t="shared" si="74"/>
        <v>2307.6923076923076</v>
      </c>
      <c r="K91" s="10">
        <v>600</v>
      </c>
      <c r="L91" s="65" t="s">
        <v>57</v>
      </c>
    </row>
    <row r="92" spans="1:31">
      <c r="B92" s="62" t="s">
        <v>58</v>
      </c>
      <c r="C92" s="10">
        <v>1345.607</v>
      </c>
      <c r="D92" s="10">
        <v>2292.7169671382508</v>
      </c>
      <c r="E92" s="10">
        <v>3085.096</v>
      </c>
      <c r="F92" s="10">
        <v>1350.538</v>
      </c>
      <c r="G92" s="10">
        <v>2109.1387284178604</v>
      </c>
      <c r="H92" s="10">
        <v>2848.4720000000002</v>
      </c>
      <c r="I92" s="10">
        <v>1567.2619999999999</v>
      </c>
      <c r="J92" s="10">
        <f t="shared" si="74"/>
        <v>1245.3603354129684</v>
      </c>
      <c r="K92" s="10">
        <v>1951.80593</v>
      </c>
      <c r="L92" s="65" t="s">
        <v>417</v>
      </c>
      <c r="N92" s="89"/>
    </row>
    <row r="93" spans="1:31">
      <c r="B93" s="62" t="s">
        <v>59</v>
      </c>
      <c r="C93" s="10">
        <v>2.593</v>
      </c>
      <c r="D93" s="10">
        <v>400.69417662938679</v>
      </c>
      <c r="E93" s="10">
        <v>1.0389999999999999</v>
      </c>
      <c r="F93" s="10">
        <v>2.6150000000000002</v>
      </c>
      <c r="G93" s="10">
        <v>398.85277246653914</v>
      </c>
      <c r="H93" s="10">
        <v>1.0429999999999999</v>
      </c>
      <c r="I93" s="10">
        <v>2.6259999999999999</v>
      </c>
      <c r="J93" s="10">
        <f t="shared" si="74"/>
        <v>400.15993907083015</v>
      </c>
      <c r="K93" s="10">
        <v>1.0508199999999999</v>
      </c>
      <c r="L93" s="65" t="s">
        <v>60</v>
      </c>
    </row>
    <row r="94" spans="1:31">
      <c r="B94" s="62" t="s">
        <v>61</v>
      </c>
      <c r="C94" s="10">
        <v>1582.78</v>
      </c>
      <c r="D94" s="10">
        <v>2744.2051327411264</v>
      </c>
      <c r="E94" s="10">
        <v>4343.473</v>
      </c>
      <c r="F94" s="10">
        <v>2143.4209999999998</v>
      </c>
      <c r="G94" s="10">
        <v>2910.4837547080115</v>
      </c>
      <c r="H94" s="10">
        <v>6238.3919999999998</v>
      </c>
      <c r="I94" s="10">
        <v>1591.8030000000001</v>
      </c>
      <c r="J94" s="10">
        <f t="shared" si="74"/>
        <v>2659.6972112755157</v>
      </c>
      <c r="K94" s="10">
        <v>4233.7139999999999</v>
      </c>
      <c r="L94" s="65" t="s">
        <v>62</v>
      </c>
    </row>
    <row r="95" spans="1:31">
      <c r="B95" s="62" t="s">
        <v>63</v>
      </c>
      <c r="C95" s="10">
        <v>0.93899999999999995</v>
      </c>
      <c r="D95" s="10">
        <v>3849.8402555910548</v>
      </c>
      <c r="E95" s="10">
        <v>3.6150000000000002</v>
      </c>
      <c r="F95" s="10">
        <v>1.131</v>
      </c>
      <c r="G95" s="10">
        <v>2533.1564986737399</v>
      </c>
      <c r="H95" s="10">
        <v>2.8650000000000002</v>
      </c>
      <c r="I95" s="10">
        <v>1.0960000000000001</v>
      </c>
      <c r="J95" s="10">
        <f t="shared" si="74"/>
        <v>3231.7518248175179</v>
      </c>
      <c r="K95" s="10">
        <v>3.5419999999999998</v>
      </c>
      <c r="L95" s="65" t="s">
        <v>64</v>
      </c>
    </row>
    <row r="96" spans="1:31">
      <c r="B96" s="62" t="s">
        <v>65</v>
      </c>
      <c r="C96" s="10">
        <v>15.304</v>
      </c>
      <c r="D96" s="10">
        <v>2246.0141139571351</v>
      </c>
      <c r="E96" s="10">
        <v>34.372999999999998</v>
      </c>
      <c r="F96" s="10">
        <v>15.147</v>
      </c>
      <c r="G96" s="10">
        <v>2269.3602693602693</v>
      </c>
      <c r="H96" s="10">
        <v>34.374000000000002</v>
      </c>
      <c r="I96" s="10">
        <v>14.808999999999999</v>
      </c>
      <c r="J96" s="10">
        <f t="shared" si="74"/>
        <v>2322.6733742994129</v>
      </c>
      <c r="K96" s="10">
        <v>34.396470000000001</v>
      </c>
      <c r="L96" s="65" t="s">
        <v>66</v>
      </c>
    </row>
    <row r="97" spans="2:12">
      <c r="B97" s="62" t="s">
        <v>67</v>
      </c>
      <c r="C97" s="10">
        <v>0.6</v>
      </c>
      <c r="D97" s="10">
        <v>2333.3333333333335</v>
      </c>
      <c r="E97" s="10">
        <v>1.4</v>
      </c>
      <c r="F97" s="10">
        <v>1E-3</v>
      </c>
      <c r="G97" s="10">
        <v>2000</v>
      </c>
      <c r="H97" s="10">
        <v>2E-3</v>
      </c>
      <c r="I97" s="10">
        <v>0.109</v>
      </c>
      <c r="J97" s="10">
        <f t="shared" si="74"/>
        <v>2311.9266055045869</v>
      </c>
      <c r="K97" s="10">
        <v>0.252</v>
      </c>
      <c r="L97" s="65" t="s">
        <v>68</v>
      </c>
    </row>
    <row r="98" spans="2:12">
      <c r="B98" s="62" t="s">
        <v>69</v>
      </c>
      <c r="C98" s="10">
        <v>5.0000000000000001E-3</v>
      </c>
      <c r="D98" s="10">
        <v>3200</v>
      </c>
      <c r="E98" s="10">
        <v>1.6E-2</v>
      </c>
      <c r="F98" s="10">
        <v>0.01</v>
      </c>
      <c r="G98" s="10">
        <v>6800.0000000000009</v>
      </c>
      <c r="H98" s="10">
        <v>6.8000000000000005E-2</v>
      </c>
      <c r="I98" s="10">
        <v>8.0000000000000002E-3</v>
      </c>
      <c r="J98" s="10">
        <f t="shared" si="74"/>
        <v>4592.5</v>
      </c>
      <c r="K98" s="10">
        <v>3.6740000000000002E-2</v>
      </c>
      <c r="L98" s="65" t="s">
        <v>70</v>
      </c>
    </row>
    <row r="99" spans="2:12">
      <c r="B99" s="62" t="s">
        <v>71</v>
      </c>
      <c r="C99" s="10">
        <v>41</v>
      </c>
      <c r="D99" s="10">
        <v>3170.7317073170734</v>
      </c>
      <c r="E99" s="10">
        <v>130</v>
      </c>
      <c r="F99" s="10">
        <v>41</v>
      </c>
      <c r="G99" s="10">
        <v>3414.6341463414633</v>
      </c>
      <c r="H99" s="10">
        <v>140</v>
      </c>
      <c r="I99" s="10">
        <v>45</v>
      </c>
      <c r="J99" s="10">
        <f t="shared" si="74"/>
        <v>2222.2222222222222</v>
      </c>
      <c r="K99" s="10">
        <v>100</v>
      </c>
      <c r="L99" s="65" t="s">
        <v>72</v>
      </c>
    </row>
    <row r="100" spans="2:12">
      <c r="B100" s="62" t="s">
        <v>73</v>
      </c>
      <c r="C100" s="10">
        <v>180.93700000000001</v>
      </c>
      <c r="D100" s="10">
        <v>773.74997927455399</v>
      </c>
      <c r="E100" s="10">
        <v>140</v>
      </c>
      <c r="F100" s="10">
        <v>168.49700000000001</v>
      </c>
      <c r="G100" s="10">
        <v>771.52708950307715</v>
      </c>
      <c r="H100" s="10">
        <v>130</v>
      </c>
      <c r="I100" s="10">
        <v>168.77</v>
      </c>
      <c r="J100" s="10">
        <f t="shared" si="74"/>
        <v>770.27907803519577</v>
      </c>
      <c r="K100" s="10">
        <v>130</v>
      </c>
      <c r="L100" s="65" t="s">
        <v>74</v>
      </c>
    </row>
    <row r="101" spans="2:12">
      <c r="B101" s="62" t="s">
        <v>75</v>
      </c>
      <c r="C101" s="10">
        <v>1410.912</v>
      </c>
      <c r="D101" s="10">
        <v>6378.8528271075729</v>
      </c>
      <c r="E101" s="10">
        <v>9000</v>
      </c>
      <c r="F101" s="10">
        <v>1370.2349999999999</v>
      </c>
      <c r="G101" s="10">
        <v>6568.2164008363534</v>
      </c>
      <c r="H101" s="10">
        <v>9000</v>
      </c>
      <c r="I101" s="10">
        <v>1436.73</v>
      </c>
      <c r="J101" s="10">
        <f t="shared" si="74"/>
        <v>7204.6306543331038</v>
      </c>
      <c r="K101" s="10">
        <v>10351.109</v>
      </c>
      <c r="L101" s="65" t="s">
        <v>76</v>
      </c>
    </row>
    <row r="102" spans="2:12">
      <c r="B102" s="62" t="s">
        <v>77</v>
      </c>
      <c r="C102" s="10">
        <v>3340</v>
      </c>
      <c r="D102" s="10">
        <v>922.1556886227545</v>
      </c>
      <c r="E102" s="10">
        <v>3080</v>
      </c>
      <c r="F102" s="102">
        <v>2845.29</v>
      </c>
      <c r="G102" s="10">
        <v>900.39960777284568</v>
      </c>
      <c r="H102" s="10">
        <v>2561.8980000000001</v>
      </c>
      <c r="I102" s="10">
        <v>2864.567</v>
      </c>
      <c r="J102" s="10">
        <f t="shared" si="74"/>
        <v>2633.5037372140368</v>
      </c>
      <c r="K102" s="10">
        <v>7543.8479000000007</v>
      </c>
      <c r="L102" s="65" t="s">
        <v>78</v>
      </c>
    </row>
    <row r="103" spans="2:12">
      <c r="B103" s="62" t="s">
        <v>79</v>
      </c>
      <c r="C103" s="10">
        <v>4.0739999999999998</v>
      </c>
      <c r="D103" s="10">
        <v>2121.0112911143838</v>
      </c>
      <c r="E103" s="10">
        <v>8.641</v>
      </c>
      <c r="F103" s="10">
        <v>4.2240000000000002</v>
      </c>
      <c r="G103" s="10">
        <v>2116.9507575757575</v>
      </c>
      <c r="H103" s="10">
        <v>8.9420000000000002</v>
      </c>
      <c r="I103" s="10">
        <v>3.294</v>
      </c>
      <c r="J103" s="10">
        <f t="shared" si="74"/>
        <v>2125.0758955676988</v>
      </c>
      <c r="K103" s="10">
        <v>7</v>
      </c>
      <c r="L103" s="65" t="s">
        <v>80</v>
      </c>
    </row>
    <row r="104" spans="2:12" ht="15.75" thickBot="1">
      <c r="B104" s="63" t="s">
        <v>81</v>
      </c>
      <c r="C104" s="10">
        <v>56.466000000000001</v>
      </c>
      <c r="D104" s="10">
        <v>1776.8568696206567</v>
      </c>
      <c r="E104" s="10">
        <v>100.33199999999999</v>
      </c>
      <c r="F104" s="10">
        <v>57.218000000000004</v>
      </c>
      <c r="G104" s="10">
        <v>1762.7320074102554</v>
      </c>
      <c r="H104" s="10">
        <v>100.86</v>
      </c>
      <c r="I104" s="10">
        <v>67.534999999999997</v>
      </c>
      <c r="J104" s="10">
        <f t="shared" si="74"/>
        <v>2106.315243947583</v>
      </c>
      <c r="K104" s="10">
        <v>142.25</v>
      </c>
      <c r="L104" s="66" t="s">
        <v>82</v>
      </c>
    </row>
    <row r="105" spans="2:12" ht="15.75" thickBot="1">
      <c r="B105" s="81" t="s">
        <v>343</v>
      </c>
      <c r="C105" s="67">
        <v>10971.932820000002</v>
      </c>
      <c r="D105" s="67">
        <v>2381.0440890030886</v>
      </c>
      <c r="E105" s="67">
        <v>26124.655785999996</v>
      </c>
      <c r="F105" s="81">
        <v>10868.919</v>
      </c>
      <c r="G105" s="81">
        <v>2439.7296548074373</v>
      </c>
      <c r="H105" s="81">
        <v>26517.223999999998</v>
      </c>
      <c r="I105" s="81">
        <f>SUM(I83:I104)</f>
        <v>10109.351000000001</v>
      </c>
      <c r="J105" s="81">
        <f t="shared" si="74"/>
        <v>2893.0732408044787</v>
      </c>
      <c r="K105" s="100">
        <f>SUM(K83:K104)</f>
        <v>29247.092860000001</v>
      </c>
      <c r="L105" s="81" t="s">
        <v>345</v>
      </c>
    </row>
    <row r="106" spans="2:12" ht="15.75" thickBot="1">
      <c r="B106" s="81" t="s">
        <v>344</v>
      </c>
      <c r="C106" s="67">
        <v>215901.95800000001</v>
      </c>
      <c r="D106" s="67">
        <v>3546.839695636294</v>
      </c>
      <c r="E106" s="67">
        <v>765769.63500000001</v>
      </c>
      <c r="F106" s="81">
        <v>219006.89300000001</v>
      </c>
      <c r="G106" s="81">
        <v>3474.4378159823486</v>
      </c>
      <c r="H106" s="81">
        <v>760925.83100000001</v>
      </c>
      <c r="I106" s="81">
        <v>220759.739</v>
      </c>
      <c r="J106" s="81">
        <f t="shared" si="74"/>
        <v>3491.9278142922608</v>
      </c>
      <c r="K106" s="81">
        <v>770877.07288999995</v>
      </c>
      <c r="L106" s="81" t="s">
        <v>342</v>
      </c>
    </row>
    <row r="110" spans="2:12">
      <c r="B110" s="24" t="s">
        <v>429</v>
      </c>
      <c r="C110" s="24"/>
      <c r="D110" s="24"/>
      <c r="E110" s="24"/>
      <c r="F110" s="24"/>
      <c r="H110" s="24"/>
      <c r="I110" s="24"/>
      <c r="J110" s="24"/>
      <c r="K110" s="24"/>
      <c r="L110" s="43" t="s">
        <v>430</v>
      </c>
    </row>
    <row r="111" spans="2:12">
      <c r="B111" s="24" t="s">
        <v>89</v>
      </c>
      <c r="C111" s="24"/>
      <c r="D111" s="24"/>
      <c r="E111" s="24"/>
      <c r="F111" s="24"/>
      <c r="H111" s="25"/>
      <c r="I111" s="25"/>
      <c r="J111" s="25"/>
      <c r="K111" s="25"/>
      <c r="L111" s="43" t="s">
        <v>90</v>
      </c>
    </row>
    <row r="112" spans="2:12" ht="15.75" customHeight="1" thickBot="1">
      <c r="B112" s="26" t="s">
        <v>466</v>
      </c>
      <c r="C112" s="26"/>
      <c r="D112" s="26"/>
      <c r="E112" s="26"/>
      <c r="F112" s="26"/>
      <c r="H112" s="24"/>
      <c r="I112" s="24"/>
      <c r="J112" s="24"/>
      <c r="K112" s="24"/>
      <c r="L112" s="43" t="s">
        <v>4</v>
      </c>
    </row>
    <row r="113" spans="2:13" ht="15.75" thickBot="1">
      <c r="B113" s="135" t="s">
        <v>39</v>
      </c>
      <c r="C113" s="138">
        <v>2019</v>
      </c>
      <c r="D113" s="139"/>
      <c r="E113" s="140"/>
      <c r="F113" s="138">
        <v>2020</v>
      </c>
      <c r="G113" s="139"/>
      <c r="H113" s="140"/>
      <c r="I113" s="138">
        <v>2021</v>
      </c>
      <c r="J113" s="139"/>
      <c r="K113" s="140"/>
      <c r="L113" s="141" t="s">
        <v>40</v>
      </c>
    </row>
    <row r="114" spans="2:13">
      <c r="B114" s="136"/>
      <c r="C114" s="57" t="s">
        <v>7</v>
      </c>
      <c r="D114" s="57" t="s">
        <v>461</v>
      </c>
      <c r="E114" s="58" t="s">
        <v>462</v>
      </c>
      <c r="F114" s="57" t="s">
        <v>7</v>
      </c>
      <c r="G114" s="57" t="s">
        <v>461</v>
      </c>
      <c r="H114" s="58" t="s">
        <v>462</v>
      </c>
      <c r="I114" s="57" t="s">
        <v>7</v>
      </c>
      <c r="J114" s="57" t="s">
        <v>461</v>
      </c>
      <c r="K114" s="58" t="s">
        <v>462</v>
      </c>
      <c r="L114" s="142"/>
    </row>
    <row r="115" spans="2:13" ht="15.75" thickBot="1">
      <c r="B115" s="137"/>
      <c r="C115" s="59" t="s">
        <v>8</v>
      </c>
      <c r="D115" s="59" t="s">
        <v>9</v>
      </c>
      <c r="E115" s="60" t="s">
        <v>10</v>
      </c>
      <c r="F115" s="59" t="s">
        <v>8</v>
      </c>
      <c r="G115" s="59" t="s">
        <v>9</v>
      </c>
      <c r="H115" s="60" t="s">
        <v>10</v>
      </c>
      <c r="I115" s="59" t="s">
        <v>8</v>
      </c>
      <c r="J115" s="59" t="s">
        <v>9</v>
      </c>
      <c r="K115" s="60" t="s">
        <v>10</v>
      </c>
      <c r="L115" s="143"/>
    </row>
    <row r="116" spans="2:13">
      <c r="B116" s="61" t="s">
        <v>41</v>
      </c>
      <c r="C116" s="2">
        <v>78.59875199999999</v>
      </c>
      <c r="D116" s="84">
        <v>613.11273746433028</v>
      </c>
      <c r="E116" s="1">
        <v>48.189895999999997</v>
      </c>
      <c r="F116" s="101">
        <v>43.877000000000002</v>
      </c>
      <c r="G116" s="3">
        <v>1113.1116530300612</v>
      </c>
      <c r="H116" s="101">
        <v>48.84</v>
      </c>
      <c r="I116" s="101">
        <v>23.780999999999999</v>
      </c>
      <c r="J116" s="10">
        <v>1471.7631722803919</v>
      </c>
      <c r="K116" s="101">
        <v>75.5</v>
      </c>
      <c r="L116" s="64" t="s">
        <v>42</v>
      </c>
      <c r="M116" s="86"/>
    </row>
    <row r="117" spans="2:13">
      <c r="B117" s="62" t="s">
        <v>43</v>
      </c>
      <c r="C117" s="3">
        <v>0</v>
      </c>
      <c r="D117" s="3">
        <v>0</v>
      </c>
      <c r="E117" s="9">
        <v>0</v>
      </c>
      <c r="F117" s="101">
        <v>0</v>
      </c>
      <c r="G117" s="3">
        <v>0</v>
      </c>
      <c r="H117" s="101">
        <v>0</v>
      </c>
      <c r="I117" s="101">
        <v>0</v>
      </c>
      <c r="J117" s="101">
        <v>0</v>
      </c>
      <c r="K117" s="101">
        <v>0</v>
      </c>
      <c r="L117" s="65" t="s">
        <v>416</v>
      </c>
    </row>
    <row r="118" spans="2:13">
      <c r="B118" s="62" t="s">
        <v>44</v>
      </c>
      <c r="C118" s="9">
        <v>0</v>
      </c>
      <c r="D118" s="9">
        <v>0</v>
      </c>
      <c r="E118" s="9">
        <v>0</v>
      </c>
      <c r="F118" s="101">
        <v>0</v>
      </c>
      <c r="G118" s="3">
        <v>0</v>
      </c>
      <c r="H118" s="101">
        <v>0</v>
      </c>
      <c r="I118" s="101">
        <v>0</v>
      </c>
      <c r="J118" s="101">
        <v>0</v>
      </c>
      <c r="K118" s="101">
        <v>0</v>
      </c>
      <c r="L118" s="65" t="s">
        <v>45</v>
      </c>
    </row>
    <row r="119" spans="2:13">
      <c r="B119" s="62" t="s">
        <v>46</v>
      </c>
      <c r="C119" s="3">
        <v>546.22299999999996</v>
      </c>
      <c r="D119" s="84">
        <v>852.02142714605577</v>
      </c>
      <c r="E119" s="9">
        <v>465.39369999999997</v>
      </c>
      <c r="F119" s="101">
        <v>542</v>
      </c>
      <c r="G119" s="3">
        <v>859.77859778597792</v>
      </c>
      <c r="H119" s="101">
        <v>466</v>
      </c>
      <c r="I119" s="101">
        <v>546</v>
      </c>
      <c r="J119" s="10">
        <v>841.68297455968684</v>
      </c>
      <c r="K119" s="101">
        <v>494.29</v>
      </c>
      <c r="L119" s="65" t="s">
        <v>47</v>
      </c>
    </row>
    <row r="120" spans="2:13">
      <c r="B120" s="62" t="s">
        <v>48</v>
      </c>
      <c r="C120" s="3">
        <v>1133.0050000000001</v>
      </c>
      <c r="D120" s="84">
        <v>1454.314852979466</v>
      </c>
      <c r="E120" s="9">
        <v>1647.7460000000001</v>
      </c>
      <c r="F120" s="101">
        <v>978.11400000000003</v>
      </c>
      <c r="G120" s="3">
        <v>1240.2818076420538</v>
      </c>
      <c r="H120" s="101">
        <v>1213.1369999999999</v>
      </c>
      <c r="I120" s="101">
        <v>525.63099999999997</v>
      </c>
      <c r="J120" s="10">
        <v>1056.5662984108626</v>
      </c>
      <c r="K120" s="101">
        <v>555.36400000000003</v>
      </c>
      <c r="L120" s="65" t="s">
        <v>49</v>
      </c>
    </row>
    <row r="121" spans="2:13">
      <c r="B121" s="62" t="s">
        <v>50</v>
      </c>
      <c r="C121" s="3">
        <v>0</v>
      </c>
      <c r="D121" s="3">
        <v>0</v>
      </c>
      <c r="E121" s="3">
        <v>0</v>
      </c>
      <c r="F121" s="101">
        <v>0</v>
      </c>
      <c r="G121" s="3">
        <v>0</v>
      </c>
      <c r="H121" s="101">
        <v>0</v>
      </c>
      <c r="I121" s="101">
        <v>0</v>
      </c>
      <c r="J121" s="101">
        <v>0</v>
      </c>
      <c r="K121" s="101">
        <v>0</v>
      </c>
      <c r="L121" s="65" t="s">
        <v>51</v>
      </c>
    </row>
    <row r="122" spans="2:13">
      <c r="B122" s="62" t="s">
        <v>52</v>
      </c>
      <c r="C122" s="3">
        <v>0</v>
      </c>
      <c r="D122" s="3">
        <v>0</v>
      </c>
      <c r="E122" s="3">
        <v>0</v>
      </c>
      <c r="F122" s="101">
        <v>0</v>
      </c>
      <c r="G122" s="3">
        <v>0</v>
      </c>
      <c r="H122" s="101">
        <v>0</v>
      </c>
      <c r="I122" s="101">
        <v>0</v>
      </c>
      <c r="J122" s="101">
        <v>0</v>
      </c>
      <c r="K122" s="101">
        <v>0</v>
      </c>
      <c r="L122" s="65" t="s">
        <v>53</v>
      </c>
    </row>
    <row r="123" spans="2:13">
      <c r="B123" s="62" t="s">
        <v>54</v>
      </c>
      <c r="C123" s="3">
        <v>91.619</v>
      </c>
      <c r="D123" s="84">
        <v>6854.2769512873956</v>
      </c>
      <c r="E123" s="9">
        <v>627.98199999999997</v>
      </c>
      <c r="F123" s="101">
        <v>81.52</v>
      </c>
      <c r="G123" s="3">
        <v>5373.9450441609424</v>
      </c>
      <c r="H123" s="101">
        <v>438.084</v>
      </c>
      <c r="I123" s="101">
        <v>69.058999999999997</v>
      </c>
      <c r="J123" s="10">
        <v>5550.8010541710719</v>
      </c>
      <c r="K123" s="101">
        <v>383.33277000000004</v>
      </c>
      <c r="L123" s="65" t="s">
        <v>55</v>
      </c>
    </row>
    <row r="124" spans="2:13">
      <c r="B124" s="62" t="s">
        <v>56</v>
      </c>
      <c r="C124" s="3">
        <v>0</v>
      </c>
      <c r="D124" s="3">
        <v>0</v>
      </c>
      <c r="E124" s="9">
        <v>0</v>
      </c>
      <c r="F124" s="101">
        <v>0</v>
      </c>
      <c r="G124" s="3">
        <v>0</v>
      </c>
      <c r="H124" s="101">
        <v>0</v>
      </c>
      <c r="I124" s="101">
        <v>0</v>
      </c>
      <c r="J124" s="101">
        <v>0</v>
      </c>
      <c r="K124" s="101">
        <v>0</v>
      </c>
      <c r="L124" s="65" t="s">
        <v>57</v>
      </c>
    </row>
    <row r="125" spans="2:13">
      <c r="B125" s="62" t="s">
        <v>58</v>
      </c>
      <c r="C125" s="3">
        <v>1480.886</v>
      </c>
      <c r="D125" s="84">
        <v>2061.6873952485203</v>
      </c>
      <c r="E125" s="9">
        <v>3053.1239999999998</v>
      </c>
      <c r="F125" s="101">
        <v>1502.9259999999999</v>
      </c>
      <c r="G125" s="3">
        <v>1494.2791594529606</v>
      </c>
      <c r="H125" s="101">
        <v>2245.7910000000002</v>
      </c>
      <c r="I125" s="101">
        <v>1440.0440000000001</v>
      </c>
      <c r="J125" s="10">
        <v>175.22110435514469</v>
      </c>
      <c r="K125" s="101">
        <v>252.3261</v>
      </c>
      <c r="L125" s="65" t="s">
        <v>417</v>
      </c>
    </row>
    <row r="126" spans="2:13">
      <c r="B126" s="62" t="s">
        <v>59</v>
      </c>
      <c r="C126" s="3">
        <v>0</v>
      </c>
      <c r="D126" s="3">
        <v>0</v>
      </c>
      <c r="E126" s="9">
        <v>0</v>
      </c>
      <c r="F126" s="101">
        <v>0</v>
      </c>
      <c r="G126" s="3">
        <v>0</v>
      </c>
      <c r="H126" s="101">
        <v>0</v>
      </c>
      <c r="I126" s="101">
        <v>0</v>
      </c>
      <c r="J126" s="101">
        <v>0</v>
      </c>
      <c r="K126" s="101">
        <v>0</v>
      </c>
      <c r="L126" s="65" t="s">
        <v>60</v>
      </c>
    </row>
    <row r="127" spans="2:13">
      <c r="B127" s="62" t="s">
        <v>61</v>
      </c>
      <c r="C127" s="3">
        <v>930.31299999999999</v>
      </c>
      <c r="D127" s="84">
        <v>1626.8406439553141</v>
      </c>
      <c r="E127" s="9">
        <v>1513.471</v>
      </c>
      <c r="F127" s="101">
        <v>1132.1220000000001</v>
      </c>
      <c r="G127" s="3">
        <v>1551.2462437793806</v>
      </c>
      <c r="H127" s="101">
        <v>1756.2</v>
      </c>
      <c r="I127" s="101">
        <v>172.822</v>
      </c>
      <c r="J127" s="10">
        <v>1542.5177350105889</v>
      </c>
      <c r="K127" s="101">
        <v>266.58100000000002</v>
      </c>
      <c r="L127" s="65" t="s">
        <v>62</v>
      </c>
    </row>
    <row r="128" spans="2:13">
      <c r="B128" s="62" t="s">
        <v>63</v>
      </c>
      <c r="C128" s="3">
        <v>0.61299999999999999</v>
      </c>
      <c r="D128" s="84">
        <v>3101.1419249592168</v>
      </c>
      <c r="E128" s="9">
        <v>1.901</v>
      </c>
      <c r="F128" s="101">
        <v>1.2709999999999999</v>
      </c>
      <c r="G128" s="3">
        <v>2888.2769472856016</v>
      </c>
      <c r="H128" s="101">
        <v>3.6709999999999998</v>
      </c>
      <c r="I128" s="101">
        <v>0.33767999999999998</v>
      </c>
      <c r="J128" s="10">
        <v>2276.7950052029141</v>
      </c>
      <c r="K128" s="101">
        <v>2.1880000000000002</v>
      </c>
      <c r="L128" s="65" t="s">
        <v>64</v>
      </c>
    </row>
    <row r="129" spans="2:12">
      <c r="B129" s="62" t="s">
        <v>65</v>
      </c>
      <c r="C129" s="3">
        <v>7.5190000000000001</v>
      </c>
      <c r="D129" s="84">
        <v>2038.4359622290199</v>
      </c>
      <c r="E129" s="9">
        <v>15.327</v>
      </c>
      <c r="F129" s="101">
        <v>7.1849999999999996</v>
      </c>
      <c r="G129" s="3">
        <v>2123.4516353514268</v>
      </c>
      <c r="H129" s="101">
        <v>15.257</v>
      </c>
      <c r="I129" s="101">
        <v>9.2650000000000006</v>
      </c>
      <c r="J129" s="10">
        <v>2188.7587695628708</v>
      </c>
      <c r="K129" s="101">
        <v>20.278849999999998</v>
      </c>
      <c r="L129" s="65" t="s">
        <v>66</v>
      </c>
    </row>
    <row r="130" spans="2:12">
      <c r="B130" s="62" t="s">
        <v>67</v>
      </c>
      <c r="C130" s="3">
        <v>7.6200000000000004E-2</v>
      </c>
      <c r="D130" s="84">
        <v>3000</v>
      </c>
      <c r="E130" s="9">
        <v>0.2286</v>
      </c>
      <c r="F130" s="101">
        <v>8.8999999999999996E-2</v>
      </c>
      <c r="G130" s="3">
        <v>6359.5505617977524</v>
      </c>
      <c r="H130" s="101">
        <v>0.56599999999999995</v>
      </c>
      <c r="I130" s="101">
        <v>3.7999999999999999E-2</v>
      </c>
      <c r="J130" s="10">
        <v>3026.3157894736846</v>
      </c>
      <c r="K130" s="101">
        <v>0.115</v>
      </c>
      <c r="L130" s="65" t="s">
        <v>68</v>
      </c>
    </row>
    <row r="131" spans="2:12">
      <c r="B131" s="62" t="s">
        <v>69</v>
      </c>
      <c r="C131" s="3">
        <v>0.65</v>
      </c>
      <c r="D131" s="84">
        <v>4193.8461538461534</v>
      </c>
      <c r="E131" s="9">
        <v>2.726</v>
      </c>
      <c r="F131" s="101">
        <v>0.73599999999999999</v>
      </c>
      <c r="G131" s="3">
        <v>5713.3152173913049</v>
      </c>
      <c r="H131" s="101">
        <v>4.2050000000000001</v>
      </c>
      <c r="I131" s="101">
        <v>0.624</v>
      </c>
      <c r="J131" s="10">
        <v>7407.2916666666661</v>
      </c>
      <c r="K131" s="101">
        <v>4.6221499999999995</v>
      </c>
      <c r="L131" s="65" t="s">
        <v>70</v>
      </c>
    </row>
    <row r="132" spans="2:12">
      <c r="B132" s="62" t="s">
        <v>71</v>
      </c>
      <c r="C132" s="3">
        <v>14</v>
      </c>
      <c r="D132" s="84">
        <v>2285.7142857142858</v>
      </c>
      <c r="E132" s="9">
        <v>32</v>
      </c>
      <c r="F132" s="101">
        <v>14</v>
      </c>
      <c r="G132" s="3">
        <v>2214.2857142857142</v>
      </c>
      <c r="H132" s="101">
        <v>31</v>
      </c>
      <c r="I132" s="101">
        <v>15</v>
      </c>
      <c r="J132" s="10">
        <v>2000</v>
      </c>
      <c r="K132" s="101">
        <v>30</v>
      </c>
      <c r="L132" s="65" t="s">
        <v>72</v>
      </c>
    </row>
    <row r="133" spans="2:12">
      <c r="B133" s="62" t="s">
        <v>73</v>
      </c>
      <c r="C133" s="3">
        <v>136.24700000000001</v>
      </c>
      <c r="D133" s="84">
        <v>513.77278031809874</v>
      </c>
      <c r="E133" s="9">
        <v>70</v>
      </c>
      <c r="F133" s="101">
        <v>137.084</v>
      </c>
      <c r="G133" s="3">
        <v>510.63581453707218</v>
      </c>
      <c r="H133" s="101">
        <v>70</v>
      </c>
      <c r="I133" s="101">
        <v>136.458</v>
      </c>
      <c r="J133" s="10">
        <v>512.97835231353235</v>
      </c>
      <c r="K133" s="101">
        <v>70</v>
      </c>
      <c r="L133" s="65" t="s">
        <v>74</v>
      </c>
    </row>
    <row r="134" spans="2:12">
      <c r="B134" s="62" t="s">
        <v>75</v>
      </c>
      <c r="C134" s="3">
        <v>30.47</v>
      </c>
      <c r="D134" s="84">
        <v>3296.2257958647851</v>
      </c>
      <c r="E134" s="9">
        <v>100.43600000000001</v>
      </c>
      <c r="F134" s="101">
        <v>29.306999999999999</v>
      </c>
      <c r="G134" s="3">
        <v>3551.7794383594364</v>
      </c>
      <c r="H134" s="101">
        <v>104.092</v>
      </c>
      <c r="I134" s="101">
        <v>135.184</v>
      </c>
      <c r="J134" s="10">
        <v>3549.6025415242239</v>
      </c>
      <c r="K134" s="101">
        <v>87.643999999999991</v>
      </c>
      <c r="L134" s="65" t="s">
        <v>76</v>
      </c>
    </row>
    <row r="135" spans="2:12">
      <c r="B135" s="62" t="s">
        <v>77</v>
      </c>
      <c r="C135" s="3">
        <v>1050</v>
      </c>
      <c r="D135" s="84">
        <v>970.47619047619048</v>
      </c>
      <c r="E135" s="9">
        <v>1019</v>
      </c>
      <c r="F135" s="101">
        <v>1495.19</v>
      </c>
      <c r="G135" s="3">
        <v>431.40470441883645</v>
      </c>
      <c r="H135" s="101">
        <v>645.03200000000004</v>
      </c>
      <c r="I135" s="101">
        <v>1489.2570000000001</v>
      </c>
      <c r="J135" s="10">
        <v>1866.9345855013603</v>
      </c>
      <c r="K135" s="101">
        <v>2780.3453999999997</v>
      </c>
      <c r="L135" s="65" t="s">
        <v>78</v>
      </c>
    </row>
    <row r="136" spans="2:12">
      <c r="B136" s="62" t="s">
        <v>79</v>
      </c>
      <c r="C136" s="3">
        <v>0.51600000000000001</v>
      </c>
      <c r="D136" s="84">
        <v>3050.3875968992247</v>
      </c>
      <c r="E136" s="9">
        <v>1.5740000000000001</v>
      </c>
      <c r="F136" s="101">
        <v>0.5</v>
      </c>
      <c r="G136" s="3">
        <v>3108</v>
      </c>
      <c r="H136" s="101">
        <v>1.554</v>
      </c>
      <c r="I136" s="101">
        <v>0.50700000000000001</v>
      </c>
      <c r="J136" s="10">
        <v>2832.3668639053253</v>
      </c>
      <c r="K136" s="101">
        <v>1.43601</v>
      </c>
      <c r="L136" s="65" t="s">
        <v>80</v>
      </c>
    </row>
    <row r="137" spans="2:12" ht="15.75" thickBot="1">
      <c r="B137" s="63" t="s">
        <v>81</v>
      </c>
      <c r="C137" s="10">
        <v>27.344000000000001</v>
      </c>
      <c r="D137" s="84">
        <v>984.96928028086597</v>
      </c>
      <c r="E137" s="11">
        <v>26.933</v>
      </c>
      <c r="F137" s="101">
        <v>30</v>
      </c>
      <c r="G137" s="3">
        <v>700</v>
      </c>
      <c r="H137" s="101">
        <v>21</v>
      </c>
      <c r="I137" s="101">
        <v>27.887</v>
      </c>
      <c r="J137" s="10">
        <v>800</v>
      </c>
      <c r="K137" s="101">
        <v>41.173000000000002</v>
      </c>
      <c r="L137" s="66" t="s">
        <v>82</v>
      </c>
    </row>
    <row r="138" spans="2:12" ht="15.75" thickBot="1">
      <c r="B138" s="81" t="s">
        <v>343</v>
      </c>
      <c r="C138" s="67">
        <v>5528.079952000001</v>
      </c>
      <c r="D138" s="67">
        <v>1560.4029375297282</v>
      </c>
      <c r="E138" s="67">
        <v>8626.0321960000001</v>
      </c>
      <c r="F138" s="100">
        <v>5995.9210000000003</v>
      </c>
      <c r="G138" s="100">
        <v>1178.2058169212032</v>
      </c>
      <c r="H138" s="100">
        <v>7064.4289999999992</v>
      </c>
      <c r="I138" s="100">
        <f>SUM(I116:I137)</f>
        <v>4591.8946799999994</v>
      </c>
      <c r="J138" s="100">
        <f>+K138/I138*1000</f>
        <v>1103.0732699644586</v>
      </c>
      <c r="K138" s="100">
        <f>SUM(K116:K137)</f>
        <v>5065.1962800000001</v>
      </c>
      <c r="L138" s="81" t="s">
        <v>345</v>
      </c>
    </row>
    <row r="139" spans="2:12" ht="15.75" thickBot="1">
      <c r="B139" s="81" t="s">
        <v>344</v>
      </c>
      <c r="C139" s="67">
        <v>51149.868999999999</v>
      </c>
      <c r="D139" s="67">
        <v>3108.1137275248934</v>
      </c>
      <c r="E139" s="67">
        <v>158979.60999999999</v>
      </c>
      <c r="F139" s="100">
        <v>51601.372000000003</v>
      </c>
      <c r="G139" s="100">
        <v>3043.1509456764056</v>
      </c>
      <c r="H139" s="100">
        <v>157030.764</v>
      </c>
      <c r="I139" s="100">
        <v>48941.02</v>
      </c>
      <c r="J139" s="100">
        <v>2975.4981500181239</v>
      </c>
      <c r="K139" s="100">
        <v>145623.91446999999</v>
      </c>
      <c r="L139" s="81" t="s">
        <v>342</v>
      </c>
    </row>
    <row r="142" spans="2:12">
      <c r="B142" s="24" t="s">
        <v>431</v>
      </c>
      <c r="C142" s="24"/>
      <c r="D142" s="24"/>
      <c r="E142" s="24"/>
      <c r="F142" s="24"/>
      <c r="H142" s="24"/>
      <c r="I142" s="24"/>
      <c r="J142" s="24"/>
      <c r="K142" s="24"/>
      <c r="L142" s="43" t="s">
        <v>432</v>
      </c>
    </row>
    <row r="143" spans="2:12">
      <c r="B143" s="24" t="s">
        <v>93</v>
      </c>
      <c r="C143" s="24"/>
      <c r="D143" s="24"/>
      <c r="E143" s="24"/>
      <c r="F143" s="24"/>
      <c r="H143" s="25"/>
      <c r="I143" s="25"/>
      <c r="J143" s="25"/>
      <c r="K143" s="25"/>
      <c r="L143" s="43" t="s">
        <v>94</v>
      </c>
    </row>
    <row r="144" spans="2:12" ht="15.75" customHeight="1" thickBot="1">
      <c r="B144" s="26" t="s">
        <v>466</v>
      </c>
      <c r="C144" s="26"/>
      <c r="D144" s="26"/>
      <c r="E144" s="26"/>
      <c r="F144" s="26"/>
      <c r="H144" s="24"/>
      <c r="I144" s="24"/>
      <c r="J144" s="24"/>
      <c r="K144" s="24"/>
      <c r="L144" s="43" t="s">
        <v>4</v>
      </c>
    </row>
    <row r="145" spans="2:12" ht="15.75" thickBot="1">
      <c r="B145" s="135" t="s">
        <v>39</v>
      </c>
      <c r="C145" s="138">
        <v>2019</v>
      </c>
      <c r="D145" s="139"/>
      <c r="E145" s="140"/>
      <c r="F145" s="138">
        <v>2020</v>
      </c>
      <c r="G145" s="139"/>
      <c r="H145" s="140"/>
      <c r="I145" s="138">
        <v>2021</v>
      </c>
      <c r="J145" s="139"/>
      <c r="K145" s="140"/>
      <c r="L145" s="141" t="s">
        <v>40</v>
      </c>
    </row>
    <row r="146" spans="2:12">
      <c r="B146" s="136"/>
      <c r="C146" s="57" t="s">
        <v>7</v>
      </c>
      <c r="D146" s="57" t="s">
        <v>461</v>
      </c>
      <c r="E146" s="58" t="s">
        <v>462</v>
      </c>
      <c r="F146" s="57" t="s">
        <v>7</v>
      </c>
      <c r="G146" s="57" t="s">
        <v>461</v>
      </c>
      <c r="H146" s="58" t="s">
        <v>462</v>
      </c>
      <c r="I146" s="57" t="s">
        <v>7</v>
      </c>
      <c r="J146" s="57" t="s">
        <v>461</v>
      </c>
      <c r="K146" s="58" t="s">
        <v>462</v>
      </c>
      <c r="L146" s="142"/>
    </row>
    <row r="147" spans="2:12" ht="15.75" thickBot="1">
      <c r="B147" s="137"/>
      <c r="C147" s="59" t="s">
        <v>8</v>
      </c>
      <c r="D147" s="59" t="s">
        <v>9</v>
      </c>
      <c r="E147" s="60" t="s">
        <v>10</v>
      </c>
      <c r="F147" s="59" t="s">
        <v>8</v>
      </c>
      <c r="G147" s="59" t="s">
        <v>9</v>
      </c>
      <c r="H147" s="60" t="s">
        <v>10</v>
      </c>
      <c r="I147" s="59" t="s">
        <v>8</v>
      </c>
      <c r="J147" s="59" t="s">
        <v>9</v>
      </c>
      <c r="K147" s="60" t="s">
        <v>10</v>
      </c>
      <c r="L147" s="143"/>
    </row>
    <row r="148" spans="2:12">
      <c r="B148" s="61" t="s">
        <v>41</v>
      </c>
      <c r="C148" s="2">
        <v>0.50643000000000005</v>
      </c>
      <c r="D148" s="2">
        <v>35113.796576032219</v>
      </c>
      <c r="E148" s="2">
        <v>17.782679999999999</v>
      </c>
      <c r="F148" s="94">
        <v>0.79700000000000004</v>
      </c>
      <c r="G148" s="84">
        <v>29649.937264742784</v>
      </c>
      <c r="H148" s="94">
        <v>23.631</v>
      </c>
      <c r="I148" s="94">
        <v>0.874</v>
      </c>
      <c r="J148" s="84">
        <v>28604.118993135009</v>
      </c>
      <c r="K148" s="94">
        <v>22</v>
      </c>
      <c r="L148" s="64" t="s">
        <v>42</v>
      </c>
    </row>
    <row r="149" spans="2:12">
      <c r="B149" s="62" t="s">
        <v>43</v>
      </c>
      <c r="C149" s="3">
        <v>0.254</v>
      </c>
      <c r="D149" s="3">
        <v>26409.448818897636</v>
      </c>
      <c r="E149" s="3">
        <v>6.7080000000000002</v>
      </c>
      <c r="F149" s="94">
        <v>0.61399999999999999</v>
      </c>
      <c r="G149" s="84">
        <v>26022.801302931599</v>
      </c>
      <c r="H149" s="94">
        <v>15.978</v>
      </c>
      <c r="I149" s="94">
        <v>0.90100000000000002</v>
      </c>
      <c r="J149" s="84">
        <v>26236.104328523863</v>
      </c>
      <c r="K149" s="94">
        <v>23.638729999999999</v>
      </c>
      <c r="L149" s="65" t="s">
        <v>416</v>
      </c>
    </row>
    <row r="150" spans="2:12">
      <c r="B150" s="62" t="s">
        <v>44</v>
      </c>
      <c r="C150" s="9">
        <v>0</v>
      </c>
      <c r="D150" s="9">
        <v>0</v>
      </c>
      <c r="E150" s="9">
        <v>0</v>
      </c>
      <c r="F150" s="94">
        <v>0</v>
      </c>
      <c r="G150" s="84">
        <v>0</v>
      </c>
      <c r="H150" s="94">
        <v>0</v>
      </c>
      <c r="I150" s="94">
        <v>0</v>
      </c>
      <c r="J150" s="94">
        <v>0</v>
      </c>
      <c r="K150" s="94">
        <v>0</v>
      </c>
      <c r="L150" s="65" t="s">
        <v>45</v>
      </c>
    </row>
    <row r="151" spans="2:12">
      <c r="B151" s="62" t="s">
        <v>46</v>
      </c>
      <c r="C151" s="3">
        <v>0</v>
      </c>
      <c r="D151" s="3">
        <v>0</v>
      </c>
      <c r="E151" s="3">
        <v>0</v>
      </c>
      <c r="F151" s="94">
        <v>0</v>
      </c>
      <c r="G151" s="84">
        <v>0</v>
      </c>
      <c r="H151" s="94">
        <v>0</v>
      </c>
      <c r="I151" s="94">
        <v>0</v>
      </c>
      <c r="J151" s="94">
        <v>0</v>
      </c>
      <c r="K151" s="94">
        <v>0</v>
      </c>
      <c r="L151" s="65" t="s">
        <v>47</v>
      </c>
    </row>
    <row r="152" spans="2:12">
      <c r="B152" s="62" t="s">
        <v>48</v>
      </c>
      <c r="C152" s="3">
        <v>1.5329999999999999</v>
      </c>
      <c r="D152" s="3">
        <v>4153.9465101108945</v>
      </c>
      <c r="E152" s="3">
        <v>6.3680000000000003</v>
      </c>
      <c r="F152" s="94">
        <v>0.53</v>
      </c>
      <c r="G152" s="84">
        <v>6077.3584905660382</v>
      </c>
      <c r="H152" s="94">
        <v>3.2210000000000001</v>
      </c>
      <c r="I152" s="94">
        <v>3.6059999999999999</v>
      </c>
      <c r="J152" s="84">
        <v>5127.8424847476435</v>
      </c>
      <c r="K152" s="94">
        <v>18.491</v>
      </c>
      <c r="L152" s="65" t="s">
        <v>49</v>
      </c>
    </row>
    <row r="153" spans="2:12">
      <c r="B153" s="62" t="s">
        <v>50</v>
      </c>
      <c r="C153" s="3">
        <v>3.5470000000000002</v>
      </c>
      <c r="D153" s="3">
        <v>2023.9639131660558</v>
      </c>
      <c r="E153" s="3">
        <v>7.1790000000000003</v>
      </c>
      <c r="F153" s="94">
        <v>3.0619999999999998</v>
      </c>
      <c r="G153" s="84">
        <v>2045.3951665578054</v>
      </c>
      <c r="H153" s="94">
        <v>6.2629999999999999</v>
      </c>
      <c r="I153" s="94">
        <v>3.0859999999999999</v>
      </c>
      <c r="J153" s="84">
        <v>2037.8159429682437</v>
      </c>
      <c r="K153" s="94">
        <v>6.2886999999999995</v>
      </c>
      <c r="L153" s="65" t="s">
        <v>51</v>
      </c>
    </row>
    <row r="154" spans="2:12">
      <c r="B154" s="62" t="s">
        <v>52</v>
      </c>
      <c r="C154" s="3">
        <v>0.01</v>
      </c>
      <c r="D154" s="3">
        <v>2100</v>
      </c>
      <c r="E154" s="3">
        <v>2.1000000000000001E-2</v>
      </c>
      <c r="F154" s="94">
        <v>8.9999999999999993E-3</v>
      </c>
      <c r="G154" s="84">
        <v>1888.8888888888891</v>
      </c>
      <c r="H154" s="94">
        <v>1.7000000000000001E-2</v>
      </c>
      <c r="I154" s="94">
        <v>8.0000000000000002E-3</v>
      </c>
      <c r="J154" s="84">
        <v>2123.75</v>
      </c>
      <c r="K154" s="94">
        <v>1.6989999999999998E-2</v>
      </c>
      <c r="L154" s="65" t="s">
        <v>53</v>
      </c>
    </row>
    <row r="155" spans="2:12">
      <c r="B155" s="62" t="s">
        <v>54</v>
      </c>
      <c r="C155" s="3">
        <v>7.8390000000000004</v>
      </c>
      <c r="D155" s="3">
        <v>6076.7955096313308</v>
      </c>
      <c r="E155" s="3">
        <v>47.636000000000003</v>
      </c>
      <c r="F155" s="94">
        <v>13.242000000000001</v>
      </c>
      <c r="G155" s="84">
        <v>4470.6992901374406</v>
      </c>
      <c r="H155" s="94">
        <v>59.201000000000001</v>
      </c>
      <c r="I155" s="94">
        <v>13</v>
      </c>
      <c r="J155" s="84">
        <v>4538.4615384615381</v>
      </c>
      <c r="K155" s="94">
        <v>59</v>
      </c>
      <c r="L155" s="65" t="s">
        <v>55</v>
      </c>
    </row>
    <row r="156" spans="2:12">
      <c r="B156" s="62" t="s">
        <v>56</v>
      </c>
      <c r="C156" s="3">
        <v>24.37</v>
      </c>
      <c r="D156" s="3">
        <v>1025.8514567090683</v>
      </c>
      <c r="E156" s="3">
        <v>25</v>
      </c>
      <c r="F156" s="94">
        <v>30.9</v>
      </c>
      <c r="G156" s="84">
        <v>809.06148867313925</v>
      </c>
      <c r="H156" s="94">
        <v>25</v>
      </c>
      <c r="I156" s="94">
        <v>30.033999999999999</v>
      </c>
      <c r="J156" s="84">
        <v>777.9180262369315</v>
      </c>
      <c r="K156" s="94">
        <v>23.363990000000001</v>
      </c>
      <c r="L156" s="65" t="s">
        <v>57</v>
      </c>
    </row>
    <row r="157" spans="2:12">
      <c r="B157" s="62" t="s">
        <v>58</v>
      </c>
      <c r="C157" s="3">
        <v>56.231000000000002</v>
      </c>
      <c r="D157" s="3">
        <v>3829.0089096761571</v>
      </c>
      <c r="E157" s="3">
        <v>215.309</v>
      </c>
      <c r="F157" s="94">
        <v>50.393000000000001</v>
      </c>
      <c r="G157" s="84">
        <v>4504.3359196713827</v>
      </c>
      <c r="H157" s="94">
        <v>226.98699999999999</v>
      </c>
      <c r="I157" s="94">
        <v>57.284999999999997</v>
      </c>
      <c r="J157" s="84">
        <v>5408.7701841668859</v>
      </c>
      <c r="K157" s="94">
        <v>309.84140000000002</v>
      </c>
      <c r="L157" s="65" t="s">
        <v>417</v>
      </c>
    </row>
    <row r="158" spans="2:12">
      <c r="B158" s="62" t="s">
        <v>59</v>
      </c>
      <c r="C158" s="3">
        <v>100</v>
      </c>
      <c r="D158" s="3">
        <v>570</v>
      </c>
      <c r="E158" s="3">
        <v>57</v>
      </c>
      <c r="F158" s="94">
        <v>100</v>
      </c>
      <c r="G158" s="84">
        <v>750</v>
      </c>
      <c r="H158" s="94">
        <v>75</v>
      </c>
      <c r="I158" s="94">
        <v>100</v>
      </c>
      <c r="J158" s="84">
        <v>750</v>
      </c>
      <c r="K158" s="94">
        <v>75</v>
      </c>
      <c r="L158" s="65" t="s">
        <v>60</v>
      </c>
    </row>
    <row r="159" spans="2:12">
      <c r="B159" s="62" t="s">
        <v>61</v>
      </c>
      <c r="C159" s="3">
        <v>128.79</v>
      </c>
      <c r="D159" s="3">
        <v>3673.1423247146517</v>
      </c>
      <c r="E159" s="3">
        <v>473.06400000000002</v>
      </c>
      <c r="F159" s="94">
        <v>101.357</v>
      </c>
      <c r="G159" s="84">
        <v>4137.3067474372765</v>
      </c>
      <c r="H159" s="94">
        <v>419.34500000000003</v>
      </c>
      <c r="I159" s="94">
        <v>78.042000000000002</v>
      </c>
      <c r="J159" s="84">
        <v>4797.4167755823782</v>
      </c>
      <c r="K159" s="94">
        <v>374.4</v>
      </c>
      <c r="L159" s="65" t="s">
        <v>62</v>
      </c>
    </row>
    <row r="160" spans="2:12">
      <c r="B160" s="62" t="s">
        <v>63</v>
      </c>
      <c r="C160" s="3">
        <v>1.03698</v>
      </c>
      <c r="D160" s="3">
        <v>8598.0443210090834</v>
      </c>
      <c r="E160" s="3">
        <v>8.9160000000000004</v>
      </c>
      <c r="F160" s="94">
        <v>3.1120000000000001</v>
      </c>
      <c r="G160" s="84">
        <v>8112.1465295629832</v>
      </c>
      <c r="H160" s="94">
        <v>25.245000000000001</v>
      </c>
      <c r="I160" s="94">
        <v>0.81606000000000001</v>
      </c>
      <c r="J160" s="84">
        <v>6694.6597760551249</v>
      </c>
      <c r="K160" s="94">
        <v>15.545</v>
      </c>
      <c r="L160" s="65" t="s">
        <v>64</v>
      </c>
    </row>
    <row r="161" spans="2:14">
      <c r="B161" s="62" t="s">
        <v>349</v>
      </c>
      <c r="C161" s="3">
        <v>0.63600000000000001</v>
      </c>
      <c r="D161" s="3">
        <v>13039.308176100627</v>
      </c>
      <c r="E161" s="3">
        <v>8.2929999999999993</v>
      </c>
      <c r="F161" s="94">
        <v>0</v>
      </c>
      <c r="G161" s="84">
        <v>0</v>
      </c>
      <c r="H161" s="94">
        <v>0</v>
      </c>
      <c r="I161" s="94">
        <v>0</v>
      </c>
      <c r="J161" s="94">
        <v>0</v>
      </c>
      <c r="K161" s="94">
        <v>0</v>
      </c>
      <c r="L161" s="65" t="s">
        <v>346</v>
      </c>
    </row>
    <row r="162" spans="2:14">
      <c r="B162" s="62" t="s">
        <v>350</v>
      </c>
      <c r="C162" s="3">
        <v>4.9000000000000002E-2</v>
      </c>
      <c r="D162" s="3">
        <v>12632.65306122449</v>
      </c>
      <c r="E162" s="3">
        <v>0.61899999999999999</v>
      </c>
      <c r="F162" s="91">
        <v>7.5999999999999998E-2</v>
      </c>
      <c r="G162" s="101">
        <v>12460.526315789473</v>
      </c>
      <c r="H162" s="91">
        <v>0.94699999999999995</v>
      </c>
      <c r="I162" s="94">
        <v>0.224</v>
      </c>
      <c r="J162" s="84">
        <v>12540.178571428571</v>
      </c>
      <c r="K162" s="94">
        <v>2.8090000000000002</v>
      </c>
      <c r="L162" s="65" t="s">
        <v>348</v>
      </c>
    </row>
    <row r="163" spans="2:14">
      <c r="B163" s="62" t="s">
        <v>95</v>
      </c>
      <c r="C163" s="3">
        <v>0.66</v>
      </c>
      <c r="D163" s="3">
        <v>22910.60606060606</v>
      </c>
      <c r="E163" s="3">
        <v>15.121</v>
      </c>
      <c r="F163" s="94">
        <v>1.2589999999999999</v>
      </c>
      <c r="G163" s="84">
        <v>13038.125496425735</v>
      </c>
      <c r="H163" s="94">
        <v>16.414999999999999</v>
      </c>
      <c r="I163" s="94">
        <v>0.92800000000000005</v>
      </c>
      <c r="J163" s="84">
        <v>13828.663793103449</v>
      </c>
      <c r="K163" s="94">
        <v>12.833</v>
      </c>
      <c r="L163" s="65" t="s">
        <v>70</v>
      </c>
    </row>
    <row r="164" spans="2:14">
      <c r="B164" s="62" t="s">
        <v>71</v>
      </c>
      <c r="C164" s="3">
        <v>1</v>
      </c>
      <c r="D164" s="3">
        <v>3000</v>
      </c>
      <c r="E164" s="3">
        <v>3</v>
      </c>
      <c r="F164" s="94">
        <v>1</v>
      </c>
      <c r="G164" s="84">
        <v>3000</v>
      </c>
      <c r="H164" s="94">
        <v>3</v>
      </c>
      <c r="I164" s="94">
        <v>1</v>
      </c>
      <c r="J164" s="84">
        <v>3000</v>
      </c>
      <c r="K164" s="94">
        <v>3</v>
      </c>
      <c r="L164" s="65" t="s">
        <v>72</v>
      </c>
    </row>
    <row r="165" spans="2:14">
      <c r="B165" s="62" t="s">
        <v>73</v>
      </c>
      <c r="C165" s="3">
        <v>1.579</v>
      </c>
      <c r="D165" s="3">
        <v>2288.1570614312859</v>
      </c>
      <c r="E165" s="3">
        <v>3.613</v>
      </c>
      <c r="F165" s="94">
        <v>1.587</v>
      </c>
      <c r="G165" s="84">
        <v>2149.3383742911151</v>
      </c>
      <c r="H165" s="94">
        <v>3.411</v>
      </c>
      <c r="I165" s="94">
        <v>1.579</v>
      </c>
      <c r="J165" s="84">
        <v>2186.2127929069029</v>
      </c>
      <c r="K165" s="94">
        <v>3.4520300000000002</v>
      </c>
      <c r="L165" s="65" t="s">
        <v>74</v>
      </c>
    </row>
    <row r="166" spans="2:14">
      <c r="B166" s="62" t="s">
        <v>75</v>
      </c>
      <c r="C166" s="3">
        <v>994.81799999999998</v>
      </c>
      <c r="D166" s="3">
        <v>7488.8069978629255</v>
      </c>
      <c r="E166" s="3">
        <v>7450</v>
      </c>
      <c r="F166" s="94">
        <v>1458.8810000000001</v>
      </c>
      <c r="G166" s="84">
        <v>5140.926504629233</v>
      </c>
      <c r="H166" s="94">
        <v>7500</v>
      </c>
      <c r="I166" s="94">
        <v>1026.58</v>
      </c>
      <c r="J166" s="84">
        <v>7302.418463629574</v>
      </c>
      <c r="K166" s="94">
        <v>8035.7420000000002</v>
      </c>
      <c r="L166" s="65" t="s">
        <v>76</v>
      </c>
    </row>
    <row r="167" spans="2:14">
      <c r="B167" s="62" t="s">
        <v>77</v>
      </c>
      <c r="C167" s="3">
        <v>65</v>
      </c>
      <c r="D167" s="3">
        <v>615.38461538461547</v>
      </c>
      <c r="E167" s="3">
        <v>40</v>
      </c>
      <c r="F167" s="94">
        <v>71.087000000000003</v>
      </c>
      <c r="G167" s="84">
        <v>420.44255630424692</v>
      </c>
      <c r="H167" s="94">
        <v>29.888000000000002</v>
      </c>
      <c r="I167" s="94">
        <v>91.658000000000001</v>
      </c>
      <c r="J167" s="84">
        <v>530.63889676842177</v>
      </c>
      <c r="K167" s="94">
        <v>48.637300000000003</v>
      </c>
      <c r="L167" s="65" t="s">
        <v>78</v>
      </c>
    </row>
    <row r="168" spans="2:14">
      <c r="B168" s="62" t="s">
        <v>79</v>
      </c>
      <c r="C168" s="3">
        <v>23.372</v>
      </c>
      <c r="D168" s="3">
        <v>684.57983912373777</v>
      </c>
      <c r="E168" s="3">
        <v>16</v>
      </c>
      <c r="F168" s="94">
        <v>21.805</v>
      </c>
      <c r="G168" s="84">
        <v>687.91561568447605</v>
      </c>
      <c r="H168" s="94">
        <v>15</v>
      </c>
      <c r="I168" s="94">
        <v>19</v>
      </c>
      <c r="J168" s="84">
        <v>631.57894736842104</v>
      </c>
      <c r="K168" s="94">
        <v>12</v>
      </c>
      <c r="L168" s="65" t="s">
        <v>80</v>
      </c>
    </row>
    <row r="169" spans="2:14" ht="15.75" thickBot="1">
      <c r="B169" s="63" t="s">
        <v>81</v>
      </c>
      <c r="C169" s="10">
        <v>36.578000000000003</v>
      </c>
      <c r="D169" s="10">
        <v>1320.1924654163704</v>
      </c>
      <c r="E169" s="10">
        <v>48.29</v>
      </c>
      <c r="F169" s="96">
        <v>37</v>
      </c>
      <c r="G169" s="84">
        <v>1081.081081081081</v>
      </c>
      <c r="H169" s="96">
        <v>40</v>
      </c>
      <c r="I169" s="94">
        <v>39.783999999999999</v>
      </c>
      <c r="J169" s="84">
        <v>1166.6666666666667</v>
      </c>
      <c r="K169" s="94">
        <v>94.15</v>
      </c>
      <c r="L169" s="66" t="s">
        <v>82</v>
      </c>
      <c r="N169" s="86"/>
    </row>
    <row r="170" spans="2:14" ht="15.75" thickBot="1">
      <c r="B170" s="81" t="s">
        <v>343</v>
      </c>
      <c r="C170" s="67">
        <v>1447.8094100000001</v>
      </c>
      <c r="D170" s="67">
        <v>5836.3480867277967</v>
      </c>
      <c r="E170" s="67">
        <v>8449.9196800000009</v>
      </c>
      <c r="F170" s="67">
        <v>1896.7110000000002</v>
      </c>
      <c r="G170" s="67">
        <v>4475.4045292087194</v>
      </c>
      <c r="H170" s="67">
        <v>8488.5490000000009</v>
      </c>
      <c r="I170" s="67">
        <f>SUM(I148:I169)</f>
        <v>1468.40506</v>
      </c>
      <c r="J170" s="67">
        <f>+K170/I170*1000</f>
        <v>6224.5829771248546</v>
      </c>
      <c r="K170" s="67">
        <f>SUM(K148:K169)</f>
        <v>9140.2091400000008</v>
      </c>
      <c r="L170" s="97" t="s">
        <v>345</v>
      </c>
    </row>
    <row r="171" spans="2:14" ht="15.75" thickBot="1">
      <c r="B171" s="81" t="s">
        <v>344</v>
      </c>
      <c r="C171" s="67">
        <v>198220.766</v>
      </c>
      <c r="D171" s="67">
        <v>5835.8526169755596</v>
      </c>
      <c r="E171" s="67">
        <v>1156787.176</v>
      </c>
      <c r="F171" s="97">
        <v>201983.64499999999</v>
      </c>
      <c r="G171" s="97">
        <v>5754.6886877895486</v>
      </c>
      <c r="H171" s="97">
        <v>1162352.997</v>
      </c>
      <c r="I171" s="67">
        <v>205870.016</v>
      </c>
      <c r="J171" s="67">
        <f>+K171/I171*1000</f>
        <v>5878.6372034866899</v>
      </c>
      <c r="K171" s="67">
        <v>1210235.1351400001</v>
      </c>
      <c r="L171" s="97" t="s">
        <v>342</v>
      </c>
    </row>
    <row r="172" spans="2:14">
      <c r="B172" s="43" t="s">
        <v>96</v>
      </c>
      <c r="C172" s="43" t="s">
        <v>351</v>
      </c>
      <c r="I172" s="95"/>
      <c r="K172" s="95"/>
      <c r="L172" s="43" t="s">
        <v>347</v>
      </c>
    </row>
    <row r="173" spans="2:14">
      <c r="E173" s="24"/>
      <c r="F173" s="24"/>
      <c r="J173" s="46"/>
    </row>
    <row r="174" spans="2:14">
      <c r="B174" s="24" t="s">
        <v>433</v>
      </c>
      <c r="C174" s="24"/>
      <c r="D174" s="24"/>
      <c r="E174" s="24"/>
      <c r="F174" s="24"/>
      <c r="H174" s="24"/>
      <c r="I174" s="24"/>
      <c r="J174" s="24"/>
      <c r="K174" s="24"/>
      <c r="L174" s="43" t="s">
        <v>434</v>
      </c>
    </row>
    <row r="175" spans="2:14">
      <c r="B175" s="24" t="s">
        <v>99</v>
      </c>
      <c r="C175" s="24"/>
      <c r="D175" s="24"/>
      <c r="E175" s="24"/>
      <c r="F175" s="24"/>
      <c r="H175" s="25"/>
      <c r="I175" s="24"/>
      <c r="J175" s="25"/>
      <c r="K175" s="25"/>
      <c r="L175" s="43" t="s">
        <v>100</v>
      </c>
    </row>
    <row r="176" spans="2:14" ht="15.75" customHeight="1" thickBot="1">
      <c r="B176" s="26" t="s">
        <v>466</v>
      </c>
      <c r="C176" s="26"/>
      <c r="D176" s="26"/>
      <c r="E176" s="26"/>
      <c r="F176" s="26"/>
      <c r="H176" s="24"/>
      <c r="I176" s="24"/>
      <c r="J176" s="24"/>
      <c r="K176" s="24"/>
      <c r="L176" s="43" t="s">
        <v>4</v>
      </c>
    </row>
    <row r="177" spans="2:12" ht="15.75" thickBot="1">
      <c r="B177" s="135" t="s">
        <v>39</v>
      </c>
      <c r="C177" s="138">
        <v>2019</v>
      </c>
      <c r="D177" s="139"/>
      <c r="E177" s="140"/>
      <c r="F177" s="138">
        <v>2020</v>
      </c>
      <c r="G177" s="139"/>
      <c r="H177" s="140"/>
      <c r="I177" s="138">
        <v>2021</v>
      </c>
      <c r="J177" s="139"/>
      <c r="K177" s="140"/>
      <c r="L177" s="141" t="s">
        <v>40</v>
      </c>
    </row>
    <row r="178" spans="2:12">
      <c r="B178" s="136"/>
      <c r="C178" s="57" t="s">
        <v>7</v>
      </c>
      <c r="D178" s="57" t="s">
        <v>461</v>
      </c>
      <c r="E178" s="58" t="s">
        <v>462</v>
      </c>
      <c r="F178" s="57" t="s">
        <v>7</v>
      </c>
      <c r="G178" s="57" t="s">
        <v>461</v>
      </c>
      <c r="H178" s="58" t="s">
        <v>462</v>
      </c>
      <c r="I178" s="57" t="s">
        <v>7</v>
      </c>
      <c r="J178" s="57" t="s">
        <v>461</v>
      </c>
      <c r="K178" s="58" t="s">
        <v>462</v>
      </c>
      <c r="L178" s="142"/>
    </row>
    <row r="179" spans="2:12" ht="15.75" thickBot="1">
      <c r="B179" s="137"/>
      <c r="C179" s="59" t="s">
        <v>8</v>
      </c>
      <c r="D179" s="59" t="s">
        <v>9</v>
      </c>
      <c r="E179" s="60" t="s">
        <v>10</v>
      </c>
      <c r="F179" s="59" t="s">
        <v>8</v>
      </c>
      <c r="G179" s="59" t="s">
        <v>9</v>
      </c>
      <c r="H179" s="60" t="s">
        <v>10</v>
      </c>
      <c r="I179" s="59" t="s">
        <v>8</v>
      </c>
      <c r="J179" s="59" t="s">
        <v>9</v>
      </c>
      <c r="K179" s="60" t="s">
        <v>10</v>
      </c>
      <c r="L179" s="143"/>
    </row>
    <row r="180" spans="2:12">
      <c r="B180" s="61" t="s">
        <v>41</v>
      </c>
      <c r="C180" s="2">
        <v>0.171768</v>
      </c>
      <c r="D180" s="2">
        <v>21935.866983372922</v>
      </c>
      <c r="E180" s="2">
        <v>3.7678799999999999</v>
      </c>
      <c r="F180" s="84">
        <v>6.7000000000000004E-2</v>
      </c>
      <c r="G180" s="84">
        <v>14686.567164179105</v>
      </c>
      <c r="H180" s="84">
        <v>0.98399999999999999</v>
      </c>
      <c r="I180" s="84">
        <v>0.13400000000000001</v>
      </c>
      <c r="J180" s="84">
        <v>18816.791044776117</v>
      </c>
      <c r="K180" s="84">
        <v>2.5214499999999997</v>
      </c>
      <c r="L180" s="64" t="s">
        <v>42</v>
      </c>
    </row>
    <row r="181" spans="2:12">
      <c r="B181" s="62" t="s">
        <v>43</v>
      </c>
      <c r="C181" s="2">
        <v>0</v>
      </c>
      <c r="D181" s="2">
        <v>0</v>
      </c>
      <c r="E181" s="2">
        <v>0</v>
      </c>
      <c r="F181" s="84">
        <v>0</v>
      </c>
      <c r="G181" s="84">
        <v>0</v>
      </c>
      <c r="H181" s="84">
        <v>0</v>
      </c>
      <c r="I181" s="84">
        <v>0</v>
      </c>
      <c r="J181" s="84">
        <v>0</v>
      </c>
      <c r="K181" s="84">
        <v>0</v>
      </c>
      <c r="L181" s="65" t="s">
        <v>416</v>
      </c>
    </row>
    <row r="182" spans="2:12">
      <c r="B182" s="62" t="s">
        <v>44</v>
      </c>
      <c r="C182" s="2">
        <v>0</v>
      </c>
      <c r="D182" s="2">
        <v>0</v>
      </c>
      <c r="E182" s="2">
        <v>0</v>
      </c>
      <c r="F182" s="84">
        <v>0</v>
      </c>
      <c r="G182" s="84">
        <v>0</v>
      </c>
      <c r="H182" s="84">
        <v>0</v>
      </c>
      <c r="I182" s="84">
        <v>0</v>
      </c>
      <c r="J182" s="84">
        <v>0</v>
      </c>
      <c r="K182" s="84">
        <v>0</v>
      </c>
      <c r="L182" s="65" t="s">
        <v>45</v>
      </c>
    </row>
    <row r="183" spans="2:12">
      <c r="B183" s="62" t="s">
        <v>46</v>
      </c>
      <c r="C183" s="2">
        <v>2.1640000000000001</v>
      </c>
      <c r="D183" s="2">
        <v>531.42329020332716</v>
      </c>
      <c r="E183" s="2">
        <v>1.1499999999999999</v>
      </c>
      <c r="F183" s="84">
        <v>2.4020000000000001</v>
      </c>
      <c r="G183" s="84">
        <v>498.33472106577852</v>
      </c>
      <c r="H183" s="84">
        <v>1.1970000000000001</v>
      </c>
      <c r="I183" s="84">
        <v>2.4009999999999998</v>
      </c>
      <c r="J183" s="84">
        <v>515.29362765514372</v>
      </c>
      <c r="K183" s="84">
        <v>1.23722</v>
      </c>
      <c r="L183" s="65" t="s">
        <v>47</v>
      </c>
    </row>
    <row r="184" spans="2:12">
      <c r="B184" s="62" t="s">
        <v>48</v>
      </c>
      <c r="C184" s="2">
        <v>0.13200000000000001</v>
      </c>
      <c r="D184" s="2">
        <v>7022.7272727272721</v>
      </c>
      <c r="E184" s="2">
        <v>0.92700000000000005</v>
      </c>
      <c r="F184" s="84">
        <v>6.8000000000000005E-2</v>
      </c>
      <c r="G184" s="84">
        <v>3764.705882352941</v>
      </c>
      <c r="H184" s="84">
        <v>0.25600000000000001</v>
      </c>
      <c r="I184" s="84">
        <v>0.105</v>
      </c>
      <c r="J184" s="84">
        <v>3676.1904761904766</v>
      </c>
      <c r="K184" s="84">
        <v>0.38600000000000001</v>
      </c>
      <c r="L184" s="65" t="s">
        <v>49</v>
      </c>
    </row>
    <row r="185" spans="2:12">
      <c r="B185" s="62" t="s">
        <v>50</v>
      </c>
      <c r="C185" s="2">
        <v>0</v>
      </c>
      <c r="D185" s="2">
        <v>0</v>
      </c>
      <c r="E185" s="2">
        <v>0</v>
      </c>
      <c r="F185" s="84">
        <v>0</v>
      </c>
      <c r="G185" s="84">
        <v>0</v>
      </c>
      <c r="H185" s="84">
        <v>0</v>
      </c>
      <c r="I185" s="84">
        <v>0</v>
      </c>
      <c r="J185" s="84">
        <v>0</v>
      </c>
      <c r="K185" s="84">
        <v>0</v>
      </c>
      <c r="L185" s="65" t="s">
        <v>51</v>
      </c>
    </row>
    <row r="186" spans="2:12">
      <c r="B186" s="62" t="s">
        <v>52</v>
      </c>
      <c r="C186" s="2">
        <v>0</v>
      </c>
      <c r="D186" s="2">
        <v>0</v>
      </c>
      <c r="E186" s="2">
        <v>0</v>
      </c>
      <c r="F186" s="84">
        <v>0</v>
      </c>
      <c r="G186" s="84">
        <v>0</v>
      </c>
      <c r="H186" s="84">
        <v>0</v>
      </c>
      <c r="I186" s="84">
        <v>0</v>
      </c>
      <c r="J186" s="84">
        <v>0</v>
      </c>
      <c r="K186" s="84">
        <v>0</v>
      </c>
      <c r="L186" s="65" t="s">
        <v>53</v>
      </c>
    </row>
    <row r="187" spans="2:12">
      <c r="B187" s="62" t="s">
        <v>54</v>
      </c>
      <c r="C187" s="2">
        <v>57.21</v>
      </c>
      <c r="D187" s="2">
        <v>2364.5166928858589</v>
      </c>
      <c r="E187" s="2">
        <v>135.274</v>
      </c>
      <c r="F187" s="84">
        <v>61.238</v>
      </c>
      <c r="G187" s="84">
        <v>2108.9192984748029</v>
      </c>
      <c r="H187" s="84">
        <v>129.14599999999999</v>
      </c>
      <c r="I187" s="84">
        <v>62.593000000000004</v>
      </c>
      <c r="J187" s="84">
        <v>2101.0815905931972</v>
      </c>
      <c r="K187" s="84">
        <v>131.51300000000001</v>
      </c>
      <c r="L187" s="65" t="s">
        <v>55</v>
      </c>
    </row>
    <row r="188" spans="2:12">
      <c r="B188" s="62" t="s">
        <v>56</v>
      </c>
      <c r="C188" s="2">
        <v>9847.8970000000008</v>
      </c>
      <c r="D188" s="2">
        <v>492.18630129864272</v>
      </c>
      <c r="E188" s="2">
        <v>4847</v>
      </c>
      <c r="F188" s="84">
        <v>8661.5</v>
      </c>
      <c r="G188" s="84">
        <v>431.00155862148586</v>
      </c>
      <c r="H188" s="84">
        <v>3733.12</v>
      </c>
      <c r="I188" s="84">
        <v>9720</v>
      </c>
      <c r="J188" s="84">
        <v>517.48971193415639</v>
      </c>
      <c r="K188" s="84">
        <v>5030</v>
      </c>
      <c r="L188" s="65" t="s">
        <v>57</v>
      </c>
    </row>
    <row r="189" spans="2:12">
      <c r="B189" s="62" t="s">
        <v>58</v>
      </c>
      <c r="C189" s="2">
        <v>3.2149999999999999</v>
      </c>
      <c r="D189" s="2">
        <v>1844.1679626749612</v>
      </c>
      <c r="E189" s="2">
        <v>5.9290000000000003</v>
      </c>
      <c r="F189" s="84">
        <v>0.91100000000000003</v>
      </c>
      <c r="G189" s="84">
        <v>1456.6410537870472</v>
      </c>
      <c r="H189" s="84">
        <v>1.327</v>
      </c>
      <c r="I189" s="84">
        <v>0.63700000000000001</v>
      </c>
      <c r="J189" s="84">
        <v>1260.5965463108321</v>
      </c>
      <c r="K189" s="84">
        <v>0.80300000000000005</v>
      </c>
      <c r="L189" s="65" t="s">
        <v>417</v>
      </c>
    </row>
    <row r="190" spans="2:12">
      <c r="B190" s="62" t="s">
        <v>59</v>
      </c>
      <c r="C190" s="2">
        <v>250</v>
      </c>
      <c r="D190" s="2">
        <v>500</v>
      </c>
      <c r="E190" s="2">
        <v>125</v>
      </c>
      <c r="F190" s="84">
        <v>250</v>
      </c>
      <c r="G190" s="84">
        <v>400</v>
      </c>
      <c r="H190" s="84">
        <v>100</v>
      </c>
      <c r="I190" s="84">
        <v>250</v>
      </c>
      <c r="J190" s="84">
        <v>400</v>
      </c>
      <c r="K190" s="84">
        <v>100</v>
      </c>
      <c r="L190" s="65" t="s">
        <v>60</v>
      </c>
    </row>
    <row r="191" spans="2:12">
      <c r="B191" s="62" t="s">
        <v>61</v>
      </c>
      <c r="C191" s="2">
        <v>3.347</v>
      </c>
      <c r="D191" s="2">
        <v>1146.3997609799821</v>
      </c>
      <c r="E191" s="2">
        <v>3.8370000000000002</v>
      </c>
      <c r="F191" s="84">
        <v>6.2889999999999997</v>
      </c>
      <c r="G191" s="84">
        <v>1136.2696772141835</v>
      </c>
      <c r="H191" s="84">
        <v>7.1459999999999999</v>
      </c>
      <c r="I191" s="84">
        <v>3.637</v>
      </c>
      <c r="J191" s="84">
        <v>1384.1077811383007</v>
      </c>
      <c r="K191" s="84">
        <v>5.0339999999999998</v>
      </c>
      <c r="L191" s="65" t="s">
        <v>62</v>
      </c>
    </row>
    <row r="192" spans="2:12">
      <c r="B192" s="62" t="s">
        <v>63</v>
      </c>
      <c r="C192" s="2">
        <v>0.44034000000000001</v>
      </c>
      <c r="D192" s="2">
        <v>2952.2641595131036</v>
      </c>
      <c r="E192" s="2">
        <v>1.3</v>
      </c>
      <c r="F192" s="84">
        <v>3.6739999999999999</v>
      </c>
      <c r="G192" s="84">
        <v>40523.679912901462</v>
      </c>
      <c r="H192" s="84">
        <v>148.88399999999999</v>
      </c>
      <c r="I192" s="84">
        <v>2.9529999999999998</v>
      </c>
      <c r="J192" s="84">
        <v>36366.068405011851</v>
      </c>
      <c r="K192" s="84">
        <v>107.389</v>
      </c>
      <c r="L192" s="65" t="s">
        <v>64</v>
      </c>
    </row>
    <row r="193" spans="2:12">
      <c r="B193" s="62" t="s">
        <v>65</v>
      </c>
      <c r="C193" s="2">
        <v>0.27200000000000002</v>
      </c>
      <c r="D193" s="2">
        <v>794.11764705882354</v>
      </c>
      <c r="E193" s="2">
        <v>0.216</v>
      </c>
      <c r="F193" s="84">
        <v>0.21299999999999999</v>
      </c>
      <c r="G193" s="84">
        <v>1253.5211267605634</v>
      </c>
      <c r="H193" s="84">
        <v>0.26700000000000002</v>
      </c>
      <c r="I193" s="84">
        <v>0.21</v>
      </c>
      <c r="J193" s="84">
        <v>1283.8095238095239</v>
      </c>
      <c r="K193" s="84">
        <v>0.26960000000000001</v>
      </c>
      <c r="L193" s="65" t="s">
        <v>66</v>
      </c>
    </row>
    <row r="194" spans="2:12">
      <c r="B194" s="62" t="s">
        <v>67</v>
      </c>
      <c r="C194" s="2">
        <v>0</v>
      </c>
      <c r="D194" s="2">
        <v>0</v>
      </c>
      <c r="E194" s="2">
        <v>0</v>
      </c>
      <c r="F194" s="84">
        <v>0</v>
      </c>
      <c r="G194" s="84">
        <v>0</v>
      </c>
      <c r="H194" s="84">
        <v>0</v>
      </c>
      <c r="I194" s="84">
        <v>0</v>
      </c>
      <c r="J194" s="84">
        <v>0</v>
      </c>
      <c r="K194" s="84">
        <v>0</v>
      </c>
      <c r="L194" s="65" t="s">
        <v>68</v>
      </c>
    </row>
    <row r="195" spans="2:12">
      <c r="B195" s="62" t="s">
        <v>69</v>
      </c>
      <c r="C195" s="2">
        <v>0</v>
      </c>
      <c r="D195" s="2">
        <v>0</v>
      </c>
      <c r="E195" s="2">
        <v>0</v>
      </c>
      <c r="F195" s="84">
        <v>0</v>
      </c>
      <c r="G195" s="84">
        <v>0</v>
      </c>
      <c r="H195" s="84">
        <v>0</v>
      </c>
      <c r="I195" s="84">
        <v>0</v>
      </c>
      <c r="J195" s="84">
        <v>0</v>
      </c>
      <c r="K195" s="84">
        <v>0</v>
      </c>
      <c r="L195" s="65" t="s">
        <v>70</v>
      </c>
    </row>
    <row r="196" spans="2:12">
      <c r="B196" s="62" t="s">
        <v>71</v>
      </c>
      <c r="C196" s="2">
        <v>0.14099999999999999</v>
      </c>
      <c r="D196" s="2">
        <v>2205.6737588652486</v>
      </c>
      <c r="E196" s="2">
        <v>0.311</v>
      </c>
      <c r="F196" s="84">
        <v>0.14199999999999999</v>
      </c>
      <c r="G196" s="84">
        <v>2246.4788732394368</v>
      </c>
      <c r="H196" s="84">
        <v>0.31900000000000001</v>
      </c>
      <c r="I196" s="84">
        <v>0.16700000000000001</v>
      </c>
      <c r="J196" s="84">
        <v>2271.1377245508979</v>
      </c>
      <c r="K196" s="84">
        <v>0.37927999999999995</v>
      </c>
      <c r="L196" s="65" t="s">
        <v>72</v>
      </c>
    </row>
    <row r="197" spans="2:12">
      <c r="B197" s="62" t="s">
        <v>73</v>
      </c>
      <c r="C197" s="2">
        <v>97.063999999999993</v>
      </c>
      <c r="D197" s="2">
        <v>580.98780186268857</v>
      </c>
      <c r="E197" s="2">
        <v>56.393000000000001</v>
      </c>
      <c r="F197" s="84">
        <v>4.2569999999999997</v>
      </c>
      <c r="G197" s="84">
        <v>1409.4432699083864</v>
      </c>
      <c r="H197" s="84">
        <v>6</v>
      </c>
      <c r="I197" s="84">
        <v>4.25</v>
      </c>
      <c r="J197" s="84">
        <v>1411.7647058823529</v>
      </c>
      <c r="K197" s="84">
        <v>6</v>
      </c>
      <c r="L197" s="65" t="s">
        <v>74</v>
      </c>
    </row>
    <row r="198" spans="2:12">
      <c r="B198" s="62" t="s">
        <v>75</v>
      </c>
      <c r="C198" s="2">
        <v>153.54599999999999</v>
      </c>
      <c r="D198" s="2">
        <v>5158.3499407343725</v>
      </c>
      <c r="E198" s="2">
        <v>792.04399999999998</v>
      </c>
      <c r="F198" s="84">
        <v>148.55600000000001</v>
      </c>
      <c r="G198" s="84">
        <v>4919.0944828886068</v>
      </c>
      <c r="H198" s="84">
        <v>730.76099999999997</v>
      </c>
      <c r="I198" s="84">
        <v>150.82</v>
      </c>
      <c r="J198" s="84">
        <v>4918.5586686301122</v>
      </c>
      <c r="K198" s="84">
        <v>793.92600000000004</v>
      </c>
      <c r="L198" s="65" t="s">
        <v>76</v>
      </c>
    </row>
    <row r="199" spans="2:12">
      <c r="B199" s="62" t="s">
        <v>77</v>
      </c>
      <c r="C199" s="2">
        <v>6.085</v>
      </c>
      <c r="D199" s="2">
        <v>542.31717337715691</v>
      </c>
      <c r="E199" s="2">
        <v>3.3</v>
      </c>
      <c r="F199" s="84">
        <v>7.016</v>
      </c>
      <c r="G199" s="84">
        <v>1345.9236031927023</v>
      </c>
      <c r="H199" s="84">
        <v>9.4429999999999996</v>
      </c>
      <c r="I199" s="84">
        <v>7.14</v>
      </c>
      <c r="J199" s="84">
        <v>1414.3893557422969</v>
      </c>
      <c r="K199" s="84">
        <v>10.098739999999999</v>
      </c>
      <c r="L199" s="65" t="s">
        <v>78</v>
      </c>
    </row>
    <row r="200" spans="2:12">
      <c r="B200" s="62" t="s">
        <v>79</v>
      </c>
      <c r="C200" s="2">
        <v>159.816</v>
      </c>
      <c r="D200" s="2">
        <v>445.62496871402112</v>
      </c>
      <c r="E200" s="2">
        <v>71.218000000000004</v>
      </c>
      <c r="F200" s="84">
        <v>217.072</v>
      </c>
      <c r="G200" s="84">
        <v>440.54046583622028</v>
      </c>
      <c r="H200" s="84">
        <v>95.629000000000005</v>
      </c>
      <c r="I200" s="84">
        <v>144</v>
      </c>
      <c r="J200" s="84">
        <v>347.22222222222223</v>
      </c>
      <c r="K200" s="84">
        <v>50</v>
      </c>
      <c r="L200" s="65" t="s">
        <v>80</v>
      </c>
    </row>
    <row r="201" spans="2:12" ht="15.75" thickBot="1">
      <c r="B201" s="63" t="s">
        <v>81</v>
      </c>
      <c r="C201" s="2">
        <v>811.49799999999993</v>
      </c>
      <c r="D201" s="2">
        <v>621.58243150322005</v>
      </c>
      <c r="E201" s="2">
        <v>504.41289999999998</v>
      </c>
      <c r="F201" s="84">
        <v>412.40800000000002</v>
      </c>
      <c r="G201" s="84">
        <v>692.6053810789316</v>
      </c>
      <c r="H201" s="84">
        <v>285.63600000000002</v>
      </c>
      <c r="I201" s="84">
        <v>442.9</v>
      </c>
      <c r="J201" s="84">
        <v>585.37890740420687</v>
      </c>
      <c r="K201" s="84">
        <v>603.76599999999996</v>
      </c>
      <c r="L201" s="66" t="s">
        <v>82</v>
      </c>
    </row>
    <row r="202" spans="2:12" ht="15.75" thickBot="1">
      <c r="B202" s="81" t="s">
        <v>343</v>
      </c>
      <c r="C202" s="67">
        <v>11392.999108</v>
      </c>
      <c r="D202" s="67">
        <v>575.09701509580782</v>
      </c>
      <c r="E202" s="67">
        <v>6552.0797800000009</v>
      </c>
      <c r="F202" s="81">
        <v>9775.8130000000001</v>
      </c>
      <c r="G202" s="81">
        <v>537.05149638193791</v>
      </c>
      <c r="H202" s="81">
        <v>5250.1150000000016</v>
      </c>
      <c r="I202" s="100">
        <f>SUM(I180:I201)</f>
        <v>10791.946999999998</v>
      </c>
      <c r="J202" s="100">
        <f>+K202/I202*1000</f>
        <v>634.11387120414884</v>
      </c>
      <c r="K202" s="100">
        <f t="shared" ref="K202" si="75">SUM(K180:K201)</f>
        <v>6843.3232899999994</v>
      </c>
      <c r="L202" s="81" t="s">
        <v>345</v>
      </c>
    </row>
    <row r="203" spans="2:12" ht="15.75" thickBot="1">
      <c r="B203" s="81" t="s">
        <v>344</v>
      </c>
      <c r="C203" s="67">
        <v>71728.544999999998</v>
      </c>
      <c r="D203" s="67">
        <v>1202.6616460713096</v>
      </c>
      <c r="E203" s="67">
        <v>86265.17</v>
      </c>
      <c r="F203" s="81">
        <v>72369.654999999999</v>
      </c>
      <c r="G203" s="81">
        <v>1232.1401421631758</v>
      </c>
      <c r="H203" s="81">
        <v>89169.557000000001</v>
      </c>
      <c r="I203" s="100">
        <v>71860.038</v>
      </c>
      <c r="J203" s="100">
        <v>1272.6770621802341</v>
      </c>
      <c r="K203" s="100">
        <v>91454.622049999991</v>
      </c>
      <c r="L203" s="81" t="s">
        <v>342</v>
      </c>
    </row>
    <row r="205" spans="2:12">
      <c r="C205" s="12"/>
      <c r="K205" s="12"/>
    </row>
    <row r="206" spans="2:12">
      <c r="B206" s="24" t="s">
        <v>435</v>
      </c>
      <c r="L206" s="43" t="s">
        <v>436</v>
      </c>
    </row>
    <row r="207" spans="2:12">
      <c r="B207" s="24" t="s">
        <v>103</v>
      </c>
      <c r="C207" s="24"/>
      <c r="D207" s="24"/>
      <c r="E207" s="24"/>
      <c r="F207" s="24"/>
      <c r="H207" s="25"/>
      <c r="I207" s="25"/>
      <c r="J207" s="25"/>
      <c r="K207" s="25"/>
      <c r="L207" s="43" t="s">
        <v>104</v>
      </c>
    </row>
    <row r="208" spans="2:12" ht="15.75" customHeight="1" thickBot="1">
      <c r="B208" s="26" t="s">
        <v>466</v>
      </c>
      <c r="C208" s="26"/>
      <c r="D208" s="26"/>
      <c r="E208" s="26"/>
      <c r="F208" s="26"/>
      <c r="H208" s="24"/>
      <c r="I208" s="24"/>
      <c r="J208" s="24"/>
      <c r="K208" s="24"/>
      <c r="L208" s="43" t="s">
        <v>4</v>
      </c>
    </row>
    <row r="209" spans="2:12" ht="15.75" thickBot="1">
      <c r="B209" s="135" t="s">
        <v>39</v>
      </c>
      <c r="C209" s="138">
        <v>2019</v>
      </c>
      <c r="D209" s="139"/>
      <c r="E209" s="140"/>
      <c r="F209" s="138">
        <v>2020</v>
      </c>
      <c r="G209" s="139"/>
      <c r="H209" s="140"/>
      <c r="I209" s="138">
        <v>2021</v>
      </c>
      <c r="J209" s="139"/>
      <c r="K209" s="140"/>
      <c r="L209" s="141" t="s">
        <v>40</v>
      </c>
    </row>
    <row r="210" spans="2:12">
      <c r="B210" s="136"/>
      <c r="C210" s="57" t="s">
        <v>7</v>
      </c>
      <c r="D210" s="57" t="s">
        <v>461</v>
      </c>
      <c r="E210" s="58" t="s">
        <v>462</v>
      </c>
      <c r="F210" s="57" t="s">
        <v>7</v>
      </c>
      <c r="G210" s="57" t="s">
        <v>461</v>
      </c>
      <c r="H210" s="58" t="s">
        <v>462</v>
      </c>
      <c r="I210" s="57" t="s">
        <v>7</v>
      </c>
      <c r="J210" s="57" t="s">
        <v>461</v>
      </c>
      <c r="K210" s="58" t="s">
        <v>462</v>
      </c>
      <c r="L210" s="142"/>
    </row>
    <row r="211" spans="2:12" ht="15.75" thickBot="1">
      <c r="B211" s="137"/>
      <c r="C211" s="59" t="s">
        <v>8</v>
      </c>
      <c r="D211" s="59" t="s">
        <v>9</v>
      </c>
      <c r="E211" s="60" t="s">
        <v>10</v>
      </c>
      <c r="F211" s="59" t="s">
        <v>8</v>
      </c>
      <c r="G211" s="59" t="s">
        <v>9</v>
      </c>
      <c r="H211" s="60" t="s">
        <v>10</v>
      </c>
      <c r="I211" s="59" t="s">
        <v>8</v>
      </c>
      <c r="J211" s="59" t="s">
        <v>9</v>
      </c>
      <c r="K211" s="60" t="s">
        <v>10</v>
      </c>
      <c r="L211" s="143"/>
    </row>
    <row r="212" spans="2:12">
      <c r="B212" s="61" t="s">
        <v>41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64" t="s">
        <v>42</v>
      </c>
    </row>
    <row r="213" spans="2:12">
      <c r="B213" s="62" t="s">
        <v>43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65" t="s">
        <v>416</v>
      </c>
    </row>
    <row r="214" spans="2:12">
      <c r="B214" s="62" t="s">
        <v>44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65" t="s">
        <v>45</v>
      </c>
    </row>
    <row r="215" spans="2:12">
      <c r="B215" s="62" t="s">
        <v>46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65" t="s">
        <v>47</v>
      </c>
    </row>
    <row r="216" spans="2:12">
      <c r="B216" s="62" t="s">
        <v>48</v>
      </c>
      <c r="C216" s="2">
        <v>0.115</v>
      </c>
      <c r="D216" s="2">
        <v>1991.304347826087</v>
      </c>
      <c r="E216" s="2">
        <v>0.22900000000000001</v>
      </c>
      <c r="F216" s="2">
        <v>0.16800000000000001</v>
      </c>
      <c r="G216" s="2">
        <v>1785.7142857142856</v>
      </c>
      <c r="H216" s="2">
        <v>0.3</v>
      </c>
      <c r="I216" s="2">
        <v>0.16700000000000001</v>
      </c>
      <c r="J216" s="2">
        <v>1881.9760479041915</v>
      </c>
      <c r="K216" s="2">
        <v>0.31429000000000001</v>
      </c>
      <c r="L216" s="65" t="s">
        <v>49</v>
      </c>
    </row>
    <row r="217" spans="2:12">
      <c r="B217" s="62" t="s">
        <v>50</v>
      </c>
      <c r="C217" s="2">
        <v>27.706</v>
      </c>
      <c r="D217" s="2">
        <v>1281.6718400346494</v>
      </c>
      <c r="E217" s="2">
        <v>35.51</v>
      </c>
      <c r="F217" s="2">
        <v>23.57</v>
      </c>
      <c r="G217" s="2">
        <v>1295.8421722528637</v>
      </c>
      <c r="H217" s="2">
        <v>30.542999999999999</v>
      </c>
      <c r="I217" s="2">
        <v>23.795000000000002</v>
      </c>
      <c r="J217" s="2">
        <v>1308.4706871191427</v>
      </c>
      <c r="K217" s="2">
        <v>31.135060000000003</v>
      </c>
      <c r="L217" s="65" t="s">
        <v>51</v>
      </c>
    </row>
    <row r="218" spans="2:12">
      <c r="B218" s="62" t="s">
        <v>52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65" t="s">
        <v>53</v>
      </c>
    </row>
    <row r="219" spans="2:12">
      <c r="B219" s="62" t="s">
        <v>54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0.33900000000000002</v>
      </c>
      <c r="J219" s="2">
        <v>2401.1799410029498</v>
      </c>
      <c r="K219" s="2">
        <v>0.81399999999999995</v>
      </c>
      <c r="L219" s="65" t="s">
        <v>55</v>
      </c>
    </row>
    <row r="220" spans="2:12">
      <c r="B220" s="62" t="s">
        <v>56</v>
      </c>
      <c r="C220" s="2">
        <v>11.54</v>
      </c>
      <c r="D220" s="2">
        <v>2772.9636048526863</v>
      </c>
      <c r="E220" s="2">
        <v>32</v>
      </c>
      <c r="F220" s="2">
        <v>7.6</v>
      </c>
      <c r="G220" s="2">
        <v>4210.5263157894733</v>
      </c>
      <c r="H220" s="2">
        <v>32</v>
      </c>
      <c r="I220" s="2">
        <v>8.5129999999999999</v>
      </c>
      <c r="J220" s="2">
        <v>2936.6850698931048</v>
      </c>
      <c r="K220" s="2">
        <v>25</v>
      </c>
      <c r="L220" s="65" t="s">
        <v>57</v>
      </c>
    </row>
    <row r="221" spans="2:12">
      <c r="B221" s="62" t="s">
        <v>58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65" t="s">
        <v>417</v>
      </c>
    </row>
    <row r="222" spans="2:12">
      <c r="B222" s="62" t="s">
        <v>59</v>
      </c>
      <c r="C222" s="2">
        <v>1.1299999999999999</v>
      </c>
      <c r="D222" s="2">
        <v>1014.1592920353984</v>
      </c>
      <c r="E222" s="2">
        <v>1.1459999999999999</v>
      </c>
      <c r="F222" s="2">
        <v>1.651</v>
      </c>
      <c r="G222" s="2">
        <v>716.53543307086625</v>
      </c>
      <c r="H222" s="2">
        <v>1.1830000000000001</v>
      </c>
      <c r="I222" s="2">
        <v>0.92500000000000004</v>
      </c>
      <c r="J222" s="2">
        <v>1764.7027027027027</v>
      </c>
      <c r="K222" s="2">
        <v>1.63235</v>
      </c>
      <c r="L222" s="65" t="s">
        <v>60</v>
      </c>
    </row>
    <row r="223" spans="2:12">
      <c r="B223" s="62" t="s">
        <v>61</v>
      </c>
      <c r="C223" s="2">
        <v>127.673</v>
      </c>
      <c r="D223" s="2">
        <v>4501.3824379469434</v>
      </c>
      <c r="E223" s="2">
        <v>574.70500000000004</v>
      </c>
      <c r="F223" s="2">
        <v>101.71599999999999</v>
      </c>
      <c r="G223" s="2">
        <v>4563.2840457745097</v>
      </c>
      <c r="H223" s="2">
        <v>464.15899999999999</v>
      </c>
      <c r="I223" s="2">
        <v>96.185000000000002</v>
      </c>
      <c r="J223" s="2">
        <v>4392.1921297499612</v>
      </c>
      <c r="K223" s="2">
        <v>422.46300000000002</v>
      </c>
      <c r="L223" s="65" t="s">
        <v>62</v>
      </c>
    </row>
    <row r="224" spans="2:12">
      <c r="B224" s="62" t="s">
        <v>63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65" t="s">
        <v>64</v>
      </c>
    </row>
    <row r="225" spans="2:12">
      <c r="B225" s="62" t="s">
        <v>65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65" t="s">
        <v>66</v>
      </c>
    </row>
    <row r="226" spans="2:12">
      <c r="B226" s="62" t="s">
        <v>67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65" t="s">
        <v>68</v>
      </c>
    </row>
    <row r="227" spans="2:12">
      <c r="B227" s="62" t="s">
        <v>69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65" t="s">
        <v>70</v>
      </c>
    </row>
    <row r="228" spans="2:12">
      <c r="B228" s="62" t="s">
        <v>71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65" t="s">
        <v>72</v>
      </c>
    </row>
    <row r="229" spans="2:12">
      <c r="B229" s="62" t="s">
        <v>73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65" t="s">
        <v>74</v>
      </c>
    </row>
    <row r="230" spans="2:12">
      <c r="B230" s="62" t="s">
        <v>75</v>
      </c>
      <c r="C230" s="2">
        <v>799.03200000000004</v>
      </c>
      <c r="D230" s="2">
        <v>8372.6308833688763</v>
      </c>
      <c r="E230" s="2">
        <v>6690</v>
      </c>
      <c r="F230" s="2">
        <v>554.20500000000004</v>
      </c>
      <c r="G230" s="2">
        <v>8829.7777898070199</v>
      </c>
      <c r="H230" s="2">
        <v>4893.5069999999996</v>
      </c>
      <c r="I230" s="2">
        <v>464.22800000000001</v>
      </c>
      <c r="J230" s="2">
        <v>10203.136604467072</v>
      </c>
      <c r="K230" s="2">
        <v>4241.8900000000003</v>
      </c>
      <c r="L230" s="65" t="s">
        <v>76</v>
      </c>
    </row>
    <row r="231" spans="2:12">
      <c r="B231" s="62" t="s">
        <v>77</v>
      </c>
      <c r="C231" s="2">
        <v>7.9</v>
      </c>
      <c r="D231" s="2">
        <v>8176.9620253164539</v>
      </c>
      <c r="E231" s="2">
        <v>64.597999999999999</v>
      </c>
      <c r="F231" s="2">
        <v>5.7880000000000003</v>
      </c>
      <c r="G231" s="2">
        <v>7994.9896337249475</v>
      </c>
      <c r="H231" s="2">
        <v>46.274999999999999</v>
      </c>
      <c r="I231" s="2">
        <v>7.5549999999999997</v>
      </c>
      <c r="J231" s="2">
        <v>6737.3527465254801</v>
      </c>
      <c r="K231" s="2">
        <v>50.900700000000001</v>
      </c>
      <c r="L231" s="65" t="s">
        <v>78</v>
      </c>
    </row>
    <row r="232" spans="2:12">
      <c r="B232" s="62" t="s">
        <v>79</v>
      </c>
      <c r="C232" s="2">
        <v>72.963999999999999</v>
      </c>
      <c r="D232" s="2">
        <v>5249.1639712735041</v>
      </c>
      <c r="E232" s="2">
        <v>383</v>
      </c>
      <c r="F232" s="2">
        <v>69.256</v>
      </c>
      <c r="G232" s="2">
        <v>5270.3014901235993</v>
      </c>
      <c r="H232" s="2">
        <v>365</v>
      </c>
      <c r="I232" s="2">
        <v>77</v>
      </c>
      <c r="J232" s="2">
        <v>5563.6363636363631</v>
      </c>
      <c r="K232" s="2">
        <v>428.4</v>
      </c>
      <c r="L232" s="65" t="s">
        <v>80</v>
      </c>
    </row>
    <row r="233" spans="2:12" ht="15.75" thickBot="1">
      <c r="B233" s="63" t="s">
        <v>81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66" t="s">
        <v>82</v>
      </c>
    </row>
    <row r="234" spans="2:12" ht="15.75" thickBot="1">
      <c r="B234" s="81" t="s">
        <v>343</v>
      </c>
      <c r="C234" s="67">
        <v>1048.06</v>
      </c>
      <c r="D234" s="67">
        <v>7424.372650420778</v>
      </c>
      <c r="E234" s="67">
        <v>7781.1880000000001</v>
      </c>
      <c r="F234" s="81">
        <v>763.95400000000006</v>
      </c>
      <c r="G234" s="81">
        <v>7635.2332732075465</v>
      </c>
      <c r="H234" s="81">
        <v>5832.9669999999987</v>
      </c>
      <c r="I234" s="81">
        <f t="shared" ref="I234" si="76">SUM(I212:I233)</f>
        <v>678.70699999999999</v>
      </c>
      <c r="J234" s="81">
        <f>+K234/I234*1000</f>
        <v>7665.3834423396247</v>
      </c>
      <c r="K234" s="81">
        <f>SUM(K212:K233)</f>
        <v>5202.5493999999999</v>
      </c>
      <c r="L234" s="81" t="s">
        <v>345</v>
      </c>
    </row>
    <row r="235" spans="2:12" ht="15.75" thickBot="1">
      <c r="B235" s="81" t="s">
        <v>344</v>
      </c>
      <c r="C235" s="67">
        <v>162055.93799999999</v>
      </c>
      <c r="D235" s="67">
        <v>4661.808813201279</v>
      </c>
      <c r="E235" s="67">
        <v>755473.8</v>
      </c>
      <c r="F235" s="81">
        <v>164192.16399999999</v>
      </c>
      <c r="G235" s="81">
        <v>4608.8906045479735</v>
      </c>
      <c r="H235" s="81">
        <v>756743.72199999995</v>
      </c>
      <c r="I235" s="81">
        <v>165250.62</v>
      </c>
      <c r="J235" s="81">
        <v>4764.2415345249537</v>
      </c>
      <c r="K235" s="81">
        <v>787293.86740999995</v>
      </c>
      <c r="L235" s="81" t="s">
        <v>342</v>
      </c>
    </row>
    <row r="240" spans="2:12">
      <c r="B240" s="24" t="s">
        <v>437</v>
      </c>
      <c r="C240" s="24"/>
      <c r="D240" s="24"/>
      <c r="E240" s="24"/>
      <c r="F240" s="24"/>
      <c r="H240" s="24"/>
      <c r="I240" s="24"/>
      <c r="J240" s="24"/>
      <c r="K240" s="24"/>
      <c r="L240" s="43" t="s">
        <v>438</v>
      </c>
    </row>
    <row r="241" spans="2:12">
      <c r="B241" s="28" t="s">
        <v>375</v>
      </c>
      <c r="C241" s="24"/>
      <c r="D241" s="24"/>
      <c r="E241" s="24"/>
      <c r="F241" s="24"/>
      <c r="H241" s="25"/>
      <c r="I241" s="25"/>
      <c r="J241" s="25"/>
      <c r="K241" s="25"/>
      <c r="L241" s="43" t="s">
        <v>352</v>
      </c>
    </row>
    <row r="242" spans="2:12" ht="15.75" customHeight="1" thickBot="1">
      <c r="B242" s="26" t="s">
        <v>466</v>
      </c>
      <c r="C242" s="26"/>
      <c r="D242" s="26"/>
      <c r="E242" s="26"/>
      <c r="F242" s="26"/>
      <c r="H242" s="24"/>
      <c r="I242" s="24"/>
      <c r="J242" s="24"/>
      <c r="K242" s="24"/>
      <c r="L242" s="43" t="s">
        <v>4</v>
      </c>
    </row>
    <row r="243" spans="2:12" ht="15.75" thickBot="1">
      <c r="B243" s="135" t="s">
        <v>39</v>
      </c>
      <c r="C243" s="138">
        <v>2019</v>
      </c>
      <c r="D243" s="139"/>
      <c r="E243" s="140"/>
      <c r="F243" s="138">
        <v>2020</v>
      </c>
      <c r="G243" s="139"/>
      <c r="H243" s="140"/>
      <c r="I243" s="138">
        <v>2021</v>
      </c>
      <c r="J243" s="139"/>
      <c r="K243" s="140"/>
      <c r="L243" s="141" t="s">
        <v>40</v>
      </c>
    </row>
    <row r="244" spans="2:12">
      <c r="B244" s="136"/>
      <c r="C244" s="57" t="s">
        <v>7</v>
      </c>
      <c r="D244" s="57" t="s">
        <v>461</v>
      </c>
      <c r="E244" s="58" t="s">
        <v>462</v>
      </c>
      <c r="F244" s="57" t="s">
        <v>7</v>
      </c>
      <c r="G244" s="57" t="s">
        <v>461</v>
      </c>
      <c r="H244" s="58" t="s">
        <v>462</v>
      </c>
      <c r="I244" s="57" t="s">
        <v>7</v>
      </c>
      <c r="J244" s="57" t="s">
        <v>461</v>
      </c>
      <c r="K244" s="58" t="s">
        <v>462</v>
      </c>
      <c r="L244" s="142"/>
    </row>
    <row r="245" spans="2:12" ht="15.75" thickBot="1">
      <c r="B245" s="137"/>
      <c r="C245" s="59" t="s">
        <v>8</v>
      </c>
      <c r="D245" s="59" t="s">
        <v>9</v>
      </c>
      <c r="E245" s="60" t="s">
        <v>10</v>
      </c>
      <c r="F245" s="59" t="s">
        <v>8</v>
      </c>
      <c r="G245" s="59" t="s">
        <v>9</v>
      </c>
      <c r="H245" s="60" t="s">
        <v>10</v>
      </c>
      <c r="I245" s="59" t="s">
        <v>8</v>
      </c>
      <c r="J245" s="59" t="s">
        <v>9</v>
      </c>
      <c r="K245" s="60" t="s">
        <v>10</v>
      </c>
      <c r="L245" s="143"/>
    </row>
    <row r="246" spans="2:12">
      <c r="B246" s="61" t="s">
        <v>41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64" t="s">
        <v>42</v>
      </c>
    </row>
    <row r="247" spans="2:12">
      <c r="B247" s="62" t="s">
        <v>43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65" t="s">
        <v>416</v>
      </c>
    </row>
    <row r="248" spans="2:12">
      <c r="B248" s="62" t="s">
        <v>44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65" t="s">
        <v>45</v>
      </c>
    </row>
    <row r="249" spans="2:12">
      <c r="B249" s="62" t="s">
        <v>46</v>
      </c>
      <c r="C249" s="2">
        <v>16.852</v>
      </c>
      <c r="D249" s="2">
        <v>1621.1132209826726</v>
      </c>
      <c r="E249" s="2">
        <v>27.318999999999999</v>
      </c>
      <c r="F249" s="2">
        <v>18.684000000000001</v>
      </c>
      <c r="G249" s="2">
        <v>2910.0562148657086</v>
      </c>
      <c r="H249" s="2">
        <v>29.600999999999999</v>
      </c>
      <c r="I249" s="2">
        <v>20.715</v>
      </c>
      <c r="J249" s="2">
        <v>1527.3188510741008</v>
      </c>
      <c r="K249" s="2">
        <v>31.63841</v>
      </c>
      <c r="L249" s="65" t="s">
        <v>47</v>
      </c>
    </row>
    <row r="250" spans="2:12">
      <c r="B250" s="62" t="s">
        <v>48</v>
      </c>
      <c r="C250" s="2">
        <v>77.626000000000005</v>
      </c>
      <c r="D250" s="2">
        <v>1305.039548604849</v>
      </c>
      <c r="E250" s="2">
        <v>101.30500000000001</v>
      </c>
      <c r="F250" s="2">
        <v>62.353000000000002</v>
      </c>
      <c r="G250" s="2">
        <v>898.6524464941989</v>
      </c>
      <c r="H250" s="2">
        <v>69.385000000000005</v>
      </c>
      <c r="I250" s="2">
        <v>43.274000000000001</v>
      </c>
      <c r="J250" s="2">
        <v>934.99560937283354</v>
      </c>
      <c r="K250" s="2">
        <v>40.460999999999999</v>
      </c>
      <c r="L250" s="65" t="s">
        <v>49</v>
      </c>
    </row>
    <row r="251" spans="2:12">
      <c r="B251" s="62" t="s">
        <v>50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65" t="s">
        <v>51</v>
      </c>
    </row>
    <row r="252" spans="2:12">
      <c r="B252" s="62" t="s">
        <v>52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65" t="s">
        <v>53</v>
      </c>
    </row>
    <row r="253" spans="2:12">
      <c r="B253" s="62" t="s">
        <v>54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65" t="s">
        <v>55</v>
      </c>
    </row>
    <row r="254" spans="2:12">
      <c r="B254" s="62" t="s">
        <v>56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65" t="s">
        <v>57</v>
      </c>
    </row>
    <row r="255" spans="2:12">
      <c r="B255" s="62" t="s">
        <v>58</v>
      </c>
      <c r="C255" s="2">
        <v>1.2999999999999999E-2</v>
      </c>
      <c r="D255" s="2">
        <v>1307.6923076923078</v>
      </c>
      <c r="E255" s="2">
        <v>1.7000000000000001E-2</v>
      </c>
      <c r="F255" s="2">
        <v>2.9000000000000001E-2</v>
      </c>
      <c r="G255" s="2">
        <v>828.57142857142856</v>
      </c>
      <c r="H255" s="2">
        <v>3.5000000000000003E-2</v>
      </c>
      <c r="I255" s="2">
        <v>0</v>
      </c>
      <c r="J255" s="2">
        <v>0</v>
      </c>
      <c r="K255" s="2">
        <v>0</v>
      </c>
      <c r="L255" s="65" t="s">
        <v>417</v>
      </c>
    </row>
    <row r="256" spans="2:12">
      <c r="B256" s="62" t="s">
        <v>59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65" t="s">
        <v>60</v>
      </c>
    </row>
    <row r="257" spans="2:12">
      <c r="B257" s="62" t="s">
        <v>61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65" t="s">
        <v>62</v>
      </c>
    </row>
    <row r="258" spans="2:12">
      <c r="B258" s="62" t="s">
        <v>63</v>
      </c>
      <c r="C258" s="2">
        <v>0.52</v>
      </c>
      <c r="D258" s="2">
        <v>2584.6153846153848</v>
      </c>
      <c r="E258" s="2">
        <v>1.3440000000000001</v>
      </c>
      <c r="F258" s="2">
        <v>0.58699999999999997</v>
      </c>
      <c r="G258" s="2">
        <v>0</v>
      </c>
      <c r="H258" s="2">
        <v>1.3859999999999999</v>
      </c>
      <c r="I258" s="2">
        <v>0.56999999999999995</v>
      </c>
      <c r="J258" s="2">
        <v>2478.4561403508774</v>
      </c>
      <c r="K258" s="2">
        <v>1.41272</v>
      </c>
      <c r="L258" s="65" t="s">
        <v>64</v>
      </c>
    </row>
    <row r="259" spans="2:12">
      <c r="B259" s="62" t="s">
        <v>65</v>
      </c>
      <c r="C259" s="2">
        <v>0.23699999999999999</v>
      </c>
      <c r="D259" s="2">
        <v>3033.7552742616035</v>
      </c>
      <c r="E259" s="2">
        <v>0.71899999999999997</v>
      </c>
      <c r="F259" s="2">
        <v>0.23899999999999999</v>
      </c>
      <c r="G259" s="2">
        <v>0</v>
      </c>
      <c r="H259" s="2">
        <v>0.75700000000000001</v>
      </c>
      <c r="I259" s="2">
        <v>0.24299999999999999</v>
      </c>
      <c r="J259" s="2">
        <v>3158.971193415638</v>
      </c>
      <c r="K259" s="2">
        <v>0.76763000000000003</v>
      </c>
      <c r="L259" s="65" t="s">
        <v>66</v>
      </c>
    </row>
    <row r="260" spans="2:12">
      <c r="B260" s="62" t="s">
        <v>67</v>
      </c>
      <c r="C260" s="2">
        <v>2.7E-2</v>
      </c>
      <c r="D260" s="2">
        <v>6000</v>
      </c>
      <c r="E260" s="2">
        <v>0.16200000000000001</v>
      </c>
      <c r="F260" s="2">
        <v>4.8000000000000001E-2</v>
      </c>
      <c r="G260" s="2">
        <v>0</v>
      </c>
      <c r="H260" s="2">
        <v>0.28799999999999998</v>
      </c>
      <c r="I260" s="2">
        <v>2.1000000000000001E-2</v>
      </c>
      <c r="J260" s="2">
        <v>6142.8571428571422</v>
      </c>
      <c r="K260" s="2">
        <v>0.129</v>
      </c>
      <c r="L260" s="65" t="s">
        <v>68</v>
      </c>
    </row>
    <row r="261" spans="2:12">
      <c r="B261" s="62" t="s">
        <v>69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65" t="s">
        <v>70</v>
      </c>
    </row>
    <row r="262" spans="2:12">
      <c r="B262" s="62" t="s">
        <v>71</v>
      </c>
      <c r="C262" s="2">
        <v>0.12</v>
      </c>
      <c r="D262" s="2">
        <v>1100</v>
      </c>
      <c r="E262" s="2">
        <v>0.13200000000000001</v>
      </c>
      <c r="F262" s="2">
        <v>0.13600000000000001</v>
      </c>
      <c r="G262" s="2">
        <v>906.66666666666674</v>
      </c>
      <c r="H262" s="2">
        <v>0.15</v>
      </c>
      <c r="I262" s="2">
        <v>0.13600000000000001</v>
      </c>
      <c r="J262" s="2">
        <v>1105</v>
      </c>
      <c r="K262" s="2">
        <v>0.15028</v>
      </c>
      <c r="L262" s="65" t="s">
        <v>72</v>
      </c>
    </row>
    <row r="263" spans="2:12">
      <c r="B263" s="62" t="s">
        <v>73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65" t="s">
        <v>74</v>
      </c>
    </row>
    <row r="264" spans="2:12">
      <c r="B264" s="62" t="s">
        <v>75</v>
      </c>
      <c r="C264" s="2">
        <v>46.536000000000001</v>
      </c>
      <c r="D264" s="2">
        <v>1999.0974729241877</v>
      </c>
      <c r="E264" s="2">
        <v>93.03</v>
      </c>
      <c r="F264" s="2">
        <v>45.908000000000001</v>
      </c>
      <c r="G264" s="2">
        <v>0</v>
      </c>
      <c r="H264" s="2">
        <v>91.825000000000003</v>
      </c>
      <c r="I264" s="2">
        <v>46.103999999999999</v>
      </c>
      <c r="J264" s="2">
        <v>1998.8194082942912</v>
      </c>
      <c r="K264" s="2">
        <v>92.153570000000002</v>
      </c>
      <c r="L264" s="65" t="s">
        <v>76</v>
      </c>
    </row>
    <row r="265" spans="2:12">
      <c r="B265" s="62" t="s">
        <v>77</v>
      </c>
      <c r="C265" s="2">
        <v>20.221</v>
      </c>
      <c r="D265" s="2">
        <v>689.92631422778311</v>
      </c>
      <c r="E265" s="2">
        <v>13.951000000000001</v>
      </c>
      <c r="F265" s="2">
        <v>22.317</v>
      </c>
      <c r="G265" s="2">
        <v>2703.8371464600973</v>
      </c>
      <c r="H265" s="2">
        <v>10.898</v>
      </c>
      <c r="I265" s="2">
        <v>27.358000000000001</v>
      </c>
      <c r="J265" s="2">
        <v>505.04751809342787</v>
      </c>
      <c r="K265" s="2">
        <v>13.81709</v>
      </c>
      <c r="L265" s="65" t="s">
        <v>78</v>
      </c>
    </row>
    <row r="266" spans="2:12">
      <c r="B266" s="62" t="s">
        <v>79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65" t="s">
        <v>80</v>
      </c>
    </row>
    <row r="267" spans="2:12" ht="15.75" thickBot="1">
      <c r="B267" s="63" t="s">
        <v>81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66" t="s">
        <v>82</v>
      </c>
    </row>
    <row r="268" spans="2:12" ht="15.75" thickBot="1">
      <c r="B268" s="81" t="s">
        <v>343</v>
      </c>
      <c r="C268" s="67">
        <v>162.15200000000002</v>
      </c>
      <c r="D268" s="67">
        <v>1467.6291380926536</v>
      </c>
      <c r="E268" s="67">
        <v>237.97899999999998</v>
      </c>
      <c r="F268" s="81">
        <v>150.30100000000002</v>
      </c>
      <c r="G268" s="81">
        <v>1359.4387262892462</v>
      </c>
      <c r="H268" s="81">
        <v>204.32500000000002</v>
      </c>
      <c r="I268" s="81">
        <v>138.42099999999999</v>
      </c>
      <c r="J268" s="81">
        <v>1304.2074540712754</v>
      </c>
      <c r="K268" s="81">
        <v>180.52969999999999</v>
      </c>
      <c r="L268" s="81" t="s">
        <v>345</v>
      </c>
    </row>
    <row r="269" spans="2:12" ht="15.75" thickBot="1">
      <c r="B269" s="81" t="s">
        <v>344</v>
      </c>
      <c r="C269" s="67">
        <v>18167.697</v>
      </c>
      <c r="D269" s="67">
        <v>2411.6754589203024</v>
      </c>
      <c r="E269" s="67">
        <v>43814.589</v>
      </c>
      <c r="F269" s="81">
        <v>18872.280999999999</v>
      </c>
      <c r="G269" s="81">
        <v>2569.8516782364572</v>
      </c>
      <c r="H269" s="81">
        <v>48498.963000000003</v>
      </c>
      <c r="I269" s="81">
        <v>18583.712</v>
      </c>
      <c r="J269" s="81">
        <v>2375.9104558873919</v>
      </c>
      <c r="K269" s="81">
        <v>44153.235649999995</v>
      </c>
      <c r="L269" s="81" t="s">
        <v>342</v>
      </c>
    </row>
    <row r="270" spans="2:12">
      <c r="C270" s="47"/>
      <c r="E270" s="47"/>
      <c r="F270" s="47"/>
      <c r="H270" s="47"/>
      <c r="I270" s="47"/>
      <c r="K270" s="47"/>
    </row>
    <row r="275" spans="2:12">
      <c r="B275" s="24" t="s">
        <v>439</v>
      </c>
      <c r="C275" s="24"/>
      <c r="D275" s="24"/>
      <c r="E275" s="24"/>
      <c r="F275" s="24"/>
      <c r="H275" s="24"/>
      <c r="I275" s="24"/>
      <c r="J275" s="24"/>
      <c r="K275" s="24"/>
      <c r="L275" s="43" t="s">
        <v>440</v>
      </c>
    </row>
    <row r="276" spans="2:12">
      <c r="B276" s="24" t="s">
        <v>13</v>
      </c>
      <c r="C276" s="24"/>
      <c r="D276" s="24"/>
      <c r="E276" s="24"/>
      <c r="F276" s="24"/>
      <c r="H276" s="25"/>
      <c r="I276" s="25"/>
      <c r="J276" s="25"/>
      <c r="K276" s="25"/>
      <c r="L276" s="43" t="s">
        <v>109</v>
      </c>
    </row>
    <row r="277" spans="2:12" ht="15.75" customHeight="1" thickBot="1">
      <c r="B277" s="26" t="s">
        <v>466</v>
      </c>
      <c r="C277" s="26"/>
      <c r="D277" s="26"/>
      <c r="E277" s="26"/>
      <c r="F277" s="26"/>
      <c r="H277" s="24"/>
      <c r="I277" s="24"/>
      <c r="J277" s="24"/>
      <c r="K277" s="24"/>
      <c r="L277" s="43" t="s">
        <v>4</v>
      </c>
    </row>
    <row r="278" spans="2:12" ht="15.75" thickBot="1">
      <c r="B278" s="135" t="s">
        <v>39</v>
      </c>
      <c r="C278" s="138">
        <v>2019</v>
      </c>
      <c r="D278" s="139"/>
      <c r="E278" s="140"/>
      <c r="F278" s="138">
        <v>2020</v>
      </c>
      <c r="G278" s="139"/>
      <c r="H278" s="140"/>
      <c r="I278" s="138">
        <v>2021</v>
      </c>
      <c r="J278" s="139"/>
      <c r="K278" s="140"/>
      <c r="L278" s="141" t="s">
        <v>40</v>
      </c>
    </row>
    <row r="279" spans="2:12">
      <c r="B279" s="136"/>
      <c r="C279" s="57" t="s">
        <v>7</v>
      </c>
      <c r="D279" s="57" t="s">
        <v>461</v>
      </c>
      <c r="E279" s="58" t="s">
        <v>462</v>
      </c>
      <c r="F279" s="57" t="s">
        <v>7</v>
      </c>
      <c r="G279" s="57" t="s">
        <v>461</v>
      </c>
      <c r="H279" s="58" t="s">
        <v>462</v>
      </c>
      <c r="I279" s="57" t="s">
        <v>7</v>
      </c>
      <c r="J279" s="57" t="s">
        <v>461</v>
      </c>
      <c r="K279" s="58" t="s">
        <v>462</v>
      </c>
      <c r="L279" s="142"/>
    </row>
    <row r="280" spans="2:12" ht="15.75" thickBot="1">
      <c r="B280" s="137"/>
      <c r="C280" s="59" t="s">
        <v>8</v>
      </c>
      <c r="D280" s="59" t="s">
        <v>9</v>
      </c>
      <c r="E280" s="60" t="s">
        <v>10</v>
      </c>
      <c r="F280" s="59" t="s">
        <v>8</v>
      </c>
      <c r="G280" s="59" t="s">
        <v>9</v>
      </c>
      <c r="H280" s="60" t="s">
        <v>10</v>
      </c>
      <c r="I280" s="59" t="s">
        <v>8</v>
      </c>
      <c r="J280" s="59" t="s">
        <v>9</v>
      </c>
      <c r="K280" s="60" t="s">
        <v>10</v>
      </c>
      <c r="L280" s="143"/>
    </row>
    <row r="281" spans="2:12">
      <c r="B281" s="61" t="s">
        <v>41</v>
      </c>
      <c r="C281" s="3">
        <v>12</v>
      </c>
      <c r="D281" s="3">
        <v>40000</v>
      </c>
      <c r="E281" s="3">
        <v>480</v>
      </c>
      <c r="F281" s="3">
        <v>4.5860000000000003</v>
      </c>
      <c r="G281" s="3">
        <v>37865.89620584387</v>
      </c>
      <c r="H281" s="3">
        <v>173.65299999999999</v>
      </c>
      <c r="I281" s="3">
        <f>+I317+I350</f>
        <v>4.6589999999999998</v>
      </c>
      <c r="J281" s="3">
        <v>37346.638248401476</v>
      </c>
      <c r="K281" s="3">
        <f>+K317+K350</f>
        <v>177.50176999999999</v>
      </c>
      <c r="L281" s="64" t="s">
        <v>42</v>
      </c>
    </row>
    <row r="282" spans="2:12">
      <c r="B282" s="62" t="s">
        <v>43</v>
      </c>
      <c r="C282" s="3">
        <v>1.7999999999999999E-2</v>
      </c>
      <c r="D282" s="3">
        <v>22500</v>
      </c>
      <c r="E282" s="3">
        <v>0.45100000000000001</v>
      </c>
      <c r="F282" s="3">
        <v>4.7E-2</v>
      </c>
      <c r="G282" s="3">
        <v>25170.212765957447</v>
      </c>
      <c r="H282" s="3">
        <v>1.1830000000000001</v>
      </c>
      <c r="I282" s="3">
        <f t="shared" ref="I282:I304" si="77">+I318+I351</f>
        <v>5.1999999999999998E-2</v>
      </c>
      <c r="J282" s="3">
        <v>23943.502824858762</v>
      </c>
      <c r="K282" s="3">
        <f t="shared" ref="K282:K304" si="78">+K318+K351</f>
        <v>1.3420000000000001</v>
      </c>
      <c r="L282" s="65" t="s">
        <v>416</v>
      </c>
    </row>
    <row r="283" spans="2:12">
      <c r="B283" s="62" t="s">
        <v>44</v>
      </c>
      <c r="C283" s="3">
        <v>2E-3</v>
      </c>
      <c r="D283" s="3"/>
      <c r="E283" s="3">
        <v>8.5000000000000006E-2</v>
      </c>
      <c r="F283" s="3">
        <v>1E-3</v>
      </c>
      <c r="G283" s="3">
        <v>30000</v>
      </c>
      <c r="H283" s="3">
        <v>0.03</v>
      </c>
      <c r="I283" s="3">
        <f t="shared" si="77"/>
        <v>1E-3</v>
      </c>
      <c r="J283" s="3">
        <v>0</v>
      </c>
      <c r="K283" s="3">
        <f t="shared" si="78"/>
        <v>3.2000000000000001E-2</v>
      </c>
      <c r="L283" s="65" t="s">
        <v>45</v>
      </c>
    </row>
    <row r="284" spans="2:12">
      <c r="B284" s="62" t="s">
        <v>46</v>
      </c>
      <c r="C284" s="3">
        <v>26.641999999999999</v>
      </c>
      <c r="D284" s="3">
        <v>17006.8</v>
      </c>
      <c r="E284" s="3">
        <v>465</v>
      </c>
      <c r="F284" s="3">
        <v>25.686</v>
      </c>
      <c r="G284" s="3">
        <v>17129.954060577744</v>
      </c>
      <c r="H284" s="3">
        <v>440</v>
      </c>
      <c r="I284" s="3">
        <f t="shared" si="77"/>
        <v>25.491</v>
      </c>
      <c r="J284" s="3">
        <v>17290.401905786519</v>
      </c>
      <c r="K284" s="3">
        <f t="shared" si="78"/>
        <v>450</v>
      </c>
      <c r="L284" s="65" t="s">
        <v>47</v>
      </c>
    </row>
    <row r="285" spans="2:12">
      <c r="B285" s="62" t="s">
        <v>48</v>
      </c>
      <c r="C285" s="3">
        <v>149.66499999999999</v>
      </c>
      <c r="D285" s="3">
        <v>31090.53</v>
      </c>
      <c r="E285" s="3">
        <v>4653.3220000000001</v>
      </c>
      <c r="F285" s="3">
        <v>157.864</v>
      </c>
      <c r="G285" s="3">
        <v>31801.100947651139</v>
      </c>
      <c r="H285" s="3">
        <v>5020.2489999999998</v>
      </c>
      <c r="I285" s="3">
        <f t="shared" si="77"/>
        <v>136.85499999999999</v>
      </c>
      <c r="J285" s="3">
        <v>31174.402033920986</v>
      </c>
      <c r="K285" s="3">
        <f t="shared" si="78"/>
        <v>4360.88</v>
      </c>
      <c r="L285" s="65" t="s">
        <v>49</v>
      </c>
    </row>
    <row r="286" spans="2:12">
      <c r="B286" s="62" t="s">
        <v>50</v>
      </c>
      <c r="C286" s="3">
        <v>17.146999999999998</v>
      </c>
      <c r="D286" s="3">
        <v>5181.34</v>
      </c>
      <c r="E286" s="3">
        <v>88.861999999999995</v>
      </c>
      <c r="F286" s="3">
        <v>17.251999999999999</v>
      </c>
      <c r="G286" s="3">
        <v>5186.0653837236259</v>
      </c>
      <c r="H286" s="3">
        <v>89.47</v>
      </c>
      <c r="I286" s="3">
        <f t="shared" si="77"/>
        <v>17.142999999999997</v>
      </c>
      <c r="J286" s="3">
        <v>5219.0169689877121</v>
      </c>
      <c r="K286" s="3">
        <f t="shared" si="78"/>
        <v>89.904790000000006</v>
      </c>
      <c r="L286" s="65" t="s">
        <v>51</v>
      </c>
    </row>
    <row r="287" spans="2:12">
      <c r="B287" s="62" t="s">
        <v>52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f t="shared" si="77"/>
        <v>0</v>
      </c>
      <c r="J287" s="3">
        <v>0</v>
      </c>
      <c r="K287" s="3">
        <f t="shared" si="78"/>
        <v>0</v>
      </c>
      <c r="L287" s="65" t="s">
        <v>53</v>
      </c>
    </row>
    <row r="288" spans="2:12">
      <c r="B288" s="62" t="s">
        <v>54</v>
      </c>
      <c r="C288" s="3">
        <v>18.058</v>
      </c>
      <c r="D288" s="3">
        <v>235.47</v>
      </c>
      <c r="E288" s="3">
        <v>425.25</v>
      </c>
      <c r="F288" s="3">
        <v>19.062000000000001</v>
      </c>
      <c r="G288" s="3">
        <v>24767.967684398278</v>
      </c>
      <c r="H288" s="3">
        <v>472.12700000000001</v>
      </c>
      <c r="I288" s="3">
        <f t="shared" si="77"/>
        <v>19.920999999999999</v>
      </c>
      <c r="J288" s="3">
        <v>28803.869246164115</v>
      </c>
      <c r="K288" s="3">
        <f t="shared" si="78"/>
        <v>578.10799999999995</v>
      </c>
      <c r="L288" s="65" t="s">
        <v>55</v>
      </c>
    </row>
    <row r="289" spans="2:12">
      <c r="B289" s="62" t="s">
        <v>56</v>
      </c>
      <c r="C289" s="3">
        <v>143.05699999999999</v>
      </c>
      <c r="D289" s="3">
        <v>6083.04</v>
      </c>
      <c r="E289" s="3">
        <v>870.23500000000001</v>
      </c>
      <c r="F289" s="3">
        <v>147.44499999999999</v>
      </c>
      <c r="G289" s="3">
        <v>6186.042253043508</v>
      </c>
      <c r="H289" s="3">
        <v>912.101</v>
      </c>
      <c r="I289" s="3">
        <f t="shared" si="77"/>
        <v>148.76300000000001</v>
      </c>
      <c r="J289" s="3">
        <v>6432.9014570605514</v>
      </c>
      <c r="K289" s="3">
        <f t="shared" si="78"/>
        <v>942.76789000000008</v>
      </c>
      <c r="L289" s="65" t="s">
        <v>57</v>
      </c>
    </row>
    <row r="290" spans="2:12">
      <c r="B290" s="62" t="s">
        <v>58</v>
      </c>
      <c r="C290" s="3">
        <v>22.228999999999999</v>
      </c>
      <c r="D290" s="3">
        <v>25296.45</v>
      </c>
      <c r="E290" s="3">
        <v>562.34199999999998</v>
      </c>
      <c r="F290" s="3">
        <v>24.795000000000002</v>
      </c>
      <c r="G290" s="3">
        <v>25630.933655979028</v>
      </c>
      <c r="H290" s="3">
        <v>635.51900000000001</v>
      </c>
      <c r="I290" s="3">
        <f t="shared" si="77"/>
        <v>26.423999999999999</v>
      </c>
      <c r="J290" s="3">
        <v>23548.292044090358</v>
      </c>
      <c r="K290" s="3">
        <f t="shared" si="78"/>
        <v>594.625</v>
      </c>
      <c r="L290" s="65" t="s">
        <v>417</v>
      </c>
    </row>
    <row r="291" spans="2:12">
      <c r="B291" s="62" t="s">
        <v>59</v>
      </c>
      <c r="C291" s="3">
        <v>10.558999999999999</v>
      </c>
      <c r="D291" s="3">
        <v>9639.2099999999991</v>
      </c>
      <c r="E291" s="3">
        <v>101.786</v>
      </c>
      <c r="F291" s="3">
        <v>10.611000000000001</v>
      </c>
      <c r="G291" s="3">
        <v>9644.9910470266695</v>
      </c>
      <c r="H291" s="3">
        <v>102.343</v>
      </c>
      <c r="I291" s="3">
        <f t="shared" si="77"/>
        <v>10.93</v>
      </c>
      <c r="J291" s="3">
        <v>9497.740894421393</v>
      </c>
      <c r="K291" s="3">
        <f t="shared" si="78"/>
        <v>104.56779999999999</v>
      </c>
      <c r="L291" s="65" t="s">
        <v>60</v>
      </c>
    </row>
    <row r="292" spans="2:12">
      <c r="B292" s="62" t="s">
        <v>61</v>
      </c>
      <c r="C292" s="3">
        <v>6.1369999999999996</v>
      </c>
      <c r="D292" s="3">
        <v>26969.06</v>
      </c>
      <c r="E292" s="3">
        <v>165.589</v>
      </c>
      <c r="F292" s="3">
        <v>14.032999999999999</v>
      </c>
      <c r="G292" s="3">
        <v>27958.953894391794</v>
      </c>
      <c r="H292" s="3">
        <v>392.34800000000001</v>
      </c>
      <c r="I292" s="3">
        <f t="shared" si="77"/>
        <v>19.138999999999999</v>
      </c>
      <c r="J292" s="3">
        <v>27978.441127694856</v>
      </c>
      <c r="K292" s="3">
        <f t="shared" si="78"/>
        <v>466.12700000000001</v>
      </c>
      <c r="L292" s="65" t="s">
        <v>62</v>
      </c>
    </row>
    <row r="293" spans="2:12">
      <c r="B293" s="62" t="s">
        <v>63</v>
      </c>
      <c r="C293" s="3">
        <v>0.57599999999999996</v>
      </c>
      <c r="D293" s="3">
        <v>26913.79</v>
      </c>
      <c r="E293" s="3">
        <v>15.613</v>
      </c>
      <c r="F293" s="3">
        <v>0.58199999999999996</v>
      </c>
      <c r="G293" s="3">
        <v>27089.347079037805</v>
      </c>
      <c r="H293" s="3">
        <v>15.766</v>
      </c>
      <c r="I293" s="3">
        <f t="shared" si="77"/>
        <v>0.48799999999999999</v>
      </c>
      <c r="J293" s="3">
        <v>26168.557536466775</v>
      </c>
      <c r="K293" s="3">
        <f t="shared" si="78"/>
        <v>12.462</v>
      </c>
      <c r="L293" s="65" t="s">
        <v>64</v>
      </c>
    </row>
    <row r="294" spans="2:12">
      <c r="B294" s="62" t="s">
        <v>65</v>
      </c>
      <c r="C294" s="3">
        <v>1.6930000000000001</v>
      </c>
      <c r="D294" s="3">
        <v>36526.629999999997</v>
      </c>
      <c r="E294" s="3">
        <v>61.73</v>
      </c>
      <c r="F294" s="3">
        <v>1.681</v>
      </c>
      <c r="G294" s="3">
        <v>36770.374776918499</v>
      </c>
      <c r="H294" s="3">
        <v>61.811</v>
      </c>
      <c r="I294" s="3">
        <f t="shared" si="77"/>
        <v>1.6870000000000001</v>
      </c>
      <c r="J294" s="3">
        <v>35730.532212885162</v>
      </c>
      <c r="K294" s="3">
        <f t="shared" si="78"/>
        <v>63.506160000000001</v>
      </c>
      <c r="L294" s="65" t="s">
        <v>66</v>
      </c>
    </row>
    <row r="295" spans="2:12">
      <c r="B295" s="62" t="s">
        <v>67</v>
      </c>
      <c r="C295" s="3">
        <v>2E-3</v>
      </c>
      <c r="D295" s="3"/>
      <c r="E295" s="3">
        <v>1.7000000000000001E-2</v>
      </c>
      <c r="F295" s="3">
        <v>8.9999999999999993E-3</v>
      </c>
      <c r="G295" s="3">
        <v>9666.6666666666661</v>
      </c>
      <c r="H295" s="3">
        <v>8.6999999999999994E-2</v>
      </c>
      <c r="I295" s="3">
        <f t="shared" si="77"/>
        <v>4.9000000000000002E-2</v>
      </c>
      <c r="J295" s="3">
        <v>9809.5238095238092</v>
      </c>
      <c r="K295" s="3">
        <f t="shared" si="78"/>
        <v>0.49</v>
      </c>
      <c r="L295" s="65" t="s">
        <v>68</v>
      </c>
    </row>
    <row r="296" spans="2:12">
      <c r="B296" s="62" t="s">
        <v>69</v>
      </c>
      <c r="C296" s="3">
        <v>0.58099999999999996</v>
      </c>
      <c r="D296" s="3">
        <v>62431.03</v>
      </c>
      <c r="E296" s="3">
        <v>36.212000000000003</v>
      </c>
      <c r="F296" s="3">
        <v>0.90500000000000003</v>
      </c>
      <c r="G296" s="3">
        <v>50635.359116022104</v>
      </c>
      <c r="H296" s="3">
        <v>45.825000000000003</v>
      </c>
      <c r="I296" s="3">
        <f t="shared" si="77"/>
        <v>0.91100000000000003</v>
      </c>
      <c r="J296" s="3">
        <v>48736.312849162008</v>
      </c>
      <c r="K296" s="3">
        <f t="shared" si="78"/>
        <v>47.30753</v>
      </c>
      <c r="L296" s="65" t="s">
        <v>70</v>
      </c>
    </row>
    <row r="297" spans="2:12">
      <c r="B297" s="62" t="s">
        <v>71</v>
      </c>
      <c r="C297" s="3">
        <v>23.477</v>
      </c>
      <c r="D297" s="3">
        <v>27540.03</v>
      </c>
      <c r="E297" s="3">
        <v>646.64400000000001</v>
      </c>
      <c r="F297" s="3">
        <v>21.058</v>
      </c>
      <c r="G297" s="3">
        <v>27203.2956596068</v>
      </c>
      <c r="H297" s="3">
        <v>572.84699999999998</v>
      </c>
      <c r="I297" s="3">
        <f t="shared" si="77"/>
        <v>23.652000000000001</v>
      </c>
      <c r="J297" s="3">
        <v>27723.098616374376</v>
      </c>
      <c r="K297" s="3">
        <f t="shared" si="78"/>
        <v>660.2242500000001</v>
      </c>
      <c r="L297" s="65" t="s">
        <v>72</v>
      </c>
    </row>
    <row r="298" spans="2:12">
      <c r="B298" s="62" t="s">
        <v>73</v>
      </c>
      <c r="C298" s="3">
        <v>17.911000000000001</v>
      </c>
      <c r="D298" s="3">
        <v>19965.939999999999</v>
      </c>
      <c r="E298" s="3">
        <v>357.589</v>
      </c>
      <c r="F298" s="3">
        <v>18.146999999999998</v>
      </c>
      <c r="G298" s="3">
        <v>19808.067449165155</v>
      </c>
      <c r="H298" s="3">
        <v>359.45699999999999</v>
      </c>
      <c r="I298" s="3">
        <f t="shared" si="77"/>
        <v>16.669</v>
      </c>
      <c r="J298" s="3">
        <v>19921.184139054862</v>
      </c>
      <c r="K298" s="3">
        <f t="shared" si="78"/>
        <v>328.88779999999997</v>
      </c>
      <c r="L298" s="65" t="s">
        <v>74</v>
      </c>
    </row>
    <row r="299" spans="2:12">
      <c r="B299" s="62" t="s">
        <v>75</v>
      </c>
      <c r="C299" s="3">
        <v>194.22</v>
      </c>
      <c r="D299" s="3">
        <v>28744.05</v>
      </c>
      <c r="E299" s="3">
        <v>5582.67</v>
      </c>
      <c r="F299" s="3">
        <v>195.59200000000001</v>
      </c>
      <c r="G299" s="3">
        <v>28937.712176367128</v>
      </c>
      <c r="H299" s="3">
        <v>5659.9849999999997</v>
      </c>
      <c r="I299" s="3">
        <f t="shared" si="77"/>
        <v>283.42600000000004</v>
      </c>
      <c r="J299" s="3">
        <v>29522.28146728381</v>
      </c>
      <c r="K299" s="3">
        <f t="shared" si="78"/>
        <v>6979.5168400000002</v>
      </c>
      <c r="L299" s="65" t="s">
        <v>76</v>
      </c>
    </row>
    <row r="300" spans="2:12">
      <c r="B300" s="62" t="s">
        <v>77</v>
      </c>
      <c r="C300" s="3">
        <v>62.892000000000003</v>
      </c>
      <c r="D300" s="3">
        <v>30011.29</v>
      </c>
      <c r="E300" s="3">
        <v>1887.413</v>
      </c>
      <c r="F300" s="3">
        <v>62.942999999999998</v>
      </c>
      <c r="G300" s="3">
        <v>31238.167866164622</v>
      </c>
      <c r="H300" s="3">
        <v>1966.2239999999999</v>
      </c>
      <c r="I300" s="3">
        <f t="shared" si="77"/>
        <v>52.387</v>
      </c>
      <c r="J300" s="3">
        <v>29352.632029444492</v>
      </c>
      <c r="K300" s="3">
        <f t="shared" si="78"/>
        <v>1651.1130000000001</v>
      </c>
      <c r="L300" s="65" t="s">
        <v>78</v>
      </c>
    </row>
    <row r="301" spans="2:12">
      <c r="B301" s="62" t="s">
        <v>79</v>
      </c>
      <c r="C301" s="3">
        <v>3.6240000000000001</v>
      </c>
      <c r="D301" s="3">
        <v>2762.43</v>
      </c>
      <c r="E301" s="3">
        <v>10.000999999999999</v>
      </c>
      <c r="F301" s="3">
        <v>3.6640000000000001</v>
      </c>
      <c r="G301" s="3">
        <v>2809.7707423580782</v>
      </c>
      <c r="H301" s="3">
        <v>10.295</v>
      </c>
      <c r="I301" s="3">
        <f t="shared" si="77"/>
        <v>3.669</v>
      </c>
      <c r="J301" s="3">
        <v>2850.6775067750677</v>
      </c>
      <c r="K301" s="3">
        <f t="shared" si="78"/>
        <v>10.660920000000001</v>
      </c>
      <c r="L301" s="65" t="s">
        <v>80</v>
      </c>
    </row>
    <row r="302" spans="2:12" ht="15.75" thickBot="1">
      <c r="B302" s="63" t="s">
        <v>81</v>
      </c>
      <c r="C302" s="3">
        <v>16.044</v>
      </c>
      <c r="D302" s="3">
        <v>14347.26</v>
      </c>
      <c r="E302" s="3">
        <v>230.12799999999999</v>
      </c>
      <c r="F302" s="3">
        <v>15.753</v>
      </c>
      <c r="G302" s="3">
        <v>14816.415920776994</v>
      </c>
      <c r="H302" s="3">
        <v>233.40299999999999</v>
      </c>
      <c r="I302" s="3">
        <f t="shared" si="77"/>
        <v>15.023999999999999</v>
      </c>
      <c r="J302" s="3">
        <v>14934.646374216651</v>
      </c>
      <c r="K302" s="3">
        <f t="shared" si="78"/>
        <v>228.68416000000002</v>
      </c>
      <c r="L302" s="66" t="s">
        <v>82</v>
      </c>
    </row>
    <row r="303" spans="2:12" ht="15.75" thickBot="1">
      <c r="B303" s="81" t="s">
        <v>343</v>
      </c>
      <c r="C303" s="67">
        <v>726.53399999999999</v>
      </c>
      <c r="D303" s="67">
        <v>433244.35</v>
      </c>
      <c r="E303" s="67">
        <v>16640.938999999998</v>
      </c>
      <c r="F303" s="81">
        <f t="shared" ref="F303" si="79">SUM(F281:F302)</f>
        <v>741.71600000000001</v>
      </c>
      <c r="G303" s="81">
        <f>H303/F303*1000</f>
        <v>23141.907414697802</v>
      </c>
      <c r="H303" s="81">
        <f>SUM(H281:H302)</f>
        <v>17164.722999999994</v>
      </c>
      <c r="I303" s="81">
        <f t="shared" si="77"/>
        <v>807.34</v>
      </c>
      <c r="J303" s="81">
        <v>23151.600394117348</v>
      </c>
      <c r="K303" s="81">
        <f t="shared" si="78"/>
        <v>18313.572870000004</v>
      </c>
      <c r="L303" s="81" t="s">
        <v>345</v>
      </c>
    </row>
    <row r="304" spans="2:12" ht="15.75" thickBot="1">
      <c r="B304" s="81" t="s">
        <v>344</v>
      </c>
      <c r="C304" s="67">
        <v>62987.627999999997</v>
      </c>
      <c r="D304" s="67">
        <v>13434.534366018672</v>
      </c>
      <c r="E304" s="67">
        <v>846209.45299999998</v>
      </c>
      <c r="F304" s="81">
        <v>64333.864000000001</v>
      </c>
      <c r="G304" s="81">
        <f>H304/F304*1000</f>
        <v>13383.967609966658</v>
      </c>
      <c r="H304" s="81">
        <v>861042.35199999996</v>
      </c>
      <c r="I304" s="81">
        <f t="shared" si="77"/>
        <v>65674.152000000002</v>
      </c>
      <c r="J304" s="81">
        <v>13340.4707006318</v>
      </c>
      <c r="K304" s="81">
        <f t="shared" si="78"/>
        <v>867333.51395000005</v>
      </c>
      <c r="L304" s="81" t="s">
        <v>342</v>
      </c>
    </row>
    <row r="307" spans="2:14">
      <c r="J307" s="120"/>
      <c r="L307" s="120"/>
    </row>
    <row r="311" spans="2:14">
      <c r="B311" s="24" t="s">
        <v>441</v>
      </c>
      <c r="C311" s="24"/>
      <c r="D311" s="24"/>
      <c r="E311" s="24"/>
      <c r="F311" s="24"/>
      <c r="H311" s="24"/>
      <c r="I311" s="24"/>
      <c r="J311" s="24"/>
      <c r="K311" s="24"/>
      <c r="L311" s="43" t="s">
        <v>442</v>
      </c>
    </row>
    <row r="312" spans="2:14">
      <c r="B312" s="24" t="s">
        <v>112</v>
      </c>
      <c r="C312" s="24"/>
      <c r="D312" s="24"/>
      <c r="E312" s="24"/>
      <c r="F312" s="24"/>
      <c r="H312" s="25"/>
      <c r="I312" s="25"/>
      <c r="J312" s="25"/>
      <c r="K312" s="25"/>
      <c r="L312" s="43" t="s">
        <v>113</v>
      </c>
    </row>
    <row r="313" spans="2:14" ht="15.75" customHeight="1" thickBot="1">
      <c r="B313" s="26" t="s">
        <v>466</v>
      </c>
      <c r="C313" s="26"/>
      <c r="D313" s="26"/>
      <c r="E313" s="26"/>
      <c r="F313" s="26"/>
      <c r="H313" s="24"/>
      <c r="I313" s="24"/>
      <c r="J313" s="24"/>
      <c r="K313" s="24"/>
      <c r="L313" s="43" t="s">
        <v>4</v>
      </c>
    </row>
    <row r="314" spans="2:14" ht="15.75" thickBot="1">
      <c r="B314" s="135" t="s">
        <v>39</v>
      </c>
      <c r="C314" s="138">
        <v>2019</v>
      </c>
      <c r="D314" s="139"/>
      <c r="E314" s="140"/>
      <c r="F314" s="138">
        <v>2020</v>
      </c>
      <c r="G314" s="139"/>
      <c r="H314" s="140"/>
      <c r="I314" s="138">
        <v>2021</v>
      </c>
      <c r="J314" s="139"/>
      <c r="K314" s="140"/>
      <c r="L314" s="141" t="s">
        <v>40</v>
      </c>
    </row>
    <row r="315" spans="2:14">
      <c r="B315" s="136"/>
      <c r="C315" s="57" t="s">
        <v>7</v>
      </c>
      <c r="D315" s="57" t="s">
        <v>461</v>
      </c>
      <c r="E315" s="58" t="s">
        <v>462</v>
      </c>
      <c r="F315" s="57" t="s">
        <v>7</v>
      </c>
      <c r="G315" s="57" t="s">
        <v>461</v>
      </c>
      <c r="H315" s="58" t="s">
        <v>462</v>
      </c>
      <c r="I315" s="57" t="s">
        <v>7</v>
      </c>
      <c r="J315" s="57" t="s">
        <v>461</v>
      </c>
      <c r="K315" s="58" t="s">
        <v>462</v>
      </c>
      <c r="L315" s="142"/>
    </row>
    <row r="316" spans="2:14" ht="15.75" thickBot="1">
      <c r="B316" s="137"/>
      <c r="C316" s="59" t="s">
        <v>8</v>
      </c>
      <c r="D316" s="59" t="s">
        <v>9</v>
      </c>
      <c r="E316" s="60" t="s">
        <v>10</v>
      </c>
      <c r="F316" s="59" t="s">
        <v>8</v>
      </c>
      <c r="G316" s="59" t="s">
        <v>9</v>
      </c>
      <c r="H316" s="60" t="s">
        <v>10</v>
      </c>
      <c r="I316" s="59" t="s">
        <v>8</v>
      </c>
      <c r="J316" s="59" t="s">
        <v>9</v>
      </c>
      <c r="K316" s="60" t="s">
        <v>10</v>
      </c>
      <c r="L316" s="143"/>
      <c r="N316" s="120"/>
    </row>
    <row r="317" spans="2:14">
      <c r="B317" s="61" t="s">
        <v>41</v>
      </c>
      <c r="C317" s="2">
        <v>4.5860000000000003</v>
      </c>
      <c r="D317" s="3">
        <v>37865.89620584387</v>
      </c>
      <c r="E317" s="3">
        <v>173.65299999999999</v>
      </c>
      <c r="F317" s="2">
        <v>5.1609999999999996</v>
      </c>
      <c r="G317" s="2">
        <v>37346.638248401476</v>
      </c>
      <c r="H317" s="2">
        <v>192.74600000000001</v>
      </c>
      <c r="I317" s="2">
        <v>4.6589999999999998</v>
      </c>
      <c r="J317" s="2">
        <v>38098.684267010089</v>
      </c>
      <c r="K317" s="2">
        <v>177.50176999999999</v>
      </c>
      <c r="L317" s="64" t="s">
        <v>42</v>
      </c>
    </row>
    <row r="318" spans="2:14">
      <c r="B318" s="62" t="s">
        <v>43</v>
      </c>
      <c r="C318" s="3">
        <v>4.7E-2</v>
      </c>
      <c r="D318" s="3">
        <v>25170.212765957447</v>
      </c>
      <c r="E318" s="3">
        <v>1.1830000000000001</v>
      </c>
      <c r="F318" s="2">
        <v>0.17699999999999999</v>
      </c>
      <c r="G318" s="2">
        <v>23943.502824858762</v>
      </c>
      <c r="H318" s="2">
        <v>4.2380000000000004</v>
      </c>
      <c r="I318" s="2">
        <v>5.1999999999999998E-2</v>
      </c>
      <c r="J318" s="2">
        <v>25807.692307692309</v>
      </c>
      <c r="K318" s="2">
        <v>1.3420000000000001</v>
      </c>
      <c r="L318" s="65" t="s">
        <v>416</v>
      </c>
    </row>
    <row r="319" spans="2:14">
      <c r="B319" s="62" t="s">
        <v>44</v>
      </c>
      <c r="C319" s="9">
        <v>1E-3</v>
      </c>
      <c r="D319" s="3">
        <v>30000</v>
      </c>
      <c r="E319" s="3">
        <v>0.03</v>
      </c>
      <c r="F319" s="2">
        <v>0</v>
      </c>
      <c r="G319" s="2">
        <v>0</v>
      </c>
      <c r="H319" s="2">
        <v>1.4E-2</v>
      </c>
      <c r="I319" s="2">
        <v>1E-3</v>
      </c>
      <c r="J319" s="2">
        <v>32000</v>
      </c>
      <c r="K319" s="2">
        <v>3.2000000000000001E-2</v>
      </c>
      <c r="L319" s="65" t="s">
        <v>45</v>
      </c>
    </row>
    <row r="320" spans="2:14">
      <c r="B320" s="62" t="s">
        <v>46</v>
      </c>
      <c r="C320" s="3">
        <v>21.38</v>
      </c>
      <c r="D320" s="3">
        <v>20813.844714686624</v>
      </c>
      <c r="E320" s="3">
        <v>445</v>
      </c>
      <c r="F320" s="2">
        <v>26.026</v>
      </c>
      <c r="G320" s="2">
        <v>17290.401905786519</v>
      </c>
      <c r="H320" s="2">
        <v>450</v>
      </c>
      <c r="I320" s="2">
        <v>25.491</v>
      </c>
      <c r="J320" s="2">
        <v>17653.289396257504</v>
      </c>
      <c r="K320" s="2">
        <v>450</v>
      </c>
      <c r="L320" s="65" t="s">
        <v>47</v>
      </c>
    </row>
    <row r="321" spans="2:12">
      <c r="B321" s="62" t="s">
        <v>48</v>
      </c>
      <c r="C321" s="3">
        <v>157.864</v>
      </c>
      <c r="D321" s="3">
        <v>31801.100947651139</v>
      </c>
      <c r="E321" s="3">
        <v>5020.2489999999998</v>
      </c>
      <c r="F321" s="2">
        <v>149.465</v>
      </c>
      <c r="G321" s="2">
        <v>31174.402033920986</v>
      </c>
      <c r="H321" s="2">
        <v>4659.482</v>
      </c>
      <c r="I321" s="2">
        <v>136.85499999999999</v>
      </c>
      <c r="J321" s="2">
        <v>31864.966570457789</v>
      </c>
      <c r="K321" s="2">
        <v>4360.88</v>
      </c>
      <c r="L321" s="65" t="s">
        <v>49</v>
      </c>
    </row>
    <row r="322" spans="2:12">
      <c r="B322" s="62" t="s">
        <v>50</v>
      </c>
      <c r="C322" s="3">
        <v>4.3999999999999997E-2</v>
      </c>
      <c r="D322" s="3">
        <v>15136.363636363638</v>
      </c>
      <c r="E322" s="3">
        <v>0.66600000000000004</v>
      </c>
      <c r="F322" s="2">
        <v>4.8000000000000001E-2</v>
      </c>
      <c r="G322" s="2">
        <v>14916.666666666666</v>
      </c>
      <c r="H322" s="2">
        <v>0.71599999999999997</v>
      </c>
      <c r="I322" s="2">
        <v>4.8000000000000001E-2</v>
      </c>
      <c r="J322" s="2">
        <v>14788.75</v>
      </c>
      <c r="K322" s="2">
        <v>0.70986000000000005</v>
      </c>
      <c r="L322" s="65" t="s">
        <v>51</v>
      </c>
    </row>
    <row r="323" spans="2:12">
      <c r="B323" s="62" t="s">
        <v>52</v>
      </c>
      <c r="C323" s="3">
        <v>0</v>
      </c>
      <c r="D323" s="3">
        <v>0</v>
      </c>
      <c r="E323" s="3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65" t="s">
        <v>53</v>
      </c>
    </row>
    <row r="324" spans="2:12">
      <c r="B324" s="62" t="s">
        <v>54</v>
      </c>
      <c r="C324" s="3">
        <v>19.062000000000001</v>
      </c>
      <c r="D324" s="3">
        <v>24767.967684398278</v>
      </c>
      <c r="E324" s="3">
        <v>472.12700000000001</v>
      </c>
      <c r="F324" s="2">
        <v>19.486999999999998</v>
      </c>
      <c r="G324" s="2">
        <v>28803.869246164115</v>
      </c>
      <c r="H324" s="2">
        <v>561.30100000000004</v>
      </c>
      <c r="I324" s="2">
        <v>19.920999999999999</v>
      </c>
      <c r="J324" s="2">
        <v>29020.029115004265</v>
      </c>
      <c r="K324" s="2">
        <v>578.10799999999995</v>
      </c>
      <c r="L324" s="65" t="s">
        <v>55</v>
      </c>
    </row>
    <row r="325" spans="2:12">
      <c r="B325" s="62" t="s">
        <v>56</v>
      </c>
      <c r="C325" s="3">
        <v>32.289749999999998</v>
      </c>
      <c r="D325" s="3">
        <v>13752.803908361013</v>
      </c>
      <c r="E325" s="3">
        <v>444.07459999999998</v>
      </c>
      <c r="F325" s="2">
        <v>33.299999999999997</v>
      </c>
      <c r="G325" s="2">
        <v>14831.291291291294</v>
      </c>
      <c r="H325" s="2">
        <v>493.88200000000001</v>
      </c>
      <c r="I325" s="2">
        <v>38.423000000000002</v>
      </c>
      <c r="J325" s="2">
        <v>13125.78351508211</v>
      </c>
      <c r="K325" s="2">
        <v>504.33197999999999</v>
      </c>
      <c r="L325" s="65" t="s">
        <v>57</v>
      </c>
    </row>
    <row r="326" spans="2:12">
      <c r="B326" s="62" t="s">
        <v>58</v>
      </c>
      <c r="C326" s="3">
        <v>24.795000000000002</v>
      </c>
      <c r="D326" s="3">
        <v>25630.933655979028</v>
      </c>
      <c r="E326" s="3">
        <v>635.51900000000001</v>
      </c>
      <c r="F326" s="2">
        <v>27.489000000000001</v>
      </c>
      <c r="G326" s="2">
        <v>23548.292044090358</v>
      </c>
      <c r="H326" s="2">
        <v>647.31899999999996</v>
      </c>
      <c r="I326" s="2">
        <v>26.423999999999999</v>
      </c>
      <c r="J326" s="2">
        <v>22503.216772630942</v>
      </c>
      <c r="K326" s="2">
        <v>594.625</v>
      </c>
      <c r="L326" s="65" t="s">
        <v>417</v>
      </c>
    </row>
    <row r="327" spans="2:12">
      <c r="B327" s="62" t="s">
        <v>59</v>
      </c>
      <c r="C327" s="3">
        <v>0</v>
      </c>
      <c r="D327" s="3">
        <v>0</v>
      </c>
      <c r="E327" s="3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65" t="s">
        <v>60</v>
      </c>
    </row>
    <row r="328" spans="2:12">
      <c r="B328" s="62" t="s">
        <v>61</v>
      </c>
      <c r="C328" s="3">
        <v>14.098000000000001</v>
      </c>
      <c r="D328" s="3">
        <v>27830.046815151087</v>
      </c>
      <c r="E328" s="3">
        <v>392.34800000000001</v>
      </c>
      <c r="F328" s="2">
        <v>24.12</v>
      </c>
      <c r="G328" s="2">
        <v>27978.441127694856</v>
      </c>
      <c r="H328" s="2">
        <v>674.84</v>
      </c>
      <c r="I328" s="2">
        <v>19.138999999999999</v>
      </c>
      <c r="J328" s="2">
        <v>24354.825225978369</v>
      </c>
      <c r="K328" s="2">
        <v>466.12700000000001</v>
      </c>
      <c r="L328" s="65" t="s">
        <v>62</v>
      </c>
    </row>
    <row r="329" spans="2:12">
      <c r="B329" s="62" t="s">
        <v>63</v>
      </c>
      <c r="C329" s="3">
        <v>0.62538000000000005</v>
      </c>
      <c r="D329" s="3">
        <v>30007.355527839067</v>
      </c>
      <c r="E329" s="3">
        <v>18.765999999999998</v>
      </c>
      <c r="F329" s="2">
        <v>0.61699999999999999</v>
      </c>
      <c r="G329" s="2">
        <v>26168.557536466775</v>
      </c>
      <c r="H329" s="2">
        <v>16.146000000000001</v>
      </c>
      <c r="I329" s="2">
        <v>0.48799999999999999</v>
      </c>
      <c r="J329" s="2">
        <v>25536.885245901642</v>
      </c>
      <c r="K329" s="2">
        <v>12.462</v>
      </c>
      <c r="L329" s="65" t="s">
        <v>64</v>
      </c>
    </row>
    <row r="330" spans="2:12">
      <c r="B330" s="62" t="s">
        <v>65</v>
      </c>
      <c r="C330" s="3">
        <v>1.5960000000000001</v>
      </c>
      <c r="D330" s="3">
        <v>37367.794486215535</v>
      </c>
      <c r="E330" s="3">
        <v>59.639000000000003</v>
      </c>
      <c r="F330" s="2">
        <v>1.641</v>
      </c>
      <c r="G330" s="2">
        <v>36614.259597806216</v>
      </c>
      <c r="H330" s="2">
        <v>60.084000000000003</v>
      </c>
      <c r="I330" s="2">
        <v>1.579</v>
      </c>
      <c r="J330" s="2">
        <v>38320.449651678282</v>
      </c>
      <c r="K330" s="2">
        <v>60.507989999999999</v>
      </c>
      <c r="L330" s="65" t="s">
        <v>66</v>
      </c>
    </row>
    <row r="331" spans="2:12">
      <c r="B331" s="62" t="s">
        <v>67</v>
      </c>
      <c r="C331" s="3">
        <v>8.6999999999999994E-3</v>
      </c>
      <c r="D331" s="3">
        <v>9954.022988505747</v>
      </c>
      <c r="E331" s="3">
        <v>8.6599999999999996E-2</v>
      </c>
      <c r="F331" s="2">
        <v>2.1000000000000001E-2</v>
      </c>
      <c r="G331" s="2">
        <v>9809.5238095238092</v>
      </c>
      <c r="H331" s="2">
        <v>0.20599999999999999</v>
      </c>
      <c r="I331" s="2">
        <v>4.9000000000000002E-2</v>
      </c>
      <c r="J331" s="2">
        <v>10000</v>
      </c>
      <c r="K331" s="2">
        <v>0.49</v>
      </c>
      <c r="L331" s="65" t="s">
        <v>68</v>
      </c>
    </row>
    <row r="332" spans="2:12">
      <c r="B332" s="62" t="s">
        <v>69</v>
      </c>
      <c r="C332" s="3">
        <v>0.90500000000000003</v>
      </c>
      <c r="D332" s="3">
        <v>50635.359116022104</v>
      </c>
      <c r="E332" s="3">
        <v>45.825000000000003</v>
      </c>
      <c r="F332" s="2">
        <v>0.89500000000000002</v>
      </c>
      <c r="G332" s="2">
        <v>48736.312849162008</v>
      </c>
      <c r="H332" s="2">
        <v>43.619</v>
      </c>
      <c r="I332" s="2">
        <v>0.91100000000000003</v>
      </c>
      <c r="J332" s="2">
        <v>51929.231613611417</v>
      </c>
      <c r="K332" s="2">
        <v>47.30753</v>
      </c>
      <c r="L332" s="65" t="s">
        <v>70</v>
      </c>
    </row>
    <row r="333" spans="2:12">
      <c r="B333" s="62" t="s">
        <v>71</v>
      </c>
      <c r="C333" s="3">
        <v>21.009</v>
      </c>
      <c r="D333" s="3">
        <v>27231.615022133374</v>
      </c>
      <c r="E333" s="3">
        <v>572.10900000000004</v>
      </c>
      <c r="F333" s="2">
        <v>22.649000000000001</v>
      </c>
      <c r="G333" s="2">
        <v>27745.551679985871</v>
      </c>
      <c r="H333" s="2">
        <v>628.40899999999999</v>
      </c>
      <c r="I333" s="2">
        <v>23.606999999999999</v>
      </c>
      <c r="J333" s="2">
        <v>27935.826661583433</v>
      </c>
      <c r="K333" s="2">
        <v>659.48106000000007</v>
      </c>
      <c r="L333" s="65" t="s">
        <v>72</v>
      </c>
    </row>
    <row r="334" spans="2:12">
      <c r="B334" s="62" t="s">
        <v>73</v>
      </c>
      <c r="C334" s="3">
        <v>18.146999999999998</v>
      </c>
      <c r="D334" s="3">
        <v>19808.067449165155</v>
      </c>
      <c r="E334" s="3">
        <v>359.45699999999999</v>
      </c>
      <c r="F334" s="2">
        <v>18.41</v>
      </c>
      <c r="G334" s="2">
        <v>19921.184139054862</v>
      </c>
      <c r="H334" s="2">
        <v>366.74900000000002</v>
      </c>
      <c r="I334" s="2">
        <v>16.669</v>
      </c>
      <c r="J334" s="2">
        <v>19730.505729197906</v>
      </c>
      <c r="K334" s="2">
        <v>328.88779999999997</v>
      </c>
      <c r="L334" s="65" t="s">
        <v>74</v>
      </c>
    </row>
    <row r="335" spans="2:12">
      <c r="B335" s="62" t="s">
        <v>75</v>
      </c>
      <c r="C335" s="3">
        <v>175.161</v>
      </c>
      <c r="D335" s="3">
        <v>28992.606801742397</v>
      </c>
      <c r="E335" s="3">
        <v>5078.3739999999998</v>
      </c>
      <c r="F335" s="2">
        <v>178.608</v>
      </c>
      <c r="G335" s="2">
        <v>29203.087207739853</v>
      </c>
      <c r="H335" s="2">
        <v>5215.9049999999997</v>
      </c>
      <c r="I335" s="2">
        <v>262.70600000000002</v>
      </c>
      <c r="J335" s="2">
        <v>26275.825295196912</v>
      </c>
      <c r="K335" s="2">
        <v>6337.9530000000004</v>
      </c>
      <c r="L335" s="65" t="s">
        <v>76</v>
      </c>
    </row>
    <row r="336" spans="2:12">
      <c r="B336" s="62" t="s">
        <v>77</v>
      </c>
      <c r="C336" s="3">
        <v>60</v>
      </c>
      <c r="D336" s="3">
        <v>32611.85</v>
      </c>
      <c r="E336" s="3">
        <v>1956.711</v>
      </c>
      <c r="F336" s="2">
        <v>57.533999999999999</v>
      </c>
      <c r="G336" s="2">
        <v>29670.594778739527</v>
      </c>
      <c r="H336" s="2">
        <v>1707.068</v>
      </c>
      <c r="I336" s="2">
        <v>51.786999999999999</v>
      </c>
      <c r="J336" s="2">
        <v>31703.960453395641</v>
      </c>
      <c r="K336" s="2">
        <v>1641.8530000000001</v>
      </c>
      <c r="L336" s="65" t="s">
        <v>78</v>
      </c>
    </row>
    <row r="337" spans="2:12">
      <c r="B337" s="62" t="s">
        <v>79</v>
      </c>
      <c r="C337" s="3">
        <v>0.36899999999999999</v>
      </c>
      <c r="D337" s="3">
        <v>6138.2113821138219</v>
      </c>
      <c r="E337" s="3">
        <v>2.2650000000000001</v>
      </c>
      <c r="F337" s="2">
        <v>0.36399999999999999</v>
      </c>
      <c r="G337" s="2">
        <v>6189.5604395604396</v>
      </c>
      <c r="H337" s="2">
        <v>2.2530000000000001</v>
      </c>
      <c r="I337" s="2">
        <v>0.37</v>
      </c>
      <c r="J337" s="2">
        <v>6088.45945945946</v>
      </c>
      <c r="K337" s="2">
        <v>2.2527300000000001</v>
      </c>
      <c r="L337" s="65" t="s">
        <v>80</v>
      </c>
    </row>
    <row r="338" spans="2:12" ht="15.75" thickBot="1">
      <c r="B338" s="63" t="s">
        <v>81</v>
      </c>
      <c r="C338" s="10">
        <v>15.711</v>
      </c>
      <c r="D338" s="3">
        <v>14833.619756858252</v>
      </c>
      <c r="E338" s="3">
        <v>233.05099999999999</v>
      </c>
      <c r="F338" s="2">
        <v>15.597</v>
      </c>
      <c r="G338" s="2">
        <v>14951.657370007053</v>
      </c>
      <c r="H338" s="2">
        <v>233.20099999999999</v>
      </c>
      <c r="I338" s="2">
        <v>14.984</v>
      </c>
      <c r="J338" s="2">
        <v>15239.785771489589</v>
      </c>
      <c r="K338" s="2">
        <v>228.35295000000002</v>
      </c>
      <c r="L338" s="66" t="s">
        <v>82</v>
      </c>
    </row>
    <row r="339" spans="2:12" ht="15.75" thickBot="1">
      <c r="B339" s="81" t="s">
        <v>343</v>
      </c>
      <c r="C339" s="67">
        <v>567.69883000000004</v>
      </c>
      <c r="D339" s="67">
        <v>28027.419397711277</v>
      </c>
      <c r="E339" s="67">
        <v>15911.133199999998</v>
      </c>
      <c r="F339" s="100">
        <v>581.60900000000004</v>
      </c>
      <c r="G339" s="81">
        <v>27437.983249915316</v>
      </c>
      <c r="H339" s="100">
        <v>15958.177999999998</v>
      </c>
      <c r="I339" s="100">
        <v>644.16300000000001</v>
      </c>
      <c r="J339" s="100">
        <v>26418.887191595917</v>
      </c>
      <c r="K339" s="100">
        <v>17018.069630000002</v>
      </c>
      <c r="L339" s="81" t="s">
        <v>345</v>
      </c>
    </row>
    <row r="340" spans="2:12" ht="15.75" thickBot="1">
      <c r="B340" s="81" t="s">
        <v>344</v>
      </c>
      <c r="C340" s="67">
        <v>17340.986000000001</v>
      </c>
      <c r="D340" s="67">
        <v>21361.909928305115</v>
      </c>
      <c r="E340" s="67">
        <v>370436.58100000001</v>
      </c>
      <c r="F340" s="81">
        <v>16494.810000000001</v>
      </c>
      <c r="G340" s="81">
        <v>21768.750473633827</v>
      </c>
      <c r="H340" s="81">
        <v>359071.40299999999</v>
      </c>
      <c r="I340" s="100">
        <v>18132.694</v>
      </c>
      <c r="J340" s="100">
        <v>20742.641683028454</v>
      </c>
      <c r="K340" s="100">
        <v>376119.97438999999</v>
      </c>
      <c r="L340" s="81" t="s">
        <v>342</v>
      </c>
    </row>
    <row r="344" spans="2:12">
      <c r="B344" s="24" t="s">
        <v>443</v>
      </c>
      <c r="C344" s="24"/>
      <c r="D344" s="24"/>
      <c r="E344" s="24"/>
      <c r="F344" s="24"/>
      <c r="H344" s="24"/>
      <c r="I344" s="24"/>
      <c r="J344" s="24"/>
      <c r="K344" s="24"/>
      <c r="L344" s="43" t="s">
        <v>444</v>
      </c>
    </row>
    <row r="345" spans="2:12" ht="15" customHeight="1">
      <c r="B345" s="24" t="s">
        <v>116</v>
      </c>
      <c r="C345" s="24"/>
      <c r="D345" s="24"/>
      <c r="E345" s="24"/>
      <c r="F345" s="24"/>
      <c r="H345" s="25"/>
      <c r="I345" s="25"/>
      <c r="J345" s="25"/>
      <c r="K345" s="25"/>
      <c r="L345" s="43" t="s">
        <v>117</v>
      </c>
    </row>
    <row r="346" spans="2:12" ht="15.75" customHeight="1" thickBot="1">
      <c r="B346" s="26" t="s">
        <v>466</v>
      </c>
      <c r="C346" s="26"/>
      <c r="D346" s="26"/>
      <c r="E346" s="26"/>
      <c r="F346" s="26"/>
      <c r="H346" s="24"/>
      <c r="I346" s="24"/>
      <c r="J346" s="24"/>
      <c r="K346" s="24"/>
      <c r="L346" s="43" t="s">
        <v>4</v>
      </c>
    </row>
    <row r="347" spans="2:12" ht="15.75" thickBot="1">
      <c r="B347" s="135" t="s">
        <v>39</v>
      </c>
      <c r="C347" s="138">
        <v>2019</v>
      </c>
      <c r="D347" s="139"/>
      <c r="E347" s="140"/>
      <c r="F347" s="138">
        <v>2020</v>
      </c>
      <c r="G347" s="139"/>
      <c r="H347" s="140"/>
      <c r="I347" s="138">
        <v>2021</v>
      </c>
      <c r="J347" s="139"/>
      <c r="K347" s="140"/>
      <c r="L347" s="141" t="s">
        <v>40</v>
      </c>
    </row>
    <row r="348" spans="2:12">
      <c r="B348" s="136"/>
      <c r="C348" s="57" t="s">
        <v>7</v>
      </c>
      <c r="D348" s="57" t="s">
        <v>461</v>
      </c>
      <c r="E348" s="58" t="s">
        <v>462</v>
      </c>
      <c r="F348" s="57" t="s">
        <v>7</v>
      </c>
      <c r="G348" s="57" t="s">
        <v>461</v>
      </c>
      <c r="H348" s="58" t="s">
        <v>462</v>
      </c>
      <c r="I348" s="57" t="s">
        <v>7</v>
      </c>
      <c r="J348" s="57" t="s">
        <v>461</v>
      </c>
      <c r="K348" s="58" t="s">
        <v>462</v>
      </c>
      <c r="L348" s="142"/>
    </row>
    <row r="349" spans="2:12" ht="15.75" thickBot="1">
      <c r="B349" s="137"/>
      <c r="C349" s="59" t="s">
        <v>8</v>
      </c>
      <c r="D349" s="59" t="s">
        <v>9</v>
      </c>
      <c r="E349" s="60" t="s">
        <v>10</v>
      </c>
      <c r="F349" s="59" t="s">
        <v>8</v>
      </c>
      <c r="G349" s="59" t="s">
        <v>9</v>
      </c>
      <c r="H349" s="60" t="s">
        <v>10</v>
      </c>
      <c r="I349" s="59" t="s">
        <v>8</v>
      </c>
      <c r="J349" s="59" t="s">
        <v>9</v>
      </c>
      <c r="K349" s="60" t="s">
        <v>10</v>
      </c>
      <c r="L349" s="143"/>
    </row>
    <row r="350" spans="2:12">
      <c r="B350" s="61" t="s">
        <v>41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64" t="s">
        <v>42</v>
      </c>
    </row>
    <row r="351" spans="2:12">
      <c r="B351" s="62" t="s">
        <v>43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65" t="s">
        <v>416</v>
      </c>
    </row>
    <row r="352" spans="2:12">
      <c r="B352" s="62" t="s">
        <v>44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65" t="s">
        <v>45</v>
      </c>
    </row>
    <row r="353" spans="2:12">
      <c r="B353" s="62" t="s">
        <v>46</v>
      </c>
      <c r="C353" s="3">
        <v>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65" t="s">
        <v>47</v>
      </c>
    </row>
    <row r="354" spans="2:12">
      <c r="B354" s="62" t="s">
        <v>48</v>
      </c>
      <c r="C354" s="3"/>
      <c r="D354" s="3">
        <v>0</v>
      </c>
      <c r="E354" s="3"/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65" t="s">
        <v>49</v>
      </c>
    </row>
    <row r="355" spans="2:12">
      <c r="B355" s="62" t="s">
        <v>50</v>
      </c>
      <c r="C355" s="3">
        <v>17.207999999999998</v>
      </c>
      <c r="D355" s="3">
        <v>5160.6229660622967</v>
      </c>
      <c r="E355" s="3">
        <v>88.804000000000002</v>
      </c>
      <c r="F355" s="3">
        <v>17.042000000000002</v>
      </c>
      <c r="G355" s="3">
        <v>5191.7028517779609</v>
      </c>
      <c r="H355" s="3">
        <v>88.477000000000004</v>
      </c>
      <c r="I355" s="3">
        <v>17.094999999999999</v>
      </c>
      <c r="J355" s="3">
        <v>5217.6033928049146</v>
      </c>
      <c r="K355" s="3">
        <v>89.194929999999999</v>
      </c>
      <c r="L355" s="65" t="s">
        <v>51</v>
      </c>
    </row>
    <row r="356" spans="2:12">
      <c r="B356" s="62" t="s">
        <v>52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65" t="s">
        <v>53</v>
      </c>
    </row>
    <row r="357" spans="2:12">
      <c r="B357" s="62" t="s">
        <v>54</v>
      </c>
      <c r="C357" s="3">
        <v>0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65" t="s">
        <v>55</v>
      </c>
    </row>
    <row r="358" spans="2:12">
      <c r="B358" s="62" t="s">
        <v>56</v>
      </c>
      <c r="C358" s="3">
        <v>112.246</v>
      </c>
      <c r="D358" s="3">
        <v>3974.9657003367602</v>
      </c>
      <c r="E358" s="3">
        <v>446.17399999999998</v>
      </c>
      <c r="F358" s="3">
        <v>106.40300000000001</v>
      </c>
      <c r="G358" s="3">
        <v>4047.0287491894023</v>
      </c>
      <c r="H358" s="3">
        <v>430.61599999999999</v>
      </c>
      <c r="I358" s="3">
        <v>110.34</v>
      </c>
      <c r="J358" s="3">
        <v>3973.4992749682801</v>
      </c>
      <c r="K358" s="3">
        <v>438.43591000000004</v>
      </c>
      <c r="L358" s="65" t="s">
        <v>57</v>
      </c>
    </row>
    <row r="359" spans="2:12">
      <c r="B359" s="62" t="s">
        <v>58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65" t="s">
        <v>417</v>
      </c>
    </row>
    <row r="360" spans="2:12">
      <c r="B360" s="62" t="s">
        <v>59</v>
      </c>
      <c r="C360" s="3">
        <v>0</v>
      </c>
      <c r="D360" s="3">
        <v>0</v>
      </c>
      <c r="E360" s="3">
        <v>0</v>
      </c>
      <c r="F360" s="3">
        <v>10.845000000000001</v>
      </c>
      <c r="G360" s="3">
        <v>9497.740894421393</v>
      </c>
      <c r="H360" s="3">
        <v>103.003</v>
      </c>
      <c r="I360" s="3">
        <v>10.93</v>
      </c>
      <c r="J360" s="3">
        <v>9567.0448307410788</v>
      </c>
      <c r="K360" s="3">
        <v>104.56779999999999</v>
      </c>
      <c r="L360" s="65" t="s">
        <v>60</v>
      </c>
    </row>
    <row r="361" spans="2:12">
      <c r="B361" s="62" t="s">
        <v>61</v>
      </c>
      <c r="C361" s="3">
        <v>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65" t="s">
        <v>62</v>
      </c>
    </row>
    <row r="362" spans="2:12">
      <c r="B362" s="62" t="s">
        <v>63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65" t="s">
        <v>64</v>
      </c>
    </row>
    <row r="363" spans="2:12">
      <c r="B363" s="62" t="s">
        <v>65</v>
      </c>
      <c r="C363" s="3">
        <v>8.4999999999999964E-2</v>
      </c>
      <c r="D363" s="3">
        <v>25552.941176470566</v>
      </c>
      <c r="E363" s="3">
        <v>2.171999999999997</v>
      </c>
      <c r="F363" s="3">
        <v>0.108</v>
      </c>
      <c r="G363" s="3">
        <v>27759.259259259263</v>
      </c>
      <c r="H363" s="3">
        <v>2.9980000000000002</v>
      </c>
      <c r="I363" s="3">
        <v>0.108</v>
      </c>
      <c r="J363" s="3">
        <v>27760.833333333332</v>
      </c>
      <c r="K363" s="3">
        <v>2.9981699999999996</v>
      </c>
      <c r="L363" s="65" t="s">
        <v>66</v>
      </c>
    </row>
    <row r="364" spans="2:12">
      <c r="B364" s="62" t="s">
        <v>67</v>
      </c>
      <c r="C364" s="3">
        <v>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65" t="s">
        <v>68</v>
      </c>
    </row>
    <row r="365" spans="2:12">
      <c r="B365" s="62" t="s">
        <v>69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65" t="s">
        <v>70</v>
      </c>
    </row>
    <row r="366" spans="2:12">
      <c r="B366" s="62" t="s">
        <v>71</v>
      </c>
      <c r="C366" s="3">
        <v>4.8999999999999488E-2</v>
      </c>
      <c r="D366" s="3">
        <v>15061.224489794906</v>
      </c>
      <c r="E366" s="3">
        <v>0.7379999999999427</v>
      </c>
      <c r="F366" s="3">
        <v>4.4999999999999998E-2</v>
      </c>
      <c r="G366" s="3">
        <v>16422.222222222223</v>
      </c>
      <c r="H366" s="3">
        <v>0.73899999999999999</v>
      </c>
      <c r="I366" s="3">
        <v>4.4999999999999998E-2</v>
      </c>
      <c r="J366" s="3">
        <v>16515.333333333336</v>
      </c>
      <c r="K366" s="3">
        <v>0.74319000000000002</v>
      </c>
      <c r="L366" s="65" t="s">
        <v>72</v>
      </c>
    </row>
    <row r="367" spans="2:12">
      <c r="B367" s="62" t="s">
        <v>73</v>
      </c>
      <c r="C367" s="3">
        <v>0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65" t="s">
        <v>74</v>
      </c>
    </row>
    <row r="368" spans="2:12">
      <c r="B368" s="62" t="s">
        <v>75</v>
      </c>
      <c r="C368" s="3">
        <v>20.431000000000012</v>
      </c>
      <c r="D368" s="3">
        <v>28467.084332631763</v>
      </c>
      <c r="E368" s="3">
        <v>581.61099999999988</v>
      </c>
      <c r="F368" s="3">
        <v>16.504000000000001</v>
      </c>
      <c r="G368" s="3">
        <v>34561.924381968005</v>
      </c>
      <c r="H368" s="3">
        <v>570.41</v>
      </c>
      <c r="I368" s="3">
        <v>20.72</v>
      </c>
      <c r="J368" s="3">
        <v>30963.505791505795</v>
      </c>
      <c r="K368" s="3">
        <v>641.56384000000003</v>
      </c>
      <c r="L368" s="65" t="s">
        <v>76</v>
      </c>
    </row>
    <row r="369" spans="2:12">
      <c r="B369" s="62" t="s">
        <v>77</v>
      </c>
      <c r="C369" s="3">
        <v>0.47999999999999687</v>
      </c>
      <c r="D369" s="3">
        <v>19818.749999999964</v>
      </c>
      <c r="E369" s="3">
        <v>9.51299999999992</v>
      </c>
      <c r="F369" s="3">
        <v>0.86</v>
      </c>
      <c r="G369" s="3">
        <v>8639.5348837209312</v>
      </c>
      <c r="H369" s="3">
        <v>7.43</v>
      </c>
      <c r="I369" s="3">
        <v>0.6</v>
      </c>
      <c r="J369" s="3">
        <v>15433.333333333334</v>
      </c>
      <c r="K369" s="3">
        <v>9.26</v>
      </c>
      <c r="L369" s="65" t="s">
        <v>78</v>
      </c>
    </row>
    <row r="370" spans="2:12">
      <c r="B370" s="62" t="s">
        <v>79</v>
      </c>
      <c r="C370" s="3">
        <v>3.2949999999999999</v>
      </c>
      <c r="D370" s="3">
        <v>2437.0257966616086</v>
      </c>
      <c r="E370" s="3">
        <v>8.0299999999999994</v>
      </c>
      <c r="F370" s="3">
        <v>3.3260000000000001</v>
      </c>
      <c r="G370" s="3">
        <v>2485.2675886951292</v>
      </c>
      <c r="H370" s="3">
        <v>8.266</v>
      </c>
      <c r="I370" s="3">
        <v>3.2989999999999999</v>
      </c>
      <c r="J370" s="3">
        <v>2548.7086996059415</v>
      </c>
      <c r="K370" s="3">
        <v>8.4081900000000012</v>
      </c>
      <c r="L370" s="65" t="s">
        <v>80</v>
      </c>
    </row>
    <row r="371" spans="2:12" ht="15.75" thickBot="1">
      <c r="B371" s="63" t="s">
        <v>81</v>
      </c>
      <c r="C371" s="3">
        <v>4.1999999999999815E-2</v>
      </c>
      <c r="D371" s="3">
        <v>8380.952380952509</v>
      </c>
      <c r="E371" s="3">
        <v>0.35200000000000387</v>
      </c>
      <c r="F371" s="3">
        <v>4.1000000000000002E-2</v>
      </c>
      <c r="G371" s="3">
        <v>8463.4146341463402</v>
      </c>
      <c r="H371" s="3">
        <v>0.34699999999999998</v>
      </c>
      <c r="I371" s="3">
        <v>0.04</v>
      </c>
      <c r="J371" s="3">
        <v>8280.25</v>
      </c>
      <c r="K371" s="3">
        <v>0.33121</v>
      </c>
      <c r="L371" s="66" t="s">
        <v>82</v>
      </c>
    </row>
    <row r="372" spans="2:12" ht="15.75" thickBot="1">
      <c r="B372" s="81" t="s">
        <v>343</v>
      </c>
      <c r="C372" s="67">
        <v>153.83600000000001</v>
      </c>
      <c r="D372" s="67">
        <v>7393.548974232298</v>
      </c>
      <c r="E372" s="67">
        <v>1137.3939999999998</v>
      </c>
      <c r="F372" s="100">
        <v>155.17400000000001</v>
      </c>
      <c r="G372" s="81">
        <v>7812.4299173830668</v>
      </c>
      <c r="H372" s="100">
        <v>1212.2860000000001</v>
      </c>
      <c r="I372" s="100">
        <v>163.17699999999999</v>
      </c>
      <c r="J372" s="100">
        <v>7939.2514876483838</v>
      </c>
      <c r="K372" s="100">
        <v>1295.5032400000002</v>
      </c>
      <c r="L372" s="81" t="s">
        <v>345</v>
      </c>
    </row>
    <row r="373" spans="2:12" ht="15.75" thickBot="1">
      <c r="B373" s="81" t="s">
        <v>344</v>
      </c>
      <c r="C373" s="67">
        <v>46992.877999999997</v>
      </c>
      <c r="D373" s="67">
        <v>10440.002653167996</v>
      </c>
      <c r="E373" s="67">
        <v>490605.77099999995</v>
      </c>
      <c r="F373" s="81">
        <v>46284.252</v>
      </c>
      <c r="G373" s="81">
        <v>10366.727477847109</v>
      </c>
      <c r="H373" s="81">
        <v>479816.22700000001</v>
      </c>
      <c r="I373" s="100">
        <v>47541.457999999999</v>
      </c>
      <c r="J373" s="100">
        <v>10332.319626377468</v>
      </c>
      <c r="K373" s="100">
        <v>491213.53956</v>
      </c>
      <c r="L373" s="81" t="s">
        <v>342</v>
      </c>
    </row>
    <row r="378" spans="2:12">
      <c r="B378" s="24" t="s">
        <v>445</v>
      </c>
      <c r="C378" s="24"/>
      <c r="F378" s="43" t="s">
        <v>446</v>
      </c>
    </row>
    <row r="379" spans="2:12">
      <c r="B379" s="24" t="s">
        <v>15</v>
      </c>
      <c r="C379" s="24"/>
      <c r="F379" s="43" t="s">
        <v>17</v>
      </c>
    </row>
    <row r="380" spans="2:12" ht="15.75" thickBot="1">
      <c r="B380" s="26" t="s">
        <v>120</v>
      </c>
      <c r="C380" s="26"/>
      <c r="F380" s="43" t="s">
        <v>121</v>
      </c>
    </row>
    <row r="381" spans="2:12" ht="15.75" thickBot="1">
      <c r="B381" s="71" t="s">
        <v>122</v>
      </c>
      <c r="C381" s="71">
        <v>2019</v>
      </c>
      <c r="D381" s="71">
        <v>2020</v>
      </c>
      <c r="E381" s="71">
        <v>2021</v>
      </c>
      <c r="F381" s="71" t="s">
        <v>40</v>
      </c>
    </row>
    <row r="382" spans="2:12" ht="15.75" thickBot="1">
      <c r="B382" s="61" t="s">
        <v>41</v>
      </c>
      <c r="C382" s="22">
        <v>0</v>
      </c>
      <c r="D382" s="22">
        <v>0</v>
      </c>
      <c r="E382" s="22">
        <v>0</v>
      </c>
      <c r="F382" s="64" t="s">
        <v>42</v>
      </c>
    </row>
    <row r="383" spans="2:12" ht="15.75" thickBot="1">
      <c r="B383" s="62" t="s">
        <v>43</v>
      </c>
      <c r="C383" s="22">
        <v>0</v>
      </c>
      <c r="D383" s="22">
        <v>0</v>
      </c>
      <c r="E383" s="22">
        <v>0</v>
      </c>
      <c r="F383" s="65" t="s">
        <v>416</v>
      </c>
    </row>
    <row r="384" spans="2:12" ht="15.75" thickBot="1">
      <c r="B384" s="62" t="s">
        <v>44</v>
      </c>
      <c r="C384" s="14">
        <v>0</v>
      </c>
      <c r="D384" s="22">
        <v>0</v>
      </c>
      <c r="E384" s="22">
        <v>0</v>
      </c>
      <c r="F384" s="65" t="s">
        <v>45</v>
      </c>
    </row>
    <row r="385" spans="2:10" ht="15.75" thickBot="1">
      <c r="B385" s="62" t="s">
        <v>46</v>
      </c>
      <c r="C385" s="14">
        <v>1.3460000000000001</v>
      </c>
      <c r="D385" s="22">
        <v>1.5940000000000001</v>
      </c>
      <c r="E385" s="22">
        <v>1.7569999999999999</v>
      </c>
      <c r="F385" s="65" t="s">
        <v>47</v>
      </c>
    </row>
    <row r="386" spans="2:10" ht="15.75" thickBot="1">
      <c r="B386" s="62" t="s">
        <v>48</v>
      </c>
      <c r="C386" s="14">
        <v>0</v>
      </c>
      <c r="D386" s="22">
        <v>0</v>
      </c>
      <c r="E386" s="22">
        <v>0</v>
      </c>
      <c r="F386" s="65" t="s">
        <v>49</v>
      </c>
      <c r="J386" s="47"/>
    </row>
    <row r="387" spans="2:10" ht="15.75" thickBot="1">
      <c r="B387" s="62" t="s">
        <v>50</v>
      </c>
      <c r="C387" s="14">
        <v>0</v>
      </c>
      <c r="D387" s="22">
        <v>0</v>
      </c>
      <c r="E387" s="22">
        <v>0</v>
      </c>
      <c r="F387" s="65" t="s">
        <v>51</v>
      </c>
      <c r="J387" s="47"/>
    </row>
    <row r="388" spans="2:10" ht="15.75" thickBot="1">
      <c r="B388" s="62" t="s">
        <v>52</v>
      </c>
      <c r="C388" s="14">
        <v>0</v>
      </c>
      <c r="D388" s="22">
        <v>0</v>
      </c>
      <c r="E388" s="22">
        <v>0</v>
      </c>
      <c r="F388" s="65" t="s">
        <v>53</v>
      </c>
    </row>
    <row r="389" spans="2:10" ht="15.75" thickBot="1">
      <c r="B389" s="62" t="s">
        <v>54</v>
      </c>
      <c r="C389" s="14">
        <v>0</v>
      </c>
      <c r="D389" s="22">
        <v>0</v>
      </c>
      <c r="E389" s="22">
        <v>0</v>
      </c>
      <c r="F389" s="65" t="s">
        <v>55</v>
      </c>
    </row>
    <row r="390" spans="2:10" ht="15.75" thickBot="1">
      <c r="B390" s="62" t="s">
        <v>56</v>
      </c>
      <c r="C390" s="14">
        <v>71.099999999999994</v>
      </c>
      <c r="D390" s="22">
        <v>69.44</v>
      </c>
      <c r="E390" s="22">
        <v>73.369</v>
      </c>
      <c r="F390" s="65" t="s">
        <v>57</v>
      </c>
    </row>
    <row r="391" spans="2:10" ht="15.75" thickBot="1">
      <c r="B391" s="62" t="s">
        <v>58</v>
      </c>
      <c r="C391" s="22">
        <v>0.37</v>
      </c>
      <c r="D391" s="22">
        <v>0</v>
      </c>
      <c r="E391" s="22">
        <v>0</v>
      </c>
      <c r="F391" s="65" t="s">
        <v>417</v>
      </c>
    </row>
    <row r="392" spans="2:10" ht="15.75" thickBot="1">
      <c r="B392" s="62" t="s">
        <v>59</v>
      </c>
      <c r="C392" s="14">
        <v>6.2409999999999997</v>
      </c>
      <c r="D392" s="22">
        <v>6.242</v>
      </c>
      <c r="E392" s="22">
        <v>6.01</v>
      </c>
      <c r="F392" s="65" t="s">
        <v>60</v>
      </c>
    </row>
    <row r="393" spans="2:10" ht="15.75" thickBot="1">
      <c r="B393" s="62" t="s">
        <v>61</v>
      </c>
      <c r="C393" s="22">
        <v>19.427</v>
      </c>
      <c r="D393" s="22">
        <v>5.492</v>
      </c>
      <c r="E393" s="22">
        <v>5.5880000000000001</v>
      </c>
      <c r="F393" s="65" t="s">
        <v>62</v>
      </c>
    </row>
    <row r="394" spans="2:10" ht="15.75" thickBot="1">
      <c r="B394" s="62" t="s">
        <v>63</v>
      </c>
      <c r="C394" s="22">
        <v>0.13600000000000001</v>
      </c>
      <c r="D394" s="22">
        <v>0.13700000000000001</v>
      </c>
      <c r="E394" s="22">
        <v>0.16</v>
      </c>
      <c r="F394" s="65" t="s">
        <v>64</v>
      </c>
    </row>
    <row r="395" spans="2:10" ht="15.75" thickBot="1">
      <c r="B395" s="62" t="s">
        <v>65</v>
      </c>
      <c r="C395" s="14">
        <v>0</v>
      </c>
      <c r="D395" s="22">
        <v>0</v>
      </c>
      <c r="E395" s="22">
        <v>0</v>
      </c>
      <c r="F395" s="65" t="s">
        <v>66</v>
      </c>
    </row>
    <row r="396" spans="2:10" ht="15.75" thickBot="1">
      <c r="B396" s="62" t="s">
        <v>67</v>
      </c>
      <c r="C396" s="22">
        <v>0</v>
      </c>
      <c r="D396" s="22">
        <v>0</v>
      </c>
      <c r="E396" s="22">
        <v>0</v>
      </c>
      <c r="F396" s="65" t="s">
        <v>68</v>
      </c>
    </row>
    <row r="397" spans="2:10" ht="15.75" thickBot="1">
      <c r="B397" s="62" t="s">
        <v>69</v>
      </c>
      <c r="C397" s="14">
        <v>0</v>
      </c>
      <c r="D397" s="22">
        <v>0</v>
      </c>
      <c r="E397" s="22">
        <v>0</v>
      </c>
      <c r="F397" s="65" t="s">
        <v>70</v>
      </c>
    </row>
    <row r="398" spans="2:10" ht="15.75" thickBot="1">
      <c r="B398" s="62" t="s">
        <v>71</v>
      </c>
      <c r="C398" s="22">
        <v>0.17699999999999999</v>
      </c>
      <c r="D398" s="22">
        <v>0.20399999999999999</v>
      </c>
      <c r="E398" s="22">
        <v>0.20300000000000001</v>
      </c>
      <c r="F398" s="65" t="s">
        <v>72</v>
      </c>
    </row>
    <row r="399" spans="2:10" ht="15.75" thickBot="1">
      <c r="B399" s="62" t="s">
        <v>73</v>
      </c>
      <c r="C399" s="22">
        <v>0</v>
      </c>
      <c r="D399" s="22">
        <v>0</v>
      </c>
      <c r="E399" s="22">
        <v>0</v>
      </c>
      <c r="F399" s="65" t="s">
        <v>74</v>
      </c>
    </row>
    <row r="400" spans="2:10" ht="15.75" thickBot="1">
      <c r="B400" s="62" t="s">
        <v>75</v>
      </c>
      <c r="C400" s="22">
        <v>348.49599999999998</v>
      </c>
      <c r="D400" s="22">
        <v>399.34500000000003</v>
      </c>
      <c r="E400" s="22">
        <v>318.36400000000003</v>
      </c>
      <c r="F400" s="65" t="s">
        <v>76</v>
      </c>
    </row>
    <row r="401" spans="2:12" ht="15.75" thickBot="1">
      <c r="B401" s="62" t="s">
        <v>77</v>
      </c>
      <c r="C401" s="14">
        <v>68.477000000000004</v>
      </c>
      <c r="D401" s="22">
        <v>69.352000000000004</v>
      </c>
      <c r="E401" s="22">
        <v>54.629999999999995</v>
      </c>
      <c r="F401" s="65" t="s">
        <v>78</v>
      </c>
    </row>
    <row r="402" spans="2:12" ht="15.75" thickBot="1">
      <c r="B402" s="62" t="s">
        <v>79</v>
      </c>
      <c r="C402" s="14">
        <v>0</v>
      </c>
      <c r="D402" s="22">
        <v>0</v>
      </c>
      <c r="E402" s="22">
        <v>0</v>
      </c>
      <c r="F402" s="66" t="s">
        <v>80</v>
      </c>
    </row>
    <row r="403" spans="2:12" ht="15.75" thickBot="1">
      <c r="B403" s="63" t="s">
        <v>81</v>
      </c>
      <c r="C403" s="14">
        <v>0</v>
      </c>
      <c r="D403" s="22">
        <v>0</v>
      </c>
      <c r="E403" s="22">
        <v>0</v>
      </c>
      <c r="F403" s="75" t="s">
        <v>82</v>
      </c>
    </row>
    <row r="404" spans="2:12" ht="15.75" thickBot="1">
      <c r="B404" s="81" t="s">
        <v>343</v>
      </c>
      <c r="C404" s="67">
        <v>510.36875044692738</v>
      </c>
      <c r="D404" s="67">
        <v>551.80600000000004</v>
      </c>
      <c r="E404" s="67">
        <v>460.08100000000002</v>
      </c>
      <c r="F404" s="81" t="s">
        <v>345</v>
      </c>
    </row>
    <row r="405" spans="2:12" ht="15.75" thickBot="1">
      <c r="B405" s="81" t="s">
        <v>344</v>
      </c>
      <c r="C405" s="67">
        <v>31497.967000000001</v>
      </c>
      <c r="D405" s="67">
        <v>30906.018</v>
      </c>
      <c r="E405" s="67">
        <v>30748.947</v>
      </c>
      <c r="F405" s="81" t="s">
        <v>342</v>
      </c>
    </row>
    <row r="410" spans="2:12">
      <c r="B410" s="24" t="s">
        <v>447</v>
      </c>
      <c r="C410" s="24"/>
      <c r="D410" s="24"/>
      <c r="E410" s="24"/>
      <c r="F410" s="24"/>
      <c r="H410" s="24"/>
      <c r="I410" s="24"/>
      <c r="J410" s="24"/>
      <c r="K410" s="24"/>
      <c r="L410" s="43" t="s">
        <v>448</v>
      </c>
    </row>
    <row r="411" spans="2:12">
      <c r="B411" s="24" t="s">
        <v>125</v>
      </c>
      <c r="C411" s="24"/>
      <c r="D411" s="24"/>
      <c r="E411" s="24"/>
      <c r="F411" s="24"/>
      <c r="H411" s="25"/>
      <c r="I411" s="25"/>
      <c r="J411" s="25"/>
      <c r="K411" s="25"/>
      <c r="L411" s="43" t="s">
        <v>126</v>
      </c>
    </row>
    <row r="412" spans="2:12" ht="15.75" customHeight="1" thickBot="1">
      <c r="B412" s="26" t="s">
        <v>467</v>
      </c>
      <c r="C412" s="26"/>
      <c r="D412" s="26"/>
      <c r="E412" s="26"/>
      <c r="F412" s="26"/>
      <c r="H412" s="24"/>
      <c r="I412" s="24"/>
      <c r="J412" s="24"/>
      <c r="K412" s="24"/>
      <c r="L412" s="43" t="s">
        <v>127</v>
      </c>
    </row>
    <row r="413" spans="2:12" ht="15.75" thickBot="1">
      <c r="B413" s="135" t="s">
        <v>39</v>
      </c>
      <c r="C413" s="138">
        <v>2019</v>
      </c>
      <c r="D413" s="139"/>
      <c r="E413" s="140"/>
      <c r="F413" s="138">
        <v>2020</v>
      </c>
      <c r="G413" s="139"/>
      <c r="H413" s="140"/>
      <c r="I413" s="138">
        <v>2021</v>
      </c>
      <c r="J413" s="139"/>
      <c r="K413" s="140"/>
      <c r="L413" s="141" t="s">
        <v>40</v>
      </c>
    </row>
    <row r="414" spans="2:12">
      <c r="B414" s="136"/>
      <c r="C414" s="57" t="s">
        <v>7</v>
      </c>
      <c r="D414" s="57" t="s">
        <v>461</v>
      </c>
      <c r="E414" s="58" t="s">
        <v>462</v>
      </c>
      <c r="F414" s="57" t="s">
        <v>7</v>
      </c>
      <c r="G414" s="57" t="s">
        <v>461</v>
      </c>
      <c r="H414" s="58" t="s">
        <v>462</v>
      </c>
      <c r="I414" s="57" t="s">
        <v>7</v>
      </c>
      <c r="J414" s="57" t="s">
        <v>461</v>
      </c>
      <c r="K414" s="58" t="s">
        <v>462</v>
      </c>
      <c r="L414" s="142"/>
    </row>
    <row r="415" spans="2:12" ht="15.75" thickBot="1">
      <c r="B415" s="137"/>
      <c r="C415" s="59" t="s">
        <v>8</v>
      </c>
      <c r="D415" s="59" t="s">
        <v>9</v>
      </c>
      <c r="E415" s="60" t="s">
        <v>10</v>
      </c>
      <c r="F415" s="59" t="s">
        <v>8</v>
      </c>
      <c r="G415" s="59" t="s">
        <v>9</v>
      </c>
      <c r="H415" s="60" t="s">
        <v>10</v>
      </c>
      <c r="I415" s="59" t="s">
        <v>8</v>
      </c>
      <c r="J415" s="59" t="s">
        <v>9</v>
      </c>
      <c r="K415" s="60" t="s">
        <v>10</v>
      </c>
      <c r="L415" s="143"/>
    </row>
    <row r="416" spans="2:12">
      <c r="B416" s="61" t="s">
        <v>41</v>
      </c>
      <c r="C416" s="2">
        <v>0</v>
      </c>
      <c r="D416" s="3">
        <v>0</v>
      </c>
      <c r="E416" s="1">
        <v>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64" t="s">
        <v>42</v>
      </c>
    </row>
    <row r="417" spans="2:12">
      <c r="B417" s="62" t="s">
        <v>43</v>
      </c>
      <c r="C417" s="2">
        <v>0</v>
      </c>
      <c r="D417" s="2">
        <v>0</v>
      </c>
      <c r="E417" s="2">
        <v>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65" t="s">
        <v>416</v>
      </c>
    </row>
    <row r="418" spans="2:12">
      <c r="B418" s="62" t="s">
        <v>44</v>
      </c>
      <c r="C418" s="2">
        <v>0</v>
      </c>
      <c r="D418" s="3">
        <v>0</v>
      </c>
      <c r="E418" s="2">
        <v>0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65" t="s">
        <v>45</v>
      </c>
    </row>
    <row r="419" spans="2:12">
      <c r="B419" s="62" t="s">
        <v>46</v>
      </c>
      <c r="C419" s="2">
        <v>0</v>
      </c>
      <c r="D419" s="3">
        <v>0</v>
      </c>
      <c r="E419" s="2">
        <v>0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65" t="s">
        <v>47</v>
      </c>
    </row>
    <row r="420" spans="2:12">
      <c r="B420" s="62" t="s">
        <v>48</v>
      </c>
      <c r="C420" s="2">
        <v>0</v>
      </c>
      <c r="D420" s="2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65" t="s">
        <v>49</v>
      </c>
    </row>
    <row r="421" spans="2:12">
      <c r="B421" s="62" t="s">
        <v>50</v>
      </c>
      <c r="C421" s="2">
        <v>0</v>
      </c>
      <c r="D421" s="3">
        <v>0</v>
      </c>
      <c r="E421" s="2">
        <v>0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65" t="s">
        <v>51</v>
      </c>
    </row>
    <row r="422" spans="2:12">
      <c r="B422" s="62" t="s">
        <v>52</v>
      </c>
      <c r="C422" s="3">
        <v>0</v>
      </c>
      <c r="D422" s="3">
        <v>0</v>
      </c>
      <c r="E422" s="3">
        <v>5.2999999999999999E-2</v>
      </c>
      <c r="F422" s="9">
        <v>0</v>
      </c>
      <c r="G422" s="9">
        <v>0</v>
      </c>
      <c r="H422" s="9">
        <v>5.2999999999999999E-2</v>
      </c>
      <c r="I422" s="9">
        <v>0</v>
      </c>
      <c r="J422" s="9">
        <v>0</v>
      </c>
      <c r="K422" s="9">
        <v>5.3619999999999994E-2</v>
      </c>
      <c r="L422" s="65" t="s">
        <v>53</v>
      </c>
    </row>
    <row r="423" spans="2:12">
      <c r="B423" s="62" t="s">
        <v>54</v>
      </c>
      <c r="C423" s="2">
        <v>0</v>
      </c>
      <c r="D423" s="2">
        <v>0</v>
      </c>
      <c r="E423" s="2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65" t="s">
        <v>55</v>
      </c>
    </row>
    <row r="424" spans="2:12">
      <c r="B424" s="62" t="s">
        <v>56</v>
      </c>
      <c r="C424" s="3">
        <v>76.8</v>
      </c>
      <c r="D424" s="3">
        <v>73554.6875</v>
      </c>
      <c r="E424" s="9">
        <v>5649</v>
      </c>
      <c r="F424" s="9">
        <v>69.44</v>
      </c>
      <c r="G424" s="9">
        <v>74776.454493087556</v>
      </c>
      <c r="H424" s="9">
        <v>5192.4769999999999</v>
      </c>
      <c r="I424" s="9">
        <v>73.369</v>
      </c>
      <c r="J424" s="9">
        <v>72666.583570717878</v>
      </c>
      <c r="K424" s="9">
        <v>5331.4745700000003</v>
      </c>
      <c r="L424" s="65" t="s">
        <v>57</v>
      </c>
    </row>
    <row r="425" spans="2:12">
      <c r="B425" s="62" t="s">
        <v>58</v>
      </c>
      <c r="C425" s="2">
        <v>0</v>
      </c>
      <c r="D425" s="3">
        <v>0</v>
      </c>
      <c r="E425" s="2">
        <v>0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65" t="s">
        <v>417</v>
      </c>
    </row>
    <row r="426" spans="2:12">
      <c r="B426" s="62" t="s">
        <v>59</v>
      </c>
      <c r="C426" s="3">
        <v>6.2409999999999997</v>
      </c>
      <c r="D426" s="2">
        <v>36293.38247075789</v>
      </c>
      <c r="E426" s="9">
        <v>226.50700000000001</v>
      </c>
      <c r="F426" s="9">
        <v>6.242</v>
      </c>
      <c r="G426" s="9">
        <v>36526.754245434153</v>
      </c>
      <c r="H426" s="9">
        <v>228</v>
      </c>
      <c r="I426" s="9">
        <v>6.01</v>
      </c>
      <c r="J426" s="9">
        <v>35495.772046589016</v>
      </c>
      <c r="K426" s="9">
        <v>213.32959</v>
      </c>
      <c r="L426" s="65" t="s">
        <v>60</v>
      </c>
    </row>
    <row r="427" spans="2:12">
      <c r="B427" s="62" t="s">
        <v>61</v>
      </c>
      <c r="C427" s="3">
        <v>0</v>
      </c>
      <c r="D427" s="3">
        <v>0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65" t="s">
        <v>62</v>
      </c>
    </row>
    <row r="428" spans="2:12">
      <c r="B428" s="62" t="s">
        <v>63</v>
      </c>
      <c r="C428" s="3">
        <v>0.16400999999999999</v>
      </c>
      <c r="D428" s="3">
        <v>10060.362173038229</v>
      </c>
      <c r="E428" s="9">
        <v>1.65</v>
      </c>
      <c r="F428" s="9">
        <v>0.13700000000000001</v>
      </c>
      <c r="G428" s="9">
        <v>10927.007299270073</v>
      </c>
      <c r="H428" s="9">
        <v>1.4970000000000001</v>
      </c>
      <c r="I428" s="9">
        <v>0.16</v>
      </c>
      <c r="J428" s="9">
        <v>10382.4375</v>
      </c>
      <c r="K428" s="9">
        <v>1.6611899999999999</v>
      </c>
      <c r="L428" s="65" t="s">
        <v>64</v>
      </c>
    </row>
    <row r="429" spans="2:12">
      <c r="B429" s="62" t="s">
        <v>65</v>
      </c>
      <c r="C429" s="3">
        <v>0</v>
      </c>
      <c r="D429" s="2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65" t="s">
        <v>66</v>
      </c>
    </row>
    <row r="430" spans="2:12">
      <c r="B430" s="62" t="s">
        <v>67</v>
      </c>
      <c r="C430" s="2">
        <v>0</v>
      </c>
      <c r="D430" s="3">
        <v>0</v>
      </c>
      <c r="E430" s="2">
        <v>0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65" t="s">
        <v>68</v>
      </c>
    </row>
    <row r="431" spans="2:12">
      <c r="B431" s="62" t="s">
        <v>69</v>
      </c>
      <c r="C431" s="3">
        <v>0</v>
      </c>
      <c r="D431" s="3">
        <v>0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65" t="s">
        <v>70</v>
      </c>
    </row>
    <row r="432" spans="2:12">
      <c r="B432" s="62" t="s">
        <v>71</v>
      </c>
      <c r="C432" s="3">
        <v>0</v>
      </c>
      <c r="D432" s="2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65" t="s">
        <v>72</v>
      </c>
    </row>
    <row r="433" spans="2:13">
      <c r="B433" s="62" t="s">
        <v>73</v>
      </c>
      <c r="C433" s="2">
        <v>0</v>
      </c>
      <c r="D433" s="3">
        <v>0</v>
      </c>
      <c r="E433" s="2">
        <v>0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65" t="s">
        <v>74</v>
      </c>
      <c r="M433" s="95"/>
    </row>
    <row r="434" spans="2:13">
      <c r="B434" s="62" t="s">
        <v>75</v>
      </c>
      <c r="C434" s="3">
        <v>140.96899999999999</v>
      </c>
      <c r="D434" s="3">
        <v>115742.70939000773</v>
      </c>
      <c r="E434" s="9">
        <v>16316.134</v>
      </c>
      <c r="F434" s="9">
        <v>135.80199999999999</v>
      </c>
      <c r="G434" s="9">
        <v>109818.0880988498</v>
      </c>
      <c r="H434" s="9">
        <v>14913.516</v>
      </c>
      <c r="I434" s="9">
        <v>143.857</v>
      </c>
      <c r="J434" s="9">
        <v>96342.524902960286</v>
      </c>
      <c r="K434" s="9">
        <v>15959.305</v>
      </c>
      <c r="L434" s="65" t="s">
        <v>76</v>
      </c>
    </row>
    <row r="435" spans="2:13">
      <c r="B435" s="62" t="s">
        <v>77</v>
      </c>
      <c r="C435" s="3">
        <v>11.305999999999999</v>
      </c>
      <c r="D435" s="2">
        <v>45900.937555280383</v>
      </c>
      <c r="E435" s="9">
        <v>518.95600000000002</v>
      </c>
      <c r="F435" s="9">
        <v>11.763</v>
      </c>
      <c r="G435" s="9">
        <v>67371.588880387644</v>
      </c>
      <c r="H435" s="9">
        <v>792.49199999999996</v>
      </c>
      <c r="I435" s="9">
        <v>9.468</v>
      </c>
      <c r="J435" s="9">
        <v>64771.229404309255</v>
      </c>
      <c r="K435" s="9">
        <v>613.25400000000002</v>
      </c>
      <c r="L435" s="65" t="s">
        <v>78</v>
      </c>
    </row>
    <row r="436" spans="2:13">
      <c r="B436" s="62" t="s">
        <v>79</v>
      </c>
      <c r="C436" s="2">
        <v>0</v>
      </c>
      <c r="D436" s="3">
        <v>0</v>
      </c>
      <c r="E436" s="2">
        <v>0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65" t="s">
        <v>80</v>
      </c>
    </row>
    <row r="437" spans="2:13" ht="15.75" thickBot="1">
      <c r="B437" s="63" t="s">
        <v>81</v>
      </c>
      <c r="C437" s="10">
        <v>0</v>
      </c>
      <c r="D437" s="3">
        <v>0</v>
      </c>
      <c r="E437" s="11">
        <v>0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66" t="s">
        <v>82</v>
      </c>
    </row>
    <row r="438" spans="2:13" ht="15.75" thickBot="1">
      <c r="B438" s="81" t="s">
        <v>343</v>
      </c>
      <c r="C438" s="125">
        <v>235.48001000000002</v>
      </c>
      <c r="D438" s="125">
        <v>96451.07455193327</v>
      </c>
      <c r="E438" s="125">
        <v>22712.299999999996</v>
      </c>
      <c r="F438" s="103">
        <v>223.38399999999999</v>
      </c>
      <c r="G438" s="103">
        <v>94581.684453676178</v>
      </c>
      <c r="H438" s="103">
        <v>21128.034999999996</v>
      </c>
      <c r="I438" s="100">
        <v>217.30499999999998</v>
      </c>
      <c r="J438" s="100">
        <v>85227.335910356429</v>
      </c>
      <c r="K438" s="100">
        <v>18520.326230000002</v>
      </c>
      <c r="L438" s="81" t="s">
        <v>345</v>
      </c>
    </row>
    <row r="439" spans="2:13" ht="15.75" thickBot="1">
      <c r="B439" s="81" t="s">
        <v>344</v>
      </c>
      <c r="C439" s="125">
        <v>26777.041000000001</v>
      </c>
      <c r="D439" s="125">
        <v>72797.816158999791</v>
      </c>
      <c r="E439" s="125">
        <v>1949310.108</v>
      </c>
      <c r="F439" s="103">
        <v>26466.945</v>
      </c>
      <c r="G439" s="103">
        <v>70643.403913825343</v>
      </c>
      <c r="H439" s="103">
        <v>1869715.0859999999</v>
      </c>
      <c r="I439" s="100">
        <v>26349.550999999999</v>
      </c>
      <c r="J439" s="100">
        <v>70566.289509069815</v>
      </c>
      <c r="K439" s="100">
        <v>1859390.0443</v>
      </c>
      <c r="L439" s="81" t="s">
        <v>342</v>
      </c>
    </row>
    <row r="440" spans="2:13">
      <c r="C440" s="47"/>
      <c r="D440" s="47"/>
      <c r="E440" s="47"/>
      <c r="F440" s="47"/>
      <c r="G440" s="47"/>
      <c r="H440" s="47"/>
      <c r="I440" s="47"/>
      <c r="J440" s="47"/>
      <c r="K440" s="47"/>
    </row>
    <row r="445" spans="2:13">
      <c r="B445" s="24" t="s">
        <v>449</v>
      </c>
      <c r="C445" s="24"/>
      <c r="D445" s="24"/>
      <c r="E445" s="24"/>
      <c r="F445" s="24"/>
      <c r="H445" s="24"/>
      <c r="I445" s="24"/>
      <c r="J445" s="24"/>
      <c r="K445" s="24"/>
      <c r="L445" s="43" t="s">
        <v>450</v>
      </c>
    </row>
    <row r="446" spans="2:13">
      <c r="B446" s="28" t="s">
        <v>130</v>
      </c>
      <c r="C446" s="24"/>
      <c r="D446" s="24"/>
      <c r="E446" s="24"/>
      <c r="F446" s="24"/>
      <c r="H446" s="25"/>
      <c r="I446" s="25"/>
      <c r="J446" s="25"/>
      <c r="K446" s="25"/>
      <c r="L446" s="43" t="s">
        <v>131</v>
      </c>
    </row>
    <row r="447" spans="2:13" ht="15.75" customHeight="1" thickBot="1">
      <c r="B447" s="26" t="s">
        <v>467</v>
      </c>
      <c r="C447" s="26"/>
      <c r="D447" s="26"/>
      <c r="E447" s="26"/>
      <c r="F447" s="26"/>
      <c r="H447" s="24"/>
      <c r="I447" s="24"/>
      <c r="J447" s="24"/>
      <c r="K447" s="24"/>
      <c r="L447" s="43" t="s">
        <v>127</v>
      </c>
    </row>
    <row r="448" spans="2:13" ht="15.75" thickBot="1">
      <c r="B448" s="135" t="s">
        <v>39</v>
      </c>
      <c r="C448" s="138">
        <v>2019</v>
      </c>
      <c r="D448" s="139"/>
      <c r="E448" s="140"/>
      <c r="F448" s="138">
        <v>2020</v>
      </c>
      <c r="G448" s="139"/>
      <c r="H448" s="140"/>
      <c r="I448" s="138">
        <v>2021</v>
      </c>
      <c r="J448" s="139"/>
      <c r="K448" s="140"/>
      <c r="L448" s="141" t="s">
        <v>40</v>
      </c>
    </row>
    <row r="449" spans="2:12">
      <c r="B449" s="136"/>
      <c r="C449" s="57" t="s">
        <v>7</v>
      </c>
      <c r="D449" s="57" t="s">
        <v>461</v>
      </c>
      <c r="E449" s="58" t="s">
        <v>462</v>
      </c>
      <c r="F449" s="57" t="s">
        <v>7</v>
      </c>
      <c r="G449" s="57" t="s">
        <v>461</v>
      </c>
      <c r="H449" s="58" t="s">
        <v>462</v>
      </c>
      <c r="I449" s="57" t="s">
        <v>7</v>
      </c>
      <c r="J449" s="57" t="s">
        <v>461</v>
      </c>
      <c r="K449" s="58" t="s">
        <v>462</v>
      </c>
      <c r="L449" s="142"/>
    </row>
    <row r="450" spans="2:12" ht="15.75" thickBot="1">
      <c r="B450" s="137"/>
      <c r="C450" s="59" t="s">
        <v>8</v>
      </c>
      <c r="D450" s="59" t="s">
        <v>9</v>
      </c>
      <c r="E450" s="60" t="s">
        <v>10</v>
      </c>
      <c r="F450" s="59" t="s">
        <v>8</v>
      </c>
      <c r="G450" s="59" t="s">
        <v>9</v>
      </c>
      <c r="H450" s="60" t="s">
        <v>10</v>
      </c>
      <c r="I450" s="59" t="s">
        <v>8</v>
      </c>
      <c r="J450" s="59" t="s">
        <v>9</v>
      </c>
      <c r="K450" s="60" t="s">
        <v>10</v>
      </c>
      <c r="L450" s="143"/>
    </row>
    <row r="451" spans="2:12">
      <c r="B451" s="61" t="s">
        <v>41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64" t="s">
        <v>42</v>
      </c>
    </row>
    <row r="452" spans="2:12">
      <c r="B452" s="62" t="s">
        <v>43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65" t="s">
        <v>416</v>
      </c>
    </row>
    <row r="453" spans="2:12">
      <c r="B453" s="62" t="s">
        <v>44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65" t="s">
        <v>45</v>
      </c>
    </row>
    <row r="454" spans="2:12">
      <c r="B454" s="62" t="s">
        <v>46</v>
      </c>
      <c r="C454" s="2">
        <v>1.3460000000000001</v>
      </c>
      <c r="D454" s="2">
        <v>55422.734026745915</v>
      </c>
      <c r="E454" s="2">
        <v>74.599000000000004</v>
      </c>
      <c r="F454" s="2">
        <v>1.5940000000000001</v>
      </c>
      <c r="G454" s="2">
        <v>54015.056461731489</v>
      </c>
      <c r="H454" s="2">
        <v>86.1</v>
      </c>
      <c r="I454" s="2">
        <v>1.7569999999999999</v>
      </c>
      <c r="J454" s="2">
        <v>48946.112692088798</v>
      </c>
      <c r="K454" s="2">
        <v>85.998320000000007</v>
      </c>
      <c r="L454" s="65" t="s">
        <v>47</v>
      </c>
    </row>
    <row r="455" spans="2:12">
      <c r="B455" s="62" t="s">
        <v>48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65" t="s">
        <v>49</v>
      </c>
    </row>
    <row r="456" spans="2:12">
      <c r="B456" s="62" t="s">
        <v>50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65" t="s">
        <v>51</v>
      </c>
    </row>
    <row r="457" spans="2:12">
      <c r="B457" s="62" t="s">
        <v>52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65" t="s">
        <v>53</v>
      </c>
    </row>
    <row r="458" spans="2:12">
      <c r="B458" s="62" t="s">
        <v>54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65" t="s">
        <v>55</v>
      </c>
    </row>
    <row r="459" spans="2:12">
      <c r="B459" s="62" t="s">
        <v>56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65" t="s">
        <v>57</v>
      </c>
    </row>
    <row r="460" spans="2:12">
      <c r="B460" s="62" t="s">
        <v>58</v>
      </c>
      <c r="C460" s="2">
        <v>0.37</v>
      </c>
      <c r="D460" s="2">
        <v>49870.270270270274</v>
      </c>
      <c r="E460" s="2">
        <v>18.452000000000002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65" t="s">
        <v>417</v>
      </c>
    </row>
    <row r="461" spans="2:12">
      <c r="B461" s="62" t="s">
        <v>59</v>
      </c>
      <c r="C461" s="2">
        <v>0</v>
      </c>
      <c r="D461" s="2">
        <v>0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  <c r="J461" s="2">
        <v>0</v>
      </c>
      <c r="K461" s="2">
        <v>0</v>
      </c>
      <c r="L461" s="65" t="s">
        <v>60</v>
      </c>
    </row>
    <row r="462" spans="2:12">
      <c r="B462" s="62" t="s">
        <v>61</v>
      </c>
      <c r="C462" s="2">
        <v>19.427</v>
      </c>
      <c r="D462" s="2">
        <v>1958.1510269212949</v>
      </c>
      <c r="E462" s="2">
        <v>38.040999999999997</v>
      </c>
      <c r="F462" s="2">
        <v>5.492</v>
      </c>
      <c r="G462" s="2">
        <v>5775.3095411507647</v>
      </c>
      <c r="H462" s="2">
        <v>31.718</v>
      </c>
      <c r="I462" s="2">
        <v>5.5880000000000001</v>
      </c>
      <c r="J462" s="2">
        <v>5655.5279169649248</v>
      </c>
      <c r="K462" s="2">
        <v>31.603090000000002</v>
      </c>
      <c r="L462" s="65" t="s">
        <v>62</v>
      </c>
    </row>
    <row r="463" spans="2:12">
      <c r="B463" s="62" t="s">
        <v>63</v>
      </c>
      <c r="C463" s="2">
        <v>0</v>
      </c>
      <c r="D463" s="2">
        <v>0</v>
      </c>
      <c r="E463" s="2">
        <v>0</v>
      </c>
      <c r="F463" s="2">
        <v>0</v>
      </c>
      <c r="G463" s="2">
        <v>0</v>
      </c>
      <c r="H463" s="2">
        <v>0</v>
      </c>
      <c r="I463" s="2">
        <v>0</v>
      </c>
      <c r="J463" s="2">
        <v>0</v>
      </c>
      <c r="K463" s="2">
        <v>0</v>
      </c>
      <c r="L463" s="65" t="s">
        <v>64</v>
      </c>
    </row>
    <row r="464" spans="2:12">
      <c r="B464" s="62" t="s">
        <v>65</v>
      </c>
      <c r="C464" s="2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65" t="s">
        <v>66</v>
      </c>
    </row>
    <row r="465" spans="2:12">
      <c r="B465" s="62" t="s">
        <v>67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65" t="s">
        <v>68</v>
      </c>
    </row>
    <row r="466" spans="2:12">
      <c r="B466" s="62" t="s">
        <v>69</v>
      </c>
      <c r="C466" s="2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65" t="s">
        <v>70</v>
      </c>
    </row>
    <row r="467" spans="2:12">
      <c r="B467" s="62" t="s">
        <v>71</v>
      </c>
      <c r="C467" s="2">
        <v>0.17699999999999999</v>
      </c>
      <c r="D467" s="2">
        <v>25661.016949152545</v>
      </c>
      <c r="E467" s="2">
        <v>4.5419999999999998</v>
      </c>
      <c r="F467" s="2">
        <v>0.20399999999999999</v>
      </c>
      <c r="G467" s="2">
        <v>26843.137254901962</v>
      </c>
      <c r="H467" s="2">
        <v>5.476</v>
      </c>
      <c r="I467" s="2">
        <v>0.20300000000000001</v>
      </c>
      <c r="J467" s="2">
        <v>26647.980295566496</v>
      </c>
      <c r="K467" s="2">
        <v>5.4095399999999998</v>
      </c>
      <c r="L467" s="65" t="s">
        <v>72</v>
      </c>
    </row>
    <row r="468" spans="2:12">
      <c r="B468" s="62" t="s">
        <v>73</v>
      </c>
      <c r="C468" s="2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65" t="s">
        <v>74</v>
      </c>
    </row>
    <row r="469" spans="2:12">
      <c r="B469" s="62" t="s">
        <v>75</v>
      </c>
      <c r="C469" s="2">
        <v>207.52699999999999</v>
      </c>
      <c r="D469" s="2">
        <v>50716.957311578735</v>
      </c>
      <c r="E469" s="2">
        <v>10525.138000000001</v>
      </c>
      <c r="F469" s="2">
        <v>263.54300000000001</v>
      </c>
      <c r="G469" s="2">
        <v>49493.297109010666</v>
      </c>
      <c r="H469" s="2">
        <v>13043.611999999999</v>
      </c>
      <c r="I469" s="2">
        <v>286.87900000000002</v>
      </c>
      <c r="J469" s="2">
        <v>78008.987246535413</v>
      </c>
      <c r="K469" s="2">
        <v>14195.489000000001</v>
      </c>
      <c r="L469" s="65" t="s">
        <v>76</v>
      </c>
    </row>
    <row r="470" spans="2:12">
      <c r="B470" s="62" t="s">
        <v>77</v>
      </c>
      <c r="C470" s="2">
        <v>57.170999999999999</v>
      </c>
      <c r="D470" s="2">
        <v>64593.657623620376</v>
      </c>
      <c r="E470" s="2">
        <v>3692.884</v>
      </c>
      <c r="F470" s="2">
        <v>57.588999999999999</v>
      </c>
      <c r="G470" s="2">
        <v>63059.855180676866</v>
      </c>
      <c r="H470" s="2">
        <v>3631.5540000000001</v>
      </c>
      <c r="I470" s="2">
        <v>45.161999999999999</v>
      </c>
      <c r="J470" s="2">
        <v>56994.619370267035</v>
      </c>
      <c r="K470" s="2">
        <v>2573.991</v>
      </c>
      <c r="L470" s="65" t="s">
        <v>78</v>
      </c>
    </row>
    <row r="471" spans="2:12">
      <c r="B471" s="62" t="s">
        <v>79</v>
      </c>
      <c r="C471" s="2">
        <v>0</v>
      </c>
      <c r="D471" s="2">
        <v>0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  <c r="J471" s="2">
        <v>0</v>
      </c>
      <c r="K471" s="2">
        <v>0</v>
      </c>
      <c r="L471" s="65" t="s">
        <v>80</v>
      </c>
    </row>
    <row r="472" spans="2:12" ht="15.75" thickBot="1">
      <c r="B472" s="63" t="s">
        <v>81</v>
      </c>
      <c r="C472" s="2">
        <v>0</v>
      </c>
      <c r="D472" s="2">
        <v>0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  <c r="J472" s="2">
        <v>0</v>
      </c>
      <c r="K472" s="2">
        <v>0</v>
      </c>
      <c r="L472" s="66" t="s">
        <v>82</v>
      </c>
    </row>
    <row r="473" spans="2:12" ht="15.75" thickBot="1">
      <c r="B473" s="81" t="s">
        <v>343</v>
      </c>
      <c r="C473" s="67">
        <v>286.01799999999997</v>
      </c>
      <c r="D473" s="67">
        <v>50184.449929724717</v>
      </c>
      <c r="E473" s="67">
        <v>14353.656000000001</v>
      </c>
      <c r="F473" s="81">
        <v>328.42200000000003</v>
      </c>
      <c r="G473" s="81">
        <v>51149.009506062313</v>
      </c>
      <c r="H473" s="81">
        <v>16798.46</v>
      </c>
      <c r="I473" s="81">
        <v>242.77600000000001</v>
      </c>
      <c r="J473" s="81">
        <v>72181.179853033231</v>
      </c>
      <c r="K473" s="81">
        <v>17523.858119999997</v>
      </c>
      <c r="L473" s="81" t="s">
        <v>345</v>
      </c>
    </row>
    <row r="474" spans="2:12" ht="15.75" thickBot="1">
      <c r="B474" s="81" t="s">
        <v>344</v>
      </c>
      <c r="C474" s="67">
        <v>4609.4340000000002</v>
      </c>
      <c r="D474" s="67">
        <v>60419.12738093223</v>
      </c>
      <c r="E474" s="67">
        <v>278497.98</v>
      </c>
      <c r="F474" s="81">
        <v>4439.0730000000003</v>
      </c>
      <c r="G474" s="81">
        <v>56986.862572433471</v>
      </c>
      <c r="H474" s="81">
        <v>252968.84299999999</v>
      </c>
      <c r="I474" s="81">
        <v>4399.3959999999997</v>
      </c>
      <c r="J474" s="81">
        <v>61407.520768760078</v>
      </c>
      <c r="K474" s="81">
        <v>270156.00124000001</v>
      </c>
      <c r="L474" s="81" t="s">
        <v>342</v>
      </c>
    </row>
    <row r="479" spans="2:12">
      <c r="B479" s="24" t="s">
        <v>451</v>
      </c>
      <c r="C479" s="24"/>
      <c r="D479" s="24"/>
      <c r="E479" s="24"/>
      <c r="F479" s="25" t="s">
        <v>452</v>
      </c>
    </row>
    <row r="480" spans="2:12" ht="15" customHeight="1">
      <c r="B480" s="24" t="s">
        <v>134</v>
      </c>
      <c r="C480" s="24"/>
      <c r="D480" s="24"/>
      <c r="F480" s="24" t="s">
        <v>135</v>
      </c>
    </row>
    <row r="481" spans="2:7" ht="15.75" customHeight="1" thickBot="1">
      <c r="B481" s="29" t="s">
        <v>468</v>
      </c>
      <c r="C481" s="29"/>
      <c r="D481" s="29"/>
      <c r="F481" s="30" t="s">
        <v>136</v>
      </c>
    </row>
    <row r="482" spans="2:7" ht="16.5" thickTop="1" thickBot="1">
      <c r="B482" s="71" t="s">
        <v>122</v>
      </c>
      <c r="C482" s="71">
        <v>2019</v>
      </c>
      <c r="D482" s="71">
        <v>2020</v>
      </c>
      <c r="E482" s="71">
        <v>2021</v>
      </c>
      <c r="F482" s="71" t="s">
        <v>40</v>
      </c>
      <c r="G482" s="12"/>
    </row>
    <row r="483" spans="2:7" ht="15.75" thickBot="1">
      <c r="B483" s="61" t="s">
        <v>41</v>
      </c>
      <c r="C483" s="22">
        <f>+(E416+E451)*0.1</f>
        <v>0</v>
      </c>
      <c r="D483" s="22">
        <f>+(H416+H451)*0.1</f>
        <v>0</v>
      </c>
      <c r="E483" s="22">
        <f>(K416+K451)*0.1</f>
        <v>0</v>
      </c>
      <c r="F483" s="64" t="s">
        <v>42</v>
      </c>
    </row>
    <row r="484" spans="2:7" ht="15.75" thickBot="1">
      <c r="B484" s="62" t="s">
        <v>43</v>
      </c>
      <c r="C484" s="22">
        <f t="shared" ref="C484:C506" si="80">+(E417+E452)*0.1</f>
        <v>0</v>
      </c>
      <c r="D484" s="22">
        <f t="shared" ref="D484:D506" si="81">+(H417+H452)*0.1</f>
        <v>0</v>
      </c>
      <c r="E484" s="22">
        <f t="shared" ref="E484:E506" si="82">(K417+K452)*0.1</f>
        <v>0</v>
      </c>
      <c r="F484" s="65" t="s">
        <v>416</v>
      </c>
    </row>
    <row r="485" spans="2:7" ht="15.75" thickBot="1">
      <c r="B485" s="62" t="s">
        <v>44</v>
      </c>
      <c r="C485" s="22">
        <f t="shared" si="80"/>
        <v>0</v>
      </c>
      <c r="D485" s="22">
        <f t="shared" si="81"/>
        <v>0</v>
      </c>
      <c r="E485" s="22">
        <f t="shared" si="82"/>
        <v>0</v>
      </c>
      <c r="F485" s="65" t="s">
        <v>45</v>
      </c>
    </row>
    <row r="486" spans="2:7" ht="15.75" thickBot="1">
      <c r="B486" s="62" t="s">
        <v>46</v>
      </c>
      <c r="C486" s="22">
        <f t="shared" si="80"/>
        <v>7.4599000000000011</v>
      </c>
      <c r="D486" s="22">
        <f t="shared" si="81"/>
        <v>8.61</v>
      </c>
      <c r="E486" s="22">
        <f t="shared" si="82"/>
        <v>8.599832000000001</v>
      </c>
      <c r="F486" s="65" t="s">
        <v>47</v>
      </c>
    </row>
    <row r="487" spans="2:7" ht="15.75" thickBot="1">
      <c r="B487" s="62" t="s">
        <v>48</v>
      </c>
      <c r="C487" s="22">
        <f t="shared" si="80"/>
        <v>0</v>
      </c>
      <c r="D487" s="22">
        <f t="shared" si="81"/>
        <v>0</v>
      </c>
      <c r="E487" s="22">
        <f t="shared" si="82"/>
        <v>0</v>
      </c>
      <c r="F487" s="65" t="s">
        <v>49</v>
      </c>
    </row>
    <row r="488" spans="2:7" ht="15.75" thickBot="1">
      <c r="B488" s="62" t="s">
        <v>50</v>
      </c>
      <c r="C488" s="22">
        <f t="shared" si="80"/>
        <v>0</v>
      </c>
      <c r="D488" s="22">
        <f t="shared" si="81"/>
        <v>0</v>
      </c>
      <c r="E488" s="22">
        <f t="shared" si="82"/>
        <v>0</v>
      </c>
      <c r="F488" s="65" t="s">
        <v>51</v>
      </c>
    </row>
    <row r="489" spans="2:7" ht="15.75" thickBot="1">
      <c r="B489" s="62" t="s">
        <v>52</v>
      </c>
      <c r="C489" s="22">
        <f t="shared" si="80"/>
        <v>5.3E-3</v>
      </c>
      <c r="D489" s="22">
        <f t="shared" si="81"/>
        <v>5.3E-3</v>
      </c>
      <c r="E489" s="22">
        <f t="shared" si="82"/>
        <v>5.3619999999999996E-3</v>
      </c>
      <c r="F489" s="65" t="s">
        <v>53</v>
      </c>
    </row>
    <row r="490" spans="2:7" ht="15.75" thickBot="1">
      <c r="B490" s="62" t="s">
        <v>54</v>
      </c>
      <c r="C490" s="22">
        <f t="shared" si="80"/>
        <v>0</v>
      </c>
      <c r="D490" s="22">
        <f t="shared" si="81"/>
        <v>0</v>
      </c>
      <c r="E490" s="22">
        <f t="shared" si="82"/>
        <v>0</v>
      </c>
      <c r="F490" s="65" t="s">
        <v>55</v>
      </c>
    </row>
    <row r="491" spans="2:7" ht="15.75" thickBot="1">
      <c r="B491" s="62" t="s">
        <v>56</v>
      </c>
      <c r="C491" s="22">
        <f t="shared" si="80"/>
        <v>564.9</v>
      </c>
      <c r="D491" s="22">
        <f t="shared" si="81"/>
        <v>519.24770000000001</v>
      </c>
      <c r="E491" s="22">
        <f t="shared" si="82"/>
        <v>533.14745700000003</v>
      </c>
      <c r="F491" s="65" t="s">
        <v>57</v>
      </c>
    </row>
    <row r="492" spans="2:7" ht="15.75" thickBot="1">
      <c r="B492" s="62" t="s">
        <v>58</v>
      </c>
      <c r="C492" s="22">
        <f t="shared" si="80"/>
        <v>1.8452000000000002</v>
      </c>
      <c r="D492" s="22">
        <f t="shared" si="81"/>
        <v>0</v>
      </c>
      <c r="E492" s="22">
        <f t="shared" si="82"/>
        <v>0</v>
      </c>
      <c r="F492" s="65" t="s">
        <v>417</v>
      </c>
    </row>
    <row r="493" spans="2:7" ht="15.75" thickBot="1">
      <c r="B493" s="62" t="s">
        <v>59</v>
      </c>
      <c r="C493" s="22">
        <f t="shared" si="80"/>
        <v>22.650700000000001</v>
      </c>
      <c r="D493" s="22">
        <f t="shared" si="81"/>
        <v>22.8</v>
      </c>
      <c r="E493" s="22">
        <f t="shared" si="82"/>
        <v>21.332959000000002</v>
      </c>
      <c r="F493" s="65" t="s">
        <v>60</v>
      </c>
    </row>
    <row r="494" spans="2:7" ht="15.75" thickBot="1">
      <c r="B494" s="62" t="s">
        <v>61</v>
      </c>
      <c r="C494" s="22">
        <f t="shared" si="80"/>
        <v>3.8041</v>
      </c>
      <c r="D494" s="22">
        <f t="shared" si="81"/>
        <v>3.1718000000000002</v>
      </c>
      <c r="E494" s="22">
        <f t="shared" si="82"/>
        <v>3.1603090000000003</v>
      </c>
      <c r="F494" s="65" t="s">
        <v>62</v>
      </c>
    </row>
    <row r="495" spans="2:7" ht="15.75" thickBot="1">
      <c r="B495" s="62" t="s">
        <v>63</v>
      </c>
      <c r="C495" s="22">
        <f t="shared" si="80"/>
        <v>0.16500000000000001</v>
      </c>
      <c r="D495" s="22">
        <f t="shared" si="81"/>
        <v>0.14970000000000003</v>
      </c>
      <c r="E495" s="22">
        <f t="shared" si="82"/>
        <v>0.16611900000000002</v>
      </c>
      <c r="F495" s="65" t="s">
        <v>64</v>
      </c>
    </row>
    <row r="496" spans="2:7" ht="15.75" thickBot="1">
      <c r="B496" s="62" t="s">
        <v>65</v>
      </c>
      <c r="C496" s="22">
        <f t="shared" si="80"/>
        <v>0</v>
      </c>
      <c r="D496" s="22">
        <f t="shared" si="81"/>
        <v>0</v>
      </c>
      <c r="E496" s="22">
        <f t="shared" si="82"/>
        <v>0</v>
      </c>
      <c r="F496" s="65" t="s">
        <v>66</v>
      </c>
    </row>
    <row r="497" spans="2:6" ht="15.75" thickBot="1">
      <c r="B497" s="62" t="s">
        <v>67</v>
      </c>
      <c r="C497" s="22">
        <f t="shared" si="80"/>
        <v>0</v>
      </c>
      <c r="D497" s="22">
        <f t="shared" si="81"/>
        <v>0</v>
      </c>
      <c r="E497" s="22">
        <f t="shared" si="82"/>
        <v>0</v>
      </c>
      <c r="F497" s="65" t="s">
        <v>68</v>
      </c>
    </row>
    <row r="498" spans="2:6" ht="15.75" thickBot="1">
      <c r="B498" s="62" t="s">
        <v>69</v>
      </c>
      <c r="C498" s="22">
        <f t="shared" si="80"/>
        <v>0</v>
      </c>
      <c r="D498" s="22">
        <f t="shared" si="81"/>
        <v>0</v>
      </c>
      <c r="E498" s="22">
        <f t="shared" si="82"/>
        <v>0</v>
      </c>
      <c r="F498" s="65" t="s">
        <v>70</v>
      </c>
    </row>
    <row r="499" spans="2:6" ht="15.75" thickBot="1">
      <c r="B499" s="62" t="s">
        <v>71</v>
      </c>
      <c r="C499" s="22">
        <f t="shared" si="80"/>
        <v>0.45419999999999999</v>
      </c>
      <c r="D499" s="22">
        <f t="shared" si="81"/>
        <v>0.54759999999999998</v>
      </c>
      <c r="E499" s="22">
        <f t="shared" si="82"/>
        <v>0.54095400000000005</v>
      </c>
      <c r="F499" s="65" t="s">
        <v>72</v>
      </c>
    </row>
    <row r="500" spans="2:6" ht="15.75" thickBot="1">
      <c r="B500" s="62" t="s">
        <v>73</v>
      </c>
      <c r="C500" s="22">
        <f t="shared" si="80"/>
        <v>0</v>
      </c>
      <c r="D500" s="22">
        <f t="shared" si="81"/>
        <v>0</v>
      </c>
      <c r="E500" s="22">
        <f t="shared" si="82"/>
        <v>0</v>
      </c>
      <c r="F500" s="65" t="s">
        <v>74</v>
      </c>
    </row>
    <row r="501" spans="2:6" ht="15.75" thickBot="1">
      <c r="B501" s="62" t="s">
        <v>75</v>
      </c>
      <c r="C501" s="22">
        <f t="shared" si="80"/>
        <v>2684.1272000000004</v>
      </c>
      <c r="D501" s="22">
        <f t="shared" si="81"/>
        <v>2795.7127999999998</v>
      </c>
      <c r="E501" s="22">
        <f t="shared" si="82"/>
        <v>3015.4794000000002</v>
      </c>
      <c r="F501" s="65" t="s">
        <v>76</v>
      </c>
    </row>
    <row r="502" spans="2:6" ht="15.75" thickBot="1">
      <c r="B502" s="62" t="s">
        <v>77</v>
      </c>
      <c r="C502" s="22">
        <f t="shared" si="80"/>
        <v>421.18400000000003</v>
      </c>
      <c r="D502" s="22">
        <f t="shared" si="81"/>
        <v>442.40460000000007</v>
      </c>
      <c r="E502" s="22">
        <f t="shared" si="82"/>
        <v>318.72450000000003</v>
      </c>
      <c r="F502" s="65" t="s">
        <v>78</v>
      </c>
    </row>
    <row r="503" spans="2:6" ht="15.75" thickBot="1">
      <c r="B503" s="62" t="s">
        <v>79</v>
      </c>
      <c r="C503" s="22">
        <f t="shared" si="80"/>
        <v>0</v>
      </c>
      <c r="D503" s="22">
        <f t="shared" si="81"/>
        <v>0</v>
      </c>
      <c r="E503" s="22">
        <f t="shared" si="82"/>
        <v>0</v>
      </c>
      <c r="F503" s="66" t="s">
        <v>80</v>
      </c>
    </row>
    <row r="504" spans="2:6" ht="15.75" thickBot="1">
      <c r="B504" s="63" t="s">
        <v>81</v>
      </c>
      <c r="C504" s="22">
        <f t="shared" si="80"/>
        <v>0</v>
      </c>
      <c r="D504" s="22">
        <f t="shared" si="81"/>
        <v>0</v>
      </c>
      <c r="E504" s="22">
        <f t="shared" si="82"/>
        <v>0</v>
      </c>
      <c r="F504" s="75" t="s">
        <v>82</v>
      </c>
    </row>
    <row r="505" spans="2:6" ht="15.75" thickBot="1">
      <c r="B505" s="81" t="s">
        <v>343</v>
      </c>
      <c r="C505" s="67">
        <f>SUM(C483:C504)</f>
        <v>3706.5956000000006</v>
      </c>
      <c r="D505" s="67">
        <f t="shared" si="81"/>
        <v>3792.6494999999995</v>
      </c>
      <c r="E505" s="67">
        <f>SUM(E483:E504)</f>
        <v>3901.156892</v>
      </c>
      <c r="F505" s="81" t="s">
        <v>345</v>
      </c>
    </row>
    <row r="506" spans="2:6" ht="15.75" thickBot="1">
      <c r="B506" s="81" t="s">
        <v>344</v>
      </c>
      <c r="C506" s="67">
        <f t="shared" si="80"/>
        <v>222780.8088</v>
      </c>
      <c r="D506" s="67">
        <f t="shared" si="81"/>
        <v>212268.39290000001</v>
      </c>
      <c r="E506" s="67">
        <f t="shared" si="82"/>
        <v>212954.60455399999</v>
      </c>
      <c r="F506" s="81" t="s">
        <v>342</v>
      </c>
    </row>
    <row r="513" spans="2:12">
      <c r="B513" s="24" t="s">
        <v>453</v>
      </c>
      <c r="C513" s="24"/>
      <c r="D513" s="24"/>
      <c r="E513" s="24"/>
      <c r="F513" s="24"/>
      <c r="H513" s="24"/>
      <c r="I513" s="24"/>
      <c r="J513" s="24"/>
      <c r="K513" s="24"/>
      <c r="L513" s="43" t="s">
        <v>408</v>
      </c>
    </row>
    <row r="514" spans="2:12" s="127" customFormat="1">
      <c r="B514" s="126" t="s">
        <v>354</v>
      </c>
      <c r="C514" s="126"/>
      <c r="D514" s="126"/>
      <c r="E514" s="126"/>
      <c r="F514" s="126"/>
      <c r="H514" s="128"/>
      <c r="I514" s="128"/>
      <c r="J514" s="128"/>
      <c r="K514" s="128"/>
      <c r="L514" s="127" t="s">
        <v>353</v>
      </c>
    </row>
    <row r="515" spans="2:12" ht="15.75" customHeight="1" thickBot="1">
      <c r="B515" s="26" t="s">
        <v>467</v>
      </c>
      <c r="C515" s="26"/>
      <c r="D515" s="26"/>
      <c r="E515" s="26"/>
      <c r="F515" s="26"/>
      <c r="H515" s="24"/>
      <c r="I515" s="24"/>
      <c r="J515" s="24"/>
      <c r="K515" s="24"/>
      <c r="L515" s="43" t="s">
        <v>127</v>
      </c>
    </row>
    <row r="516" spans="2:12" ht="15.75" thickBot="1">
      <c r="B516" s="135" t="s">
        <v>39</v>
      </c>
      <c r="C516" s="138">
        <v>2019</v>
      </c>
      <c r="D516" s="139"/>
      <c r="E516" s="140"/>
      <c r="F516" s="138">
        <v>2020</v>
      </c>
      <c r="G516" s="139"/>
      <c r="H516" s="140"/>
      <c r="I516" s="138">
        <v>2021</v>
      </c>
      <c r="J516" s="139"/>
      <c r="K516" s="140"/>
      <c r="L516" s="141" t="s">
        <v>40</v>
      </c>
    </row>
    <row r="517" spans="2:12">
      <c r="B517" s="136"/>
      <c r="C517" s="57" t="s">
        <v>7</v>
      </c>
      <c r="D517" s="57" t="s">
        <v>461</v>
      </c>
      <c r="E517" s="58" t="s">
        <v>462</v>
      </c>
      <c r="F517" s="57" t="s">
        <v>7</v>
      </c>
      <c r="G517" s="57" t="s">
        <v>461</v>
      </c>
      <c r="H517" s="58" t="s">
        <v>462</v>
      </c>
      <c r="I517" s="57" t="s">
        <v>7</v>
      </c>
      <c r="J517" s="57" t="s">
        <v>461</v>
      </c>
      <c r="K517" s="58" t="s">
        <v>462</v>
      </c>
      <c r="L517" s="142"/>
    </row>
    <row r="518" spans="2:12" ht="15.75" thickBot="1">
      <c r="B518" s="137"/>
      <c r="C518" s="59" t="s">
        <v>8</v>
      </c>
      <c r="D518" s="59" t="s">
        <v>9</v>
      </c>
      <c r="E518" s="60" t="s">
        <v>10</v>
      </c>
      <c r="F518" s="59" t="s">
        <v>8</v>
      </c>
      <c r="G518" s="59" t="s">
        <v>9</v>
      </c>
      <c r="H518" s="60" t="s">
        <v>10</v>
      </c>
      <c r="I518" s="59" t="s">
        <v>8</v>
      </c>
      <c r="J518" s="59" t="s">
        <v>9</v>
      </c>
      <c r="K518" s="60" t="s">
        <v>10</v>
      </c>
      <c r="L518" s="143"/>
    </row>
    <row r="519" spans="2:12">
      <c r="B519" s="61" t="s">
        <v>41</v>
      </c>
      <c r="C519" s="2">
        <f>C552+C584+C618+C651+C684+C715</f>
        <v>1.200744</v>
      </c>
      <c r="D519" s="2">
        <f>E519/C519*1000</f>
        <v>5905.5385660890242</v>
      </c>
      <c r="E519" s="2">
        <f>E552+E584+E618+E651+E684+E715</f>
        <v>7.0910399999999996</v>
      </c>
      <c r="F519" s="2">
        <f>F552+F584+F618+F651+F684+F715</f>
        <v>0.76600000000000001</v>
      </c>
      <c r="G519" s="2">
        <f>H519/F519*1000</f>
        <v>4113.577023498694</v>
      </c>
      <c r="H519" s="2">
        <f t="shared" ref="H519:J542" si="83">H552+H584+H618+H651+H684+H715</f>
        <v>3.1509999999999998</v>
      </c>
      <c r="I519" s="2">
        <f>I552+I584+I618+I651+I684+I715</f>
        <v>0.56799999999999995</v>
      </c>
      <c r="J519" s="2">
        <f t="shared" ref="J519" si="84">J552+J584+J618+J651+J684+J715</f>
        <v>9410.2245615891225</v>
      </c>
      <c r="K519" s="2">
        <f>K552+K584+K618+K651+K684+K715</f>
        <v>2.7772600000000001</v>
      </c>
      <c r="L519" s="64" t="s">
        <v>42</v>
      </c>
    </row>
    <row r="520" spans="2:12">
      <c r="B520" s="62" t="s">
        <v>43</v>
      </c>
      <c r="C520" s="2">
        <f t="shared" ref="C520:C542" si="85">C553+C585+C619+C652+C685+C716</f>
        <v>0</v>
      </c>
      <c r="D520" s="2">
        <v>0</v>
      </c>
      <c r="E520" s="2">
        <f t="shared" ref="E520:F520" si="86">E553+E585+E619+E652+E685+E716</f>
        <v>0</v>
      </c>
      <c r="F520" s="2">
        <f t="shared" si="86"/>
        <v>0</v>
      </c>
      <c r="G520" s="2">
        <v>0</v>
      </c>
      <c r="H520" s="2">
        <f t="shared" si="83"/>
        <v>0</v>
      </c>
      <c r="I520" s="2">
        <f t="shared" si="83"/>
        <v>0</v>
      </c>
      <c r="J520" s="2">
        <f t="shared" si="83"/>
        <v>0</v>
      </c>
      <c r="K520" s="2">
        <f t="shared" ref="K520:K542" si="87">K553+K585+K619+K652+K685+K716</f>
        <v>0</v>
      </c>
      <c r="L520" s="65" t="s">
        <v>416</v>
      </c>
    </row>
    <row r="521" spans="2:12">
      <c r="B521" s="62" t="s">
        <v>44</v>
      </c>
      <c r="C521" s="2">
        <f t="shared" si="85"/>
        <v>7.0000000000000001E-3</v>
      </c>
      <c r="D521" s="2">
        <f t="shared" ref="D521:D532" si="88">E521/C521*1000</f>
        <v>714.28571428571433</v>
      </c>
      <c r="E521" s="2">
        <f t="shared" ref="E521:F521" si="89">E554+E586+E620+E653+E686+E717</f>
        <v>5.0000000000000001E-3</v>
      </c>
      <c r="F521" s="2">
        <f t="shared" si="89"/>
        <v>1.2E-2</v>
      </c>
      <c r="G521" s="2">
        <f t="shared" ref="G521:G532" si="90">H521/F521*1000</f>
        <v>749.99999999999989</v>
      </c>
      <c r="H521" s="2">
        <f t="shared" si="83"/>
        <v>8.9999999999999993E-3</v>
      </c>
      <c r="I521" s="2">
        <f t="shared" si="83"/>
        <v>1.2E-2</v>
      </c>
      <c r="J521" s="2">
        <f t="shared" si="83"/>
        <v>734.16666666666663</v>
      </c>
      <c r="K521" s="2">
        <f t="shared" si="87"/>
        <v>8.8100000000000001E-3</v>
      </c>
      <c r="L521" s="65" t="s">
        <v>45</v>
      </c>
    </row>
    <row r="522" spans="2:12">
      <c r="B522" s="62" t="s">
        <v>46</v>
      </c>
      <c r="C522" s="2">
        <f t="shared" si="85"/>
        <v>109.47999999999999</v>
      </c>
      <c r="D522" s="2">
        <f t="shared" si="88"/>
        <v>1211.2623310193642</v>
      </c>
      <c r="E522" s="2">
        <f t="shared" ref="E522:F522" si="91">E555+E587+E621+E654+E687+E718</f>
        <v>132.60899999999998</v>
      </c>
      <c r="F522" s="2">
        <f t="shared" si="91"/>
        <v>93.417000000000002</v>
      </c>
      <c r="G522" s="2">
        <f t="shared" si="90"/>
        <v>1062.7830052345932</v>
      </c>
      <c r="H522" s="2">
        <f t="shared" si="83"/>
        <v>99.281999999999996</v>
      </c>
      <c r="I522" s="2">
        <f t="shared" si="83"/>
        <v>105.30100000000002</v>
      </c>
      <c r="J522" s="2">
        <f t="shared" si="83"/>
        <v>5519.2827602245106</v>
      </c>
      <c r="K522" s="2">
        <f t="shared" si="87"/>
        <v>120.14377</v>
      </c>
      <c r="L522" s="65" t="s">
        <v>47</v>
      </c>
    </row>
    <row r="523" spans="2:12">
      <c r="B523" s="62" t="s">
        <v>48</v>
      </c>
      <c r="C523" s="2">
        <f t="shared" si="85"/>
        <v>127.25700000000001</v>
      </c>
      <c r="D523" s="2">
        <f t="shared" si="88"/>
        <v>1151.708746866577</v>
      </c>
      <c r="E523" s="2">
        <f t="shared" ref="E523:F523" si="92">E556+E588+E622+E655+E688+E719</f>
        <v>146.56299999999999</v>
      </c>
      <c r="F523" s="2">
        <f t="shared" si="92"/>
        <v>102.92799999999998</v>
      </c>
      <c r="G523" s="2">
        <f t="shared" si="90"/>
        <v>1117.7522151406808</v>
      </c>
      <c r="H523" s="2">
        <f t="shared" si="83"/>
        <v>115.04799999999999</v>
      </c>
      <c r="I523" s="2">
        <f t="shared" si="83"/>
        <v>96.774999999999991</v>
      </c>
      <c r="J523" s="2">
        <f t="shared" si="83"/>
        <v>5792.1094809290826</v>
      </c>
      <c r="K523" s="2">
        <f t="shared" si="87"/>
        <v>98.441999999999993</v>
      </c>
      <c r="L523" s="65" t="s">
        <v>49</v>
      </c>
    </row>
    <row r="524" spans="2:12">
      <c r="B524" s="62" t="s">
        <v>50</v>
      </c>
      <c r="C524" s="2">
        <f t="shared" si="85"/>
        <v>18.895</v>
      </c>
      <c r="D524" s="2">
        <f t="shared" si="88"/>
        <v>882.5086001587722</v>
      </c>
      <c r="E524" s="2">
        <f t="shared" ref="E524:F524" si="93">E557+E589+E623+E656+E689+E720</f>
        <v>16.675000000000001</v>
      </c>
      <c r="F524" s="2">
        <f t="shared" si="93"/>
        <v>17.558</v>
      </c>
      <c r="G524" s="2">
        <f t="shared" si="90"/>
        <v>857.72867069142274</v>
      </c>
      <c r="H524" s="2">
        <f t="shared" si="83"/>
        <v>15.06</v>
      </c>
      <c r="I524" s="2">
        <f t="shared" si="83"/>
        <v>17.757000000000001</v>
      </c>
      <c r="J524" s="2">
        <f t="shared" si="83"/>
        <v>856.30455594976615</v>
      </c>
      <c r="K524" s="2">
        <f t="shared" si="87"/>
        <v>15.205399999999999</v>
      </c>
      <c r="L524" s="65" t="s">
        <v>51</v>
      </c>
    </row>
    <row r="525" spans="2:12">
      <c r="B525" s="62" t="s">
        <v>52</v>
      </c>
      <c r="C525" s="2">
        <f t="shared" si="85"/>
        <v>6.9130000000000003</v>
      </c>
      <c r="D525" s="2">
        <f t="shared" si="88"/>
        <v>319.83220020251696</v>
      </c>
      <c r="E525" s="2">
        <f t="shared" ref="E525:F525" si="94">E558+E590+E624+E657+E690+E721</f>
        <v>2.2109999999999999</v>
      </c>
      <c r="F525" s="2">
        <f t="shared" si="94"/>
        <v>7.0819999999999999</v>
      </c>
      <c r="G525" s="2">
        <f t="shared" si="90"/>
        <v>319.96611126800337</v>
      </c>
      <c r="H525" s="2">
        <f t="shared" si="83"/>
        <v>2.266</v>
      </c>
      <c r="I525" s="2">
        <f t="shared" si="83"/>
        <v>60.636000000000003</v>
      </c>
      <c r="J525" s="2">
        <f t="shared" si="83"/>
        <v>318.50814697539414</v>
      </c>
      <c r="K525" s="2">
        <f t="shared" si="87"/>
        <v>19.31306</v>
      </c>
      <c r="L525" s="65" t="s">
        <v>53</v>
      </c>
    </row>
    <row r="526" spans="2:12">
      <c r="B526" s="62" t="s">
        <v>54</v>
      </c>
      <c r="C526" s="2">
        <f t="shared" si="85"/>
        <v>4.665</v>
      </c>
      <c r="D526" s="2">
        <f t="shared" si="88"/>
        <v>3566.1307609860664</v>
      </c>
      <c r="E526" s="2">
        <f t="shared" ref="E526:F526" si="95">E559+E591+E625+E658+E691+E722</f>
        <v>16.635999999999999</v>
      </c>
      <c r="F526" s="2">
        <f t="shared" si="95"/>
        <v>4.8570000000000002</v>
      </c>
      <c r="G526" s="2">
        <f t="shared" si="90"/>
        <v>3029.4420424130121</v>
      </c>
      <c r="H526" s="2">
        <f t="shared" si="83"/>
        <v>14.714</v>
      </c>
      <c r="I526" s="2">
        <f t="shared" si="83"/>
        <v>4.8140000000000001</v>
      </c>
      <c r="J526" s="2">
        <f t="shared" si="83"/>
        <v>3096.4187785625259</v>
      </c>
      <c r="K526" s="2">
        <f t="shared" si="87"/>
        <v>14.90616</v>
      </c>
      <c r="L526" s="65" t="s">
        <v>55</v>
      </c>
    </row>
    <row r="527" spans="2:12">
      <c r="B527" s="62" t="s">
        <v>56</v>
      </c>
      <c r="C527" s="2">
        <f t="shared" si="85"/>
        <v>532.77800000000002</v>
      </c>
      <c r="D527" s="2">
        <f t="shared" si="88"/>
        <v>955.98166590962842</v>
      </c>
      <c r="E527" s="2">
        <f t="shared" ref="E527:F527" si="96">E560+E592+E626+E659+E692+E723</f>
        <v>509.32600000000002</v>
      </c>
      <c r="F527" s="2">
        <f t="shared" si="96"/>
        <v>1015.36</v>
      </c>
      <c r="G527" s="2">
        <f t="shared" si="90"/>
        <v>500.70221399306649</v>
      </c>
      <c r="H527" s="2">
        <f t="shared" si="83"/>
        <v>508.39300000000003</v>
      </c>
      <c r="I527" s="2">
        <f t="shared" si="83"/>
        <v>386.96600000000001</v>
      </c>
      <c r="J527" s="2">
        <f t="shared" si="83"/>
        <v>13980.557386005476</v>
      </c>
      <c r="K527" s="2">
        <f t="shared" si="87"/>
        <v>544.67943000000002</v>
      </c>
      <c r="L527" s="65" t="s">
        <v>57</v>
      </c>
    </row>
    <row r="528" spans="2:12">
      <c r="B528" s="62" t="s">
        <v>58</v>
      </c>
      <c r="C528" s="2">
        <f t="shared" si="85"/>
        <v>217.50399999999999</v>
      </c>
      <c r="D528" s="2">
        <f t="shared" si="88"/>
        <v>890.41580844490204</v>
      </c>
      <c r="E528" s="2">
        <f t="shared" ref="E528:F528" si="97">E561+E593+E627+E660+E693+E724</f>
        <v>193.66899999999998</v>
      </c>
      <c r="F528" s="2">
        <f t="shared" si="97"/>
        <v>208.69500000000002</v>
      </c>
      <c r="G528" s="2">
        <f t="shared" si="90"/>
        <v>1468.5545892330911</v>
      </c>
      <c r="H528" s="2">
        <f t="shared" si="83"/>
        <v>306.47999999999996</v>
      </c>
      <c r="I528" s="2">
        <f t="shared" si="83"/>
        <v>199.327</v>
      </c>
      <c r="J528" s="2">
        <f t="shared" si="83"/>
        <v>7930.9215664628719</v>
      </c>
      <c r="K528" s="2">
        <f t="shared" si="87"/>
        <v>168.98317</v>
      </c>
      <c r="L528" s="65" t="s">
        <v>417</v>
      </c>
    </row>
    <row r="529" spans="2:12">
      <c r="B529" s="62" t="s">
        <v>59</v>
      </c>
      <c r="C529" s="2">
        <f t="shared" si="85"/>
        <v>94.153999999999996</v>
      </c>
      <c r="D529" s="2">
        <f t="shared" si="88"/>
        <v>310.32138836374452</v>
      </c>
      <c r="E529" s="2">
        <f t="shared" ref="E529:F529" si="98">E562+E594+E628+E661+E694+E725</f>
        <v>29.218</v>
      </c>
      <c r="F529" s="2">
        <f t="shared" si="98"/>
        <v>86.201999999999998</v>
      </c>
      <c r="G529" s="2">
        <f t="shared" si="90"/>
        <v>305.36414468341803</v>
      </c>
      <c r="H529" s="2">
        <f t="shared" si="83"/>
        <v>26.323</v>
      </c>
      <c r="I529" s="2">
        <f t="shared" si="83"/>
        <v>87.540999999999997</v>
      </c>
      <c r="J529" s="2">
        <f t="shared" si="83"/>
        <v>306.02734718589005</v>
      </c>
      <c r="K529" s="2">
        <f t="shared" si="87"/>
        <v>26.789939999999998</v>
      </c>
      <c r="L529" s="65" t="s">
        <v>60</v>
      </c>
    </row>
    <row r="530" spans="2:12">
      <c r="B530" s="62" t="s">
        <v>61</v>
      </c>
      <c r="C530" s="2">
        <f t="shared" si="85"/>
        <v>1.694</v>
      </c>
      <c r="D530" s="2">
        <f t="shared" si="88"/>
        <v>3407.9102715466356</v>
      </c>
      <c r="E530" s="2">
        <f t="shared" ref="E530:F530" si="99">E563+E595+E629+E662+E695+E726</f>
        <v>5.7730000000000006</v>
      </c>
      <c r="F530" s="2">
        <f t="shared" si="99"/>
        <v>1.07</v>
      </c>
      <c r="G530" s="2">
        <f t="shared" si="90"/>
        <v>5585.9813084112147</v>
      </c>
      <c r="H530" s="2">
        <f t="shared" si="83"/>
        <v>5.9770000000000003</v>
      </c>
      <c r="I530" s="2">
        <f t="shared" si="83"/>
        <v>2.823</v>
      </c>
      <c r="J530" s="2">
        <f t="shared" si="83"/>
        <v>20128.08687387811</v>
      </c>
      <c r="K530" s="2">
        <f t="shared" si="87"/>
        <v>15.94675</v>
      </c>
      <c r="L530" s="65" t="s">
        <v>62</v>
      </c>
    </row>
    <row r="531" spans="2:12">
      <c r="B531" s="62" t="s">
        <v>63</v>
      </c>
      <c r="C531" s="2">
        <f t="shared" si="85"/>
        <v>8.6399999999999988</v>
      </c>
      <c r="D531" s="2">
        <f t="shared" si="88"/>
        <v>0</v>
      </c>
      <c r="E531" s="2">
        <f t="shared" ref="E531:F531" si="100">E564+E596+E630+E663+E696+E727</f>
        <v>0</v>
      </c>
      <c r="F531" s="2">
        <f t="shared" si="100"/>
        <v>0</v>
      </c>
      <c r="G531" s="2">
        <v>0</v>
      </c>
      <c r="H531" s="2">
        <f t="shared" si="83"/>
        <v>0</v>
      </c>
      <c r="I531" s="2">
        <f t="shared" si="83"/>
        <v>0</v>
      </c>
      <c r="J531" s="2">
        <f t="shared" si="83"/>
        <v>0</v>
      </c>
      <c r="K531" s="2">
        <f t="shared" si="87"/>
        <v>0</v>
      </c>
      <c r="L531" s="65" t="s">
        <v>64</v>
      </c>
    </row>
    <row r="532" spans="2:12">
      <c r="B532" s="62" t="s">
        <v>65</v>
      </c>
      <c r="C532" s="2">
        <f t="shared" si="85"/>
        <v>2.0929999999999995</v>
      </c>
      <c r="D532" s="2">
        <f t="shared" si="88"/>
        <v>1657.9073100812236</v>
      </c>
      <c r="E532" s="2">
        <f t="shared" ref="E532:F532" si="101">E565+E597+E631+E664+E697+E728</f>
        <v>3.47</v>
      </c>
      <c r="F532" s="2">
        <f t="shared" si="101"/>
        <v>1.9620000000000002</v>
      </c>
      <c r="G532" s="2">
        <f t="shared" si="90"/>
        <v>1681.9571865443427</v>
      </c>
      <c r="H532" s="2">
        <f t="shared" si="83"/>
        <v>3.3000000000000003</v>
      </c>
      <c r="I532" s="2">
        <f t="shared" si="83"/>
        <v>2.4219999999999997</v>
      </c>
      <c r="J532" s="2">
        <f t="shared" si="83"/>
        <v>11020.724642278899</v>
      </c>
      <c r="K532" s="2">
        <f t="shared" si="87"/>
        <v>3.9063399999999997</v>
      </c>
      <c r="L532" s="65" t="s">
        <v>66</v>
      </c>
    </row>
    <row r="533" spans="2:12">
      <c r="B533" s="62" t="s">
        <v>67</v>
      </c>
      <c r="C533" s="2">
        <f t="shared" si="85"/>
        <v>0</v>
      </c>
      <c r="D533" s="2">
        <v>0</v>
      </c>
      <c r="E533" s="2">
        <f t="shared" ref="E533:F533" si="102">E566+E598+E632+E665+E698+E729</f>
        <v>0</v>
      </c>
      <c r="F533" s="2">
        <f t="shared" si="102"/>
        <v>0</v>
      </c>
      <c r="G533" s="2">
        <v>0</v>
      </c>
      <c r="H533" s="2">
        <f t="shared" si="83"/>
        <v>0</v>
      </c>
      <c r="I533" s="2">
        <f t="shared" si="83"/>
        <v>0</v>
      </c>
      <c r="J533" s="2">
        <f t="shared" si="83"/>
        <v>0</v>
      </c>
      <c r="K533" s="2">
        <f t="shared" si="87"/>
        <v>0</v>
      </c>
      <c r="L533" s="65" t="s">
        <v>68</v>
      </c>
    </row>
    <row r="534" spans="2:12">
      <c r="B534" s="62" t="s">
        <v>69</v>
      </c>
      <c r="C534" s="2">
        <f t="shared" si="85"/>
        <v>0</v>
      </c>
      <c r="D534" s="2">
        <v>0</v>
      </c>
      <c r="E534" s="2">
        <f t="shared" ref="E534:F534" si="103">E567+E599+E633+E666+E699+E730</f>
        <v>0</v>
      </c>
      <c r="F534" s="2">
        <f t="shared" si="103"/>
        <v>0</v>
      </c>
      <c r="G534" s="2">
        <v>0</v>
      </c>
      <c r="H534" s="2">
        <f t="shared" si="83"/>
        <v>0</v>
      </c>
      <c r="I534" s="2">
        <f t="shared" si="83"/>
        <v>0</v>
      </c>
      <c r="J534" s="2">
        <f t="shared" si="83"/>
        <v>0</v>
      </c>
      <c r="K534" s="2">
        <f t="shared" si="87"/>
        <v>0</v>
      </c>
      <c r="L534" s="65" t="s">
        <v>70</v>
      </c>
    </row>
    <row r="535" spans="2:12">
      <c r="B535" s="62" t="s">
        <v>71</v>
      </c>
      <c r="C535" s="2">
        <f t="shared" si="85"/>
        <v>6.875</v>
      </c>
      <c r="D535" s="2">
        <f t="shared" ref="D535:D542" si="104">E535/C535*1000</f>
        <v>1827.3454545454545</v>
      </c>
      <c r="E535" s="2">
        <f t="shared" ref="E535:F535" si="105">E568+E600+E634+E667+E700+E731</f>
        <v>12.562999999999999</v>
      </c>
      <c r="F535" s="2">
        <f t="shared" si="105"/>
        <v>6.6350000000000007</v>
      </c>
      <c r="G535" s="2">
        <f t="shared" ref="G535:G540" si="106">H535/F535*1000</f>
        <v>1897.8146194423509</v>
      </c>
      <c r="H535" s="2">
        <f t="shared" si="83"/>
        <v>12.591999999999999</v>
      </c>
      <c r="I535" s="2">
        <f t="shared" si="83"/>
        <v>6.468</v>
      </c>
      <c r="J535" s="2">
        <f t="shared" si="83"/>
        <v>14693.332498583184</v>
      </c>
      <c r="K535" s="2">
        <f t="shared" si="87"/>
        <v>12.461140000000002</v>
      </c>
      <c r="L535" s="65" t="s">
        <v>72</v>
      </c>
    </row>
    <row r="536" spans="2:12">
      <c r="B536" s="62" t="s">
        <v>73</v>
      </c>
      <c r="C536" s="2">
        <f t="shared" si="85"/>
        <v>4.0990000000000002</v>
      </c>
      <c r="D536" s="2">
        <f t="shared" si="104"/>
        <v>1757.7457916565018</v>
      </c>
      <c r="E536" s="2">
        <f t="shared" ref="E536:F536" si="107">E569+E601+E635+E668+E701+E732</f>
        <v>7.205000000000001</v>
      </c>
      <c r="F536" s="2">
        <f t="shared" si="107"/>
        <v>4.3789999999999996</v>
      </c>
      <c r="G536" s="2">
        <f t="shared" si="106"/>
        <v>1685.3162822562231</v>
      </c>
      <c r="H536" s="2">
        <f t="shared" si="83"/>
        <v>7.38</v>
      </c>
      <c r="I536" s="2">
        <f t="shared" si="83"/>
        <v>4.4260000000000002</v>
      </c>
      <c r="J536" s="2">
        <f t="shared" si="83"/>
        <v>6860.699673353377</v>
      </c>
      <c r="K536" s="2">
        <f t="shared" si="87"/>
        <v>7.4240499999999994</v>
      </c>
      <c r="L536" s="65" t="s">
        <v>74</v>
      </c>
    </row>
    <row r="537" spans="2:12">
      <c r="B537" s="62" t="s">
        <v>75</v>
      </c>
      <c r="C537" s="2">
        <f t="shared" si="85"/>
        <v>63.488000000000007</v>
      </c>
      <c r="D537" s="2">
        <f t="shared" si="104"/>
        <v>3903.0052923387088</v>
      </c>
      <c r="E537" s="2">
        <f t="shared" ref="E537:F537" si="108">E570+E602+E636+E669+E702+E733</f>
        <v>247.79399999999995</v>
      </c>
      <c r="F537" s="2">
        <f t="shared" si="108"/>
        <v>68.88300000000001</v>
      </c>
      <c r="G537" s="2">
        <f t="shared" si="106"/>
        <v>3674.8834981054824</v>
      </c>
      <c r="H537" s="2">
        <f t="shared" si="83"/>
        <v>253.137</v>
      </c>
      <c r="I537" s="2">
        <f t="shared" si="83"/>
        <v>75.208999999999989</v>
      </c>
      <c r="J537" s="2">
        <f t="shared" si="83"/>
        <v>18131.400986283294</v>
      </c>
      <c r="K537" s="2">
        <f t="shared" si="87"/>
        <v>261.07443000000001</v>
      </c>
      <c r="L537" s="65" t="s">
        <v>76</v>
      </c>
    </row>
    <row r="538" spans="2:12">
      <c r="B538" s="62" t="s">
        <v>77</v>
      </c>
      <c r="C538" s="2">
        <f t="shared" si="85"/>
        <v>306.78099999999995</v>
      </c>
      <c r="D538" s="2">
        <f t="shared" si="104"/>
        <v>722.52192932417597</v>
      </c>
      <c r="E538" s="2">
        <f t="shared" ref="E538:F538" si="109">E571+E603+E637+E670+E703+E734</f>
        <v>221.65600000000001</v>
      </c>
      <c r="F538" s="2">
        <f t="shared" si="109"/>
        <v>271.995</v>
      </c>
      <c r="G538" s="2">
        <f t="shared" si="106"/>
        <v>549.77848857515755</v>
      </c>
      <c r="H538" s="2">
        <f t="shared" si="83"/>
        <v>149.53699999999998</v>
      </c>
      <c r="I538" s="2">
        <f t="shared" si="83"/>
        <v>233.31900000000002</v>
      </c>
      <c r="J538" s="2">
        <f t="shared" si="83"/>
        <v>5837.6330405865592</v>
      </c>
      <c r="K538" s="2">
        <f t="shared" si="87"/>
        <v>272.28421999999995</v>
      </c>
      <c r="L538" s="65" t="s">
        <v>78</v>
      </c>
    </row>
    <row r="539" spans="2:12">
      <c r="B539" s="62" t="s">
        <v>79</v>
      </c>
      <c r="C539" s="2">
        <f t="shared" si="85"/>
        <v>98.885000000000005</v>
      </c>
      <c r="D539" s="2">
        <f t="shared" si="104"/>
        <v>528.57359559083784</v>
      </c>
      <c r="E539" s="2">
        <f t="shared" ref="E539:F539" si="110">E572+E604+E638+E671+E704+E735</f>
        <v>52.268000000000001</v>
      </c>
      <c r="F539" s="2">
        <f t="shared" si="110"/>
        <v>98.091000000000008</v>
      </c>
      <c r="G539" s="2">
        <f t="shared" si="106"/>
        <v>533.80024670968783</v>
      </c>
      <c r="H539" s="2">
        <f t="shared" si="83"/>
        <v>52.360999999999997</v>
      </c>
      <c r="I539" s="2">
        <f t="shared" si="83"/>
        <v>97.94</v>
      </c>
      <c r="J539" s="2">
        <f t="shared" si="83"/>
        <v>2039.4523394000657</v>
      </c>
      <c r="K539" s="2">
        <f t="shared" si="87"/>
        <v>52.24015</v>
      </c>
      <c r="L539" s="65" t="s">
        <v>80</v>
      </c>
    </row>
    <row r="540" spans="2:12" ht="15.75" thickBot="1">
      <c r="B540" s="63" t="s">
        <v>81</v>
      </c>
      <c r="C540" s="2">
        <f t="shared" si="85"/>
        <v>73.520999999999987</v>
      </c>
      <c r="D540" s="2">
        <f t="shared" si="104"/>
        <v>1864.6237129527622</v>
      </c>
      <c r="E540" s="2">
        <f t="shared" ref="E540:F540" si="111">E573+E605+E639+E672+E705+E736</f>
        <v>137.089</v>
      </c>
      <c r="F540" s="2">
        <f t="shared" si="111"/>
        <v>71.287000000000006</v>
      </c>
      <c r="G540" s="2">
        <f t="shared" si="106"/>
        <v>1819.5884242568775</v>
      </c>
      <c r="H540" s="2">
        <f t="shared" si="83"/>
        <v>129.71300000000002</v>
      </c>
      <c r="I540" s="2">
        <f t="shared" si="83"/>
        <v>66.566000000000003</v>
      </c>
      <c r="J540" s="2">
        <f>J573+J605+J639+J672+J705+J736</f>
        <v>10565.141874057383</v>
      </c>
      <c r="K540" s="2">
        <f t="shared" si="87"/>
        <v>124.33391</v>
      </c>
      <c r="L540" s="66" t="s">
        <v>82</v>
      </c>
    </row>
    <row r="541" spans="2:12" ht="15.75" thickBot="1">
      <c r="B541" s="81" t="s">
        <v>343</v>
      </c>
      <c r="C541" s="67">
        <f t="shared" si="85"/>
        <v>1678.929744</v>
      </c>
      <c r="D541" s="67">
        <f t="shared" si="104"/>
        <v>1037.4591588628141</v>
      </c>
      <c r="E541" s="67">
        <f t="shared" ref="E541:F541" si="112">E574+E606+E640+E673+E706+E737</f>
        <v>1741.82104</v>
      </c>
      <c r="F541" s="81">
        <f t="shared" si="112"/>
        <v>2061.1789999999996</v>
      </c>
      <c r="G541" s="81">
        <f>H541/F541*1000</f>
        <v>827.06208437015903</v>
      </c>
      <c r="H541" s="81">
        <f t="shared" si="83"/>
        <v>1704.7229999999997</v>
      </c>
      <c r="I541" s="81">
        <f t="shared" si="83"/>
        <v>1450.9480000000001</v>
      </c>
      <c r="J541" s="81">
        <f t="shared" si="83"/>
        <v>7015.3853432321011</v>
      </c>
      <c r="K541" s="100">
        <f>K574+K606+K640+K673+K706+K737</f>
        <v>1766.8296</v>
      </c>
      <c r="L541" s="81" t="s">
        <v>345</v>
      </c>
    </row>
    <row r="542" spans="2:12" ht="15.75" thickBot="1">
      <c r="B542" s="81" t="s">
        <v>344</v>
      </c>
      <c r="C542" s="67">
        <f t="shared" si="85"/>
        <v>87389.239000000001</v>
      </c>
      <c r="D542" s="67">
        <f t="shared" si="104"/>
        <v>988.46549058517371</v>
      </c>
      <c r="E542" s="67">
        <f t="shared" ref="E542:F542" si="113">E575+E607+E641+E674+E707+E738</f>
        <v>86381.247000000003</v>
      </c>
      <c r="F542" s="81">
        <f t="shared" si="113"/>
        <v>91585.891000000003</v>
      </c>
      <c r="G542" s="81">
        <f>H542/F542*1000</f>
        <v>959.02828526284679</v>
      </c>
      <c r="H542" s="81">
        <f t="shared" si="83"/>
        <v>87833.459999999992</v>
      </c>
      <c r="I542" s="81">
        <f>I575+I607+I641+I674+I707+I738</f>
        <v>93714.194000000003</v>
      </c>
      <c r="J542" s="81">
        <f t="shared" ref="J542" si="114">J575+J607+J641+J674+J707+J738</f>
        <v>7483.2792132113364</v>
      </c>
      <c r="K542" s="81">
        <f t="shared" si="87"/>
        <v>86716.035739999992</v>
      </c>
      <c r="L542" s="81" t="s">
        <v>342</v>
      </c>
    </row>
    <row r="546" spans="2:12">
      <c r="B546" s="31" t="s">
        <v>395</v>
      </c>
      <c r="C546" s="31"/>
      <c r="D546" s="31"/>
      <c r="E546" s="31"/>
      <c r="F546" s="31"/>
      <c r="I546" s="24"/>
      <c r="J546" s="24"/>
      <c r="K546" s="24"/>
      <c r="L546" s="43" t="s">
        <v>409</v>
      </c>
    </row>
    <row r="547" spans="2:12">
      <c r="B547" s="31" t="s">
        <v>469</v>
      </c>
      <c r="C547" s="31"/>
      <c r="D547" s="31"/>
      <c r="E547" s="31"/>
      <c r="F547" s="31"/>
      <c r="I547" s="25"/>
      <c r="J547" s="25"/>
      <c r="K547" s="25"/>
      <c r="L547" s="43" t="s">
        <v>141</v>
      </c>
    </row>
    <row r="548" spans="2:12" ht="24" customHeight="1" thickBot="1">
      <c r="B548" s="26" t="s">
        <v>467</v>
      </c>
      <c r="C548" s="31"/>
      <c r="D548" s="31"/>
      <c r="E548" s="31"/>
      <c r="F548" s="31"/>
      <c r="H548" s="24"/>
      <c r="I548" s="24"/>
      <c r="J548" s="24"/>
      <c r="L548" s="43" t="s">
        <v>127</v>
      </c>
    </row>
    <row r="549" spans="2:12" ht="15.75" thickBot="1">
      <c r="B549" s="135" t="s">
        <v>39</v>
      </c>
      <c r="C549" s="138">
        <v>2019</v>
      </c>
      <c r="D549" s="139"/>
      <c r="E549" s="140"/>
      <c r="F549" s="138">
        <v>2020</v>
      </c>
      <c r="G549" s="139"/>
      <c r="H549" s="140"/>
      <c r="I549" s="138">
        <v>2021</v>
      </c>
      <c r="J549" s="139"/>
      <c r="K549" s="140"/>
      <c r="L549" s="141" t="s">
        <v>40</v>
      </c>
    </row>
    <row r="550" spans="2:12">
      <c r="B550" s="136"/>
      <c r="C550" s="57" t="s">
        <v>7</v>
      </c>
      <c r="D550" s="57" t="s">
        <v>461</v>
      </c>
      <c r="E550" s="58" t="s">
        <v>462</v>
      </c>
      <c r="F550" s="57" t="s">
        <v>7</v>
      </c>
      <c r="G550" s="57" t="s">
        <v>461</v>
      </c>
      <c r="H550" s="58" t="s">
        <v>462</v>
      </c>
      <c r="I550" s="57" t="s">
        <v>7</v>
      </c>
      <c r="J550" s="57" t="s">
        <v>461</v>
      </c>
      <c r="K550" s="58" t="s">
        <v>462</v>
      </c>
      <c r="L550" s="142"/>
    </row>
    <row r="551" spans="2:12" ht="15.75" thickBot="1">
      <c r="B551" s="137"/>
      <c r="C551" s="59" t="s">
        <v>8</v>
      </c>
      <c r="D551" s="59" t="s">
        <v>9</v>
      </c>
      <c r="E551" s="60" t="s">
        <v>10</v>
      </c>
      <c r="F551" s="59" t="s">
        <v>8</v>
      </c>
      <c r="G551" s="59" t="s">
        <v>9</v>
      </c>
      <c r="H551" s="60" t="s">
        <v>10</v>
      </c>
      <c r="I551" s="59" t="s">
        <v>8</v>
      </c>
      <c r="J551" s="59" t="s">
        <v>9</v>
      </c>
      <c r="K551" s="60" t="s">
        <v>10</v>
      </c>
      <c r="L551" s="143"/>
    </row>
    <row r="552" spans="2:12">
      <c r="B552" s="61" t="s">
        <v>41</v>
      </c>
      <c r="C552" s="2">
        <v>0</v>
      </c>
      <c r="D552" s="2">
        <v>0</v>
      </c>
      <c r="E552" s="1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64" t="s">
        <v>42</v>
      </c>
    </row>
    <row r="553" spans="2:12">
      <c r="B553" s="62" t="s">
        <v>43</v>
      </c>
      <c r="C553" s="3">
        <v>0</v>
      </c>
      <c r="D553" s="2">
        <v>0</v>
      </c>
      <c r="E553" s="9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65" t="s">
        <v>416</v>
      </c>
    </row>
    <row r="554" spans="2:12">
      <c r="B554" s="62" t="s">
        <v>44</v>
      </c>
      <c r="C554" s="9">
        <v>0</v>
      </c>
      <c r="D554" s="2">
        <v>0</v>
      </c>
      <c r="E554" s="9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65" t="s">
        <v>45</v>
      </c>
    </row>
    <row r="555" spans="2:12">
      <c r="B555" s="62" t="s">
        <v>46</v>
      </c>
      <c r="C555" s="3">
        <v>60.6</v>
      </c>
      <c r="D555" s="2">
        <v>1452.1452145214521</v>
      </c>
      <c r="E555" s="9">
        <v>88</v>
      </c>
      <c r="F555" s="2">
        <v>48.2</v>
      </c>
      <c r="G555" s="2">
        <v>1204.1078838174274</v>
      </c>
      <c r="H555" s="2">
        <v>58.037999999999997</v>
      </c>
      <c r="I555" s="2">
        <v>54.7</v>
      </c>
      <c r="J555" s="2">
        <v>1389.3967093235831</v>
      </c>
      <c r="K555" s="2">
        <v>76</v>
      </c>
      <c r="L555" s="65" t="s">
        <v>47</v>
      </c>
    </row>
    <row r="556" spans="2:12">
      <c r="B556" s="62" t="s">
        <v>48</v>
      </c>
      <c r="C556" s="3">
        <v>41.451000000000001</v>
      </c>
      <c r="D556" s="2">
        <v>1333.4298328146485</v>
      </c>
      <c r="E556" s="9">
        <v>55.271999999999998</v>
      </c>
      <c r="F556" s="2">
        <v>39.848999999999997</v>
      </c>
      <c r="G556" s="2">
        <v>1251.1480840171648</v>
      </c>
      <c r="H556" s="2">
        <v>49.856999999999999</v>
      </c>
      <c r="I556" s="2">
        <v>37.44</v>
      </c>
      <c r="J556" s="2">
        <v>1058.4668803418804</v>
      </c>
      <c r="K556" s="2">
        <v>39.628999999999998</v>
      </c>
      <c r="L556" s="65" t="s">
        <v>49</v>
      </c>
    </row>
    <row r="557" spans="2:12">
      <c r="B557" s="62" t="s">
        <v>50</v>
      </c>
      <c r="C557" s="3">
        <v>0</v>
      </c>
      <c r="D557" s="2">
        <v>0</v>
      </c>
      <c r="E557" s="3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65" t="s">
        <v>51</v>
      </c>
    </row>
    <row r="558" spans="2:12">
      <c r="B558" s="62" t="s">
        <v>52</v>
      </c>
      <c r="C558" s="3">
        <v>0</v>
      </c>
      <c r="D558" s="2">
        <v>0</v>
      </c>
      <c r="E558" s="3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65" t="s">
        <v>53</v>
      </c>
    </row>
    <row r="559" spans="2:12">
      <c r="B559" s="62" t="s">
        <v>54</v>
      </c>
      <c r="C559" s="3">
        <v>0</v>
      </c>
      <c r="D559" s="2">
        <v>0</v>
      </c>
      <c r="E559" s="9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65" t="s">
        <v>55</v>
      </c>
    </row>
    <row r="560" spans="2:12">
      <c r="B560" s="62" t="s">
        <v>56</v>
      </c>
      <c r="C560" s="3">
        <v>34.006</v>
      </c>
      <c r="D560" s="2">
        <v>4848.291477974476</v>
      </c>
      <c r="E560" s="9">
        <v>164.87100000000001</v>
      </c>
      <c r="F560" s="2">
        <v>35.706000000000003</v>
      </c>
      <c r="G560" s="2">
        <v>4848.3448159973113</v>
      </c>
      <c r="H560" s="2">
        <v>173.11500000000001</v>
      </c>
      <c r="I560" s="2">
        <v>34.146999999999998</v>
      </c>
      <c r="J560" s="2">
        <v>5174.4434357337395</v>
      </c>
      <c r="K560" s="2">
        <v>176.69172</v>
      </c>
      <c r="L560" s="65" t="s">
        <v>57</v>
      </c>
    </row>
    <row r="561" spans="2:13">
      <c r="B561" s="62" t="s">
        <v>58</v>
      </c>
      <c r="C561" s="3">
        <v>15.563000000000001</v>
      </c>
      <c r="D561" s="2">
        <v>1556.57649553428</v>
      </c>
      <c r="E561" s="9">
        <v>24.225000000000001</v>
      </c>
      <c r="F561" s="2">
        <v>14.917</v>
      </c>
      <c r="G561" s="2">
        <v>1933.4986927666421</v>
      </c>
      <c r="H561" s="2">
        <v>28.841999999999999</v>
      </c>
      <c r="I561" s="2">
        <v>15.337999999999999</v>
      </c>
      <c r="J561" s="2">
        <v>1576.541922023732</v>
      </c>
      <c r="K561" s="2">
        <v>24.181000000000001</v>
      </c>
      <c r="L561" s="65" t="s">
        <v>417</v>
      </c>
      <c r="M561" s="95"/>
    </row>
    <row r="562" spans="2:13">
      <c r="B562" s="62" t="s">
        <v>59</v>
      </c>
      <c r="C562" s="3">
        <v>0</v>
      </c>
      <c r="D562" s="2">
        <v>0</v>
      </c>
      <c r="E562" s="9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65" t="s">
        <v>60</v>
      </c>
    </row>
    <row r="563" spans="2:13">
      <c r="B563" s="62" t="s">
        <v>61</v>
      </c>
      <c r="C563" s="3">
        <v>9.0999999999999998E-2</v>
      </c>
      <c r="D563" s="2">
        <v>1263.7362637362639</v>
      </c>
      <c r="E563" s="9">
        <v>0.115</v>
      </c>
      <c r="F563" s="2">
        <v>0.251</v>
      </c>
      <c r="G563" s="2">
        <v>1884.4621513944221</v>
      </c>
      <c r="H563" s="2">
        <v>0.47299999999999998</v>
      </c>
      <c r="I563" s="2">
        <v>1.827</v>
      </c>
      <c r="J563" s="2">
        <v>4956.2123700054735</v>
      </c>
      <c r="K563" s="2">
        <v>9.0549999999999997</v>
      </c>
      <c r="L563" s="65" t="s">
        <v>62</v>
      </c>
    </row>
    <row r="564" spans="2:13">
      <c r="B564" s="62" t="s">
        <v>63</v>
      </c>
      <c r="C564" s="3">
        <v>0</v>
      </c>
      <c r="D564" s="2">
        <v>0</v>
      </c>
      <c r="E564" s="9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65" t="s">
        <v>64</v>
      </c>
    </row>
    <row r="565" spans="2:13">
      <c r="B565" s="62" t="s">
        <v>65</v>
      </c>
      <c r="C565" s="3">
        <v>0.21099999999999999</v>
      </c>
      <c r="D565" s="2">
        <v>1251.1848341232228</v>
      </c>
      <c r="E565" s="9">
        <v>0.26400000000000001</v>
      </c>
      <c r="F565" s="2">
        <v>0.20799999999999999</v>
      </c>
      <c r="G565" s="2">
        <v>1250</v>
      </c>
      <c r="H565" s="2">
        <v>0.26</v>
      </c>
      <c r="I565" s="2">
        <v>0.41899999999999998</v>
      </c>
      <c r="J565" s="2">
        <v>1917.2076372315037</v>
      </c>
      <c r="K565" s="2">
        <v>0.80330999999999997</v>
      </c>
      <c r="L565" s="65" t="s">
        <v>66</v>
      </c>
    </row>
    <row r="566" spans="2:13">
      <c r="B566" s="62" t="s">
        <v>67</v>
      </c>
      <c r="C566" s="3">
        <v>0</v>
      </c>
      <c r="D566" s="2">
        <v>0</v>
      </c>
      <c r="E566" s="9">
        <v>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65" t="s">
        <v>68</v>
      </c>
      <c r="M566" s="86"/>
    </row>
    <row r="567" spans="2:13">
      <c r="B567" s="62" t="s">
        <v>69</v>
      </c>
      <c r="C567" s="3">
        <v>0</v>
      </c>
      <c r="D567" s="2">
        <v>0</v>
      </c>
      <c r="E567" s="9">
        <v>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65" t="s">
        <v>70</v>
      </c>
    </row>
    <row r="568" spans="2:13">
      <c r="B568" s="62" t="s">
        <v>71</v>
      </c>
      <c r="C568" s="3">
        <v>0.27800000000000002</v>
      </c>
      <c r="D568" s="2">
        <v>938.84892086330933</v>
      </c>
      <c r="E568" s="9">
        <v>0.26100000000000001</v>
      </c>
      <c r="F568" s="2">
        <v>0.36899999999999999</v>
      </c>
      <c r="G568" s="2">
        <v>975.60975609756099</v>
      </c>
      <c r="H568" s="2">
        <v>0.36</v>
      </c>
      <c r="I568" s="2">
        <v>0.42699999999999999</v>
      </c>
      <c r="J568" s="2">
        <v>924.09836065573768</v>
      </c>
      <c r="K568" s="2">
        <v>0.39459</v>
      </c>
      <c r="L568" s="65" t="s">
        <v>72</v>
      </c>
    </row>
    <row r="569" spans="2:13">
      <c r="B569" s="62" t="s">
        <v>73</v>
      </c>
      <c r="C569" s="3">
        <v>0.114</v>
      </c>
      <c r="D569" s="2">
        <v>1728.0701754385966</v>
      </c>
      <c r="E569" s="9">
        <v>0.19700000000000001</v>
      </c>
      <c r="F569" s="2">
        <v>0.158</v>
      </c>
      <c r="G569" s="2">
        <v>1702.5316455696204</v>
      </c>
      <c r="H569" s="2">
        <v>0.26900000000000002</v>
      </c>
      <c r="I569" s="2">
        <v>0.155</v>
      </c>
      <c r="J569" s="2">
        <v>1662.6451612903227</v>
      </c>
      <c r="K569" s="2">
        <v>0.25770999999999999</v>
      </c>
      <c r="L569" s="65" t="s">
        <v>74</v>
      </c>
    </row>
    <row r="570" spans="2:13">
      <c r="B570" s="62" t="s">
        <v>75</v>
      </c>
      <c r="C570" s="3">
        <v>27.824000000000002</v>
      </c>
      <c r="D570" s="2">
        <v>3442.6753881541113</v>
      </c>
      <c r="E570" s="9">
        <v>95.789000000000001</v>
      </c>
      <c r="F570" s="2">
        <v>24.42</v>
      </c>
      <c r="G570" s="2">
        <v>3608.0671580671578</v>
      </c>
      <c r="H570" s="2">
        <v>88.108999999999995</v>
      </c>
      <c r="I570" s="2">
        <v>26.382000000000001</v>
      </c>
      <c r="J570" s="2">
        <v>3981.9414752482753</v>
      </c>
      <c r="K570" s="2">
        <v>105.05158</v>
      </c>
      <c r="L570" s="65" t="s">
        <v>76</v>
      </c>
    </row>
    <row r="571" spans="2:13">
      <c r="B571" s="62" t="s">
        <v>77</v>
      </c>
      <c r="C571" s="3">
        <v>125.86</v>
      </c>
      <c r="D571" s="2">
        <v>577.93580168441133</v>
      </c>
      <c r="E571" s="9">
        <v>72.739000000000004</v>
      </c>
      <c r="F571" s="2">
        <v>107.408</v>
      </c>
      <c r="G571" s="2">
        <v>455.95300163861162</v>
      </c>
      <c r="H571" s="2">
        <v>48.972999999999999</v>
      </c>
      <c r="I571" s="2">
        <v>104.92700000000001</v>
      </c>
      <c r="J571" s="2">
        <v>1250.4722330763288</v>
      </c>
      <c r="K571" s="2">
        <v>131.20829999999998</v>
      </c>
      <c r="L571" s="65" t="s">
        <v>78</v>
      </c>
    </row>
    <row r="572" spans="2:13">
      <c r="B572" s="62" t="s">
        <v>79</v>
      </c>
      <c r="C572" s="3">
        <v>0</v>
      </c>
      <c r="D572" s="2">
        <v>0</v>
      </c>
      <c r="E572" s="9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65" t="s">
        <v>80</v>
      </c>
    </row>
    <row r="573" spans="2:13" ht="15.75" thickBot="1">
      <c r="B573" s="63" t="s">
        <v>81</v>
      </c>
      <c r="C573" s="10">
        <v>4.7880000000000003</v>
      </c>
      <c r="D573" s="2">
        <v>1137.0091896407687</v>
      </c>
      <c r="E573" s="11">
        <v>5.444</v>
      </c>
      <c r="F573" s="2">
        <v>4.7859999999999996</v>
      </c>
      <c r="G573" s="2">
        <v>1206.4354366903469</v>
      </c>
      <c r="H573" s="2">
        <v>5.774</v>
      </c>
      <c r="I573" s="2">
        <v>3.681</v>
      </c>
      <c r="J573" s="2">
        <v>1520.39934800326</v>
      </c>
      <c r="K573" s="2">
        <v>5.59659</v>
      </c>
      <c r="L573" s="66" t="s">
        <v>82</v>
      </c>
    </row>
    <row r="574" spans="2:13" ht="15.75" thickBot="1">
      <c r="B574" s="81" t="s">
        <v>343</v>
      </c>
      <c r="C574" s="67">
        <v>310.78600000000006</v>
      </c>
      <c r="D574" s="67">
        <v>1631.9171391246709</v>
      </c>
      <c r="E574" s="67">
        <v>507.17700000000008</v>
      </c>
      <c r="F574" s="100">
        <v>276.27199999999999</v>
      </c>
      <c r="G574" s="100">
        <v>1643.5614177332484</v>
      </c>
      <c r="H574" s="100">
        <v>454.07</v>
      </c>
      <c r="I574" s="100">
        <v>279.44299999999998</v>
      </c>
      <c r="J574" s="100">
        <v>2035.7239222310097</v>
      </c>
      <c r="K574" s="100">
        <v>568.86879999999996</v>
      </c>
      <c r="L574" s="81" t="s">
        <v>345</v>
      </c>
    </row>
    <row r="575" spans="2:13" ht="15.75" thickBot="1">
      <c r="B575" s="81" t="s">
        <v>344</v>
      </c>
      <c r="C575" s="67">
        <v>2577.201</v>
      </c>
      <c r="D575" s="67">
        <v>2107.5201352164618</v>
      </c>
      <c r="E575" s="67">
        <v>5431.5029999999997</v>
      </c>
      <c r="F575" s="100">
        <v>2671.4969999999998</v>
      </c>
      <c r="G575" s="100">
        <v>2122.100455287803</v>
      </c>
      <c r="H575" s="100">
        <v>5669.1850000000004</v>
      </c>
      <c r="I575" s="100">
        <v>2722.69</v>
      </c>
      <c r="J575" s="100">
        <v>2190.6216499124025</v>
      </c>
      <c r="K575" s="100">
        <v>5964.3836600000004</v>
      </c>
      <c r="L575" s="81" t="s">
        <v>342</v>
      </c>
    </row>
    <row r="578" spans="2:13">
      <c r="B578" s="31" t="s">
        <v>396</v>
      </c>
      <c r="C578" s="31"/>
      <c r="D578" s="31"/>
      <c r="E578" s="31"/>
      <c r="F578" s="31"/>
      <c r="I578" s="24"/>
      <c r="J578" s="24"/>
      <c r="K578" s="24"/>
      <c r="L578" s="43" t="s">
        <v>410</v>
      </c>
    </row>
    <row r="579" spans="2:13">
      <c r="B579" s="31" t="s">
        <v>470</v>
      </c>
      <c r="C579" s="31"/>
      <c r="D579" s="31"/>
      <c r="E579" s="31"/>
      <c r="F579" s="31"/>
      <c r="I579" s="25"/>
      <c r="J579" s="25"/>
      <c r="K579" s="25"/>
      <c r="L579" s="43" t="s">
        <v>144</v>
      </c>
    </row>
    <row r="580" spans="2:13" ht="22.5" customHeight="1" thickBot="1">
      <c r="B580" s="26" t="s">
        <v>467</v>
      </c>
      <c r="C580" s="31"/>
      <c r="D580" s="31"/>
      <c r="E580" s="31"/>
      <c r="F580" s="31"/>
      <c r="H580" s="24"/>
      <c r="I580" s="24"/>
      <c r="J580" s="24"/>
      <c r="L580" s="43" t="s">
        <v>127</v>
      </c>
    </row>
    <row r="581" spans="2:13" ht="15.75" thickBot="1">
      <c r="B581" s="135" t="s">
        <v>39</v>
      </c>
      <c r="C581" s="138">
        <v>2019</v>
      </c>
      <c r="D581" s="139"/>
      <c r="E581" s="140"/>
      <c r="F581" s="138">
        <v>2020</v>
      </c>
      <c r="G581" s="139"/>
      <c r="H581" s="140"/>
      <c r="I581" s="138">
        <v>2021</v>
      </c>
      <c r="J581" s="139"/>
      <c r="K581" s="140"/>
      <c r="L581" s="141" t="s">
        <v>40</v>
      </c>
    </row>
    <row r="582" spans="2:13">
      <c r="B582" s="136"/>
      <c r="C582" s="57" t="s">
        <v>7</v>
      </c>
      <c r="D582" s="57" t="s">
        <v>461</v>
      </c>
      <c r="E582" s="58" t="s">
        <v>462</v>
      </c>
      <c r="F582" s="57" t="s">
        <v>7</v>
      </c>
      <c r="G582" s="57" t="s">
        <v>461</v>
      </c>
      <c r="H582" s="58" t="s">
        <v>462</v>
      </c>
      <c r="I582" s="57" t="s">
        <v>7</v>
      </c>
      <c r="J582" s="57" t="s">
        <v>461</v>
      </c>
      <c r="K582" s="58" t="s">
        <v>462</v>
      </c>
      <c r="L582" s="142"/>
    </row>
    <row r="583" spans="2:13" ht="15.75" thickBot="1">
      <c r="B583" s="137"/>
      <c r="C583" s="59" t="s">
        <v>8</v>
      </c>
      <c r="D583" s="59" t="s">
        <v>9</v>
      </c>
      <c r="E583" s="60" t="s">
        <v>10</v>
      </c>
      <c r="F583" s="59" t="s">
        <v>8</v>
      </c>
      <c r="G583" s="59" t="s">
        <v>9</v>
      </c>
      <c r="H583" s="60" t="s">
        <v>10</v>
      </c>
      <c r="I583" s="59" t="s">
        <v>8</v>
      </c>
      <c r="J583" s="59" t="s">
        <v>9</v>
      </c>
      <c r="K583" s="60" t="s">
        <v>10</v>
      </c>
      <c r="L583" s="143"/>
    </row>
    <row r="584" spans="2:13">
      <c r="B584" s="61" t="s">
        <v>41</v>
      </c>
      <c r="C584" s="3">
        <v>0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99">
        <v>0</v>
      </c>
      <c r="J584" s="99">
        <v>0</v>
      </c>
      <c r="K584" s="99">
        <v>0</v>
      </c>
      <c r="L584" s="64" t="s">
        <v>42</v>
      </c>
    </row>
    <row r="585" spans="2:13">
      <c r="B585" s="62" t="s">
        <v>43</v>
      </c>
      <c r="C585" s="3">
        <v>0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99">
        <v>0</v>
      </c>
      <c r="J585" s="99">
        <v>0</v>
      </c>
      <c r="K585" s="99">
        <v>0</v>
      </c>
      <c r="L585" s="65" t="s">
        <v>416</v>
      </c>
    </row>
    <row r="586" spans="2:13">
      <c r="B586" s="62" t="s">
        <v>44</v>
      </c>
      <c r="C586" s="3">
        <v>0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99">
        <v>0</v>
      </c>
      <c r="J586" s="99">
        <v>0</v>
      </c>
      <c r="K586" s="99">
        <v>0</v>
      </c>
      <c r="L586" s="65" t="s">
        <v>45</v>
      </c>
    </row>
    <row r="587" spans="2:13">
      <c r="B587" s="62" t="s">
        <v>46</v>
      </c>
      <c r="C587" s="3">
        <v>0.13800000000000001</v>
      </c>
      <c r="D587" s="3">
        <v>992.75362318840575</v>
      </c>
      <c r="E587" s="3">
        <v>0.13700000000000001</v>
      </c>
      <c r="F587" s="3">
        <v>0.125</v>
      </c>
      <c r="G587" s="3">
        <v>1024</v>
      </c>
      <c r="H587" s="3">
        <v>0.128</v>
      </c>
      <c r="I587" s="99">
        <v>0.307</v>
      </c>
      <c r="J587" s="99">
        <v>819.57654723127041</v>
      </c>
      <c r="K587" s="99">
        <v>0.25161</v>
      </c>
      <c r="L587" s="65" t="s">
        <v>47</v>
      </c>
    </row>
    <row r="588" spans="2:13">
      <c r="B588" s="62" t="s">
        <v>48</v>
      </c>
      <c r="C588" s="3">
        <v>9.952</v>
      </c>
      <c r="D588" s="3">
        <v>1218.3480707395497</v>
      </c>
      <c r="E588" s="3">
        <v>12.125</v>
      </c>
      <c r="F588" s="3">
        <v>1.9810000000000001</v>
      </c>
      <c r="G588" s="3">
        <v>1033.8213023725391</v>
      </c>
      <c r="H588" s="3">
        <v>2.048</v>
      </c>
      <c r="I588" s="99">
        <v>3.8170000000000002</v>
      </c>
      <c r="J588" s="99">
        <v>946.55488603615402</v>
      </c>
      <c r="K588" s="99">
        <v>3.613</v>
      </c>
      <c r="L588" s="65" t="s">
        <v>49</v>
      </c>
    </row>
    <row r="589" spans="2:13">
      <c r="B589" s="62" t="s">
        <v>50</v>
      </c>
      <c r="C589" s="3">
        <v>0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99">
        <v>0</v>
      </c>
      <c r="J589" s="99">
        <v>0</v>
      </c>
      <c r="K589" s="99">
        <v>0</v>
      </c>
      <c r="L589" s="65" t="s">
        <v>51</v>
      </c>
    </row>
    <row r="590" spans="2:13">
      <c r="B590" s="62" t="s">
        <v>52</v>
      </c>
      <c r="C590" s="3">
        <v>6.9130000000000003</v>
      </c>
      <c r="D590" s="3">
        <v>319.83220020251696</v>
      </c>
      <c r="E590" s="3">
        <v>2.2109999999999999</v>
      </c>
      <c r="F590" s="3">
        <v>7.0819999999999999</v>
      </c>
      <c r="G590" s="3">
        <v>319.96611126800337</v>
      </c>
      <c r="H590" s="3">
        <v>2.266</v>
      </c>
      <c r="I590" s="99">
        <v>60.636000000000003</v>
      </c>
      <c r="J590" s="99">
        <v>318.50814697539414</v>
      </c>
      <c r="K590" s="99">
        <v>19.31306</v>
      </c>
      <c r="L590" s="65" t="s">
        <v>53</v>
      </c>
    </row>
    <row r="591" spans="2:13">
      <c r="B591" s="62" t="s">
        <v>54</v>
      </c>
      <c r="C591" s="3">
        <v>0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99">
        <v>0</v>
      </c>
      <c r="J591" s="99">
        <v>0</v>
      </c>
      <c r="K591" s="99">
        <v>0</v>
      </c>
      <c r="L591" s="65" t="s">
        <v>55</v>
      </c>
    </row>
    <row r="592" spans="2:13">
      <c r="B592" s="62" t="s">
        <v>56</v>
      </c>
      <c r="C592" s="3">
        <v>13.7</v>
      </c>
      <c r="D592" s="3">
        <v>1430.5839416058395</v>
      </c>
      <c r="E592" s="3">
        <v>19.599</v>
      </c>
      <c r="F592" s="3">
        <v>3.5339999999999998</v>
      </c>
      <c r="G592" s="3">
        <v>3493.4917940011319</v>
      </c>
      <c r="H592" s="3">
        <v>12.346</v>
      </c>
      <c r="I592" s="99">
        <v>3.4849999999999999</v>
      </c>
      <c r="J592" s="99">
        <v>3696.2410329985655</v>
      </c>
      <c r="K592" s="99">
        <v>12.881399999999999</v>
      </c>
      <c r="L592" s="65" t="s">
        <v>57</v>
      </c>
      <c r="M592" s="95"/>
    </row>
    <row r="593" spans="2:13">
      <c r="B593" s="62" t="s">
        <v>58</v>
      </c>
      <c r="C593" s="3">
        <v>0.74</v>
      </c>
      <c r="D593" s="3">
        <v>2378.3783783783783</v>
      </c>
      <c r="E593" s="3">
        <v>1.76</v>
      </c>
      <c r="F593" s="3">
        <v>0.90200000000000002</v>
      </c>
      <c r="G593" s="3">
        <v>2205.0997782705099</v>
      </c>
      <c r="H593" s="3">
        <v>1.9890000000000001</v>
      </c>
      <c r="I593" s="99">
        <v>1.46</v>
      </c>
      <c r="J593" s="99">
        <v>2135.8904109589043</v>
      </c>
      <c r="K593" s="99">
        <v>3.1184000000000003</v>
      </c>
      <c r="L593" s="65" t="s">
        <v>417</v>
      </c>
    </row>
    <row r="594" spans="2:13">
      <c r="B594" s="62" t="s">
        <v>59</v>
      </c>
      <c r="C594" s="3">
        <v>94.153999999999996</v>
      </c>
      <c r="D594" s="3">
        <v>310.32138836374452</v>
      </c>
      <c r="E594" s="3">
        <v>29.218</v>
      </c>
      <c r="F594" s="3">
        <v>86.201999999999998</v>
      </c>
      <c r="G594" s="3">
        <v>305.36414468341803</v>
      </c>
      <c r="H594" s="3">
        <v>26.323</v>
      </c>
      <c r="I594" s="99">
        <v>87.540999999999997</v>
      </c>
      <c r="J594" s="99">
        <v>306.02734718589005</v>
      </c>
      <c r="K594" s="99">
        <v>26.789939999999998</v>
      </c>
      <c r="L594" s="65" t="s">
        <v>60</v>
      </c>
    </row>
    <row r="595" spans="2:13">
      <c r="B595" s="62" t="s">
        <v>61</v>
      </c>
      <c r="C595" s="3">
        <v>0.755</v>
      </c>
      <c r="D595" s="3">
        <v>6757.6158940397354</v>
      </c>
      <c r="E595" s="3">
        <v>5.1020000000000003</v>
      </c>
      <c r="F595" s="3">
        <v>0.76</v>
      </c>
      <c r="G595" s="3">
        <v>6897.3684210526308</v>
      </c>
      <c r="H595" s="3">
        <v>5.242</v>
      </c>
      <c r="I595" s="99">
        <v>0.89600000000000002</v>
      </c>
      <c r="J595" s="99">
        <v>7118.3258928571431</v>
      </c>
      <c r="K595" s="99">
        <v>6.3780200000000002</v>
      </c>
      <c r="L595" s="65" t="s">
        <v>62</v>
      </c>
    </row>
    <row r="596" spans="2:13">
      <c r="B596" s="62" t="s">
        <v>63</v>
      </c>
      <c r="C596" s="3">
        <v>0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99">
        <v>0</v>
      </c>
      <c r="J596" s="99">
        <v>0</v>
      </c>
      <c r="K596" s="99">
        <v>0</v>
      </c>
      <c r="L596" s="65" t="s">
        <v>64</v>
      </c>
      <c r="M596" s="93"/>
    </row>
    <row r="597" spans="2:13">
      <c r="B597" s="62" t="s">
        <v>65</v>
      </c>
      <c r="C597" s="3">
        <v>0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99">
        <v>0</v>
      </c>
      <c r="J597" s="99">
        <v>0</v>
      </c>
      <c r="K597" s="99">
        <v>0</v>
      </c>
      <c r="L597" s="65" t="s">
        <v>66</v>
      </c>
    </row>
    <row r="598" spans="2:13">
      <c r="B598" s="62" t="s">
        <v>67</v>
      </c>
      <c r="C598" s="3">
        <v>0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99">
        <v>0</v>
      </c>
      <c r="J598" s="99">
        <v>0</v>
      </c>
      <c r="K598" s="99">
        <v>0</v>
      </c>
      <c r="L598" s="65" t="s">
        <v>68</v>
      </c>
    </row>
    <row r="599" spans="2:13">
      <c r="B599" s="62" t="s">
        <v>69</v>
      </c>
      <c r="C599" s="3">
        <v>0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99">
        <v>0</v>
      </c>
      <c r="J599" s="99">
        <v>0</v>
      </c>
      <c r="K599" s="99">
        <v>0</v>
      </c>
      <c r="L599" s="65" t="s">
        <v>70</v>
      </c>
    </row>
    <row r="600" spans="2:13">
      <c r="B600" s="62" t="s">
        <v>71</v>
      </c>
      <c r="C600" s="3">
        <v>0.95099999999999996</v>
      </c>
      <c r="D600" s="3">
        <v>3026.2881177707677</v>
      </c>
      <c r="E600" s="3">
        <v>2.8780000000000001</v>
      </c>
      <c r="F600" s="3">
        <v>1.1220000000000001</v>
      </c>
      <c r="G600" s="3">
        <v>3080.2139037433153</v>
      </c>
      <c r="H600" s="3">
        <v>3.456</v>
      </c>
      <c r="I600" s="99">
        <v>1.0189999999999999</v>
      </c>
      <c r="J600" s="99">
        <v>3205.1128557409229</v>
      </c>
      <c r="K600" s="99">
        <v>3.2660100000000001</v>
      </c>
      <c r="L600" s="65" t="s">
        <v>72</v>
      </c>
    </row>
    <row r="601" spans="2:13">
      <c r="B601" s="62" t="s">
        <v>73</v>
      </c>
      <c r="C601" s="3">
        <v>0.36599999999999999</v>
      </c>
      <c r="D601" s="3">
        <v>3461.7486338797812</v>
      </c>
      <c r="E601" s="3">
        <v>1.2669999999999999</v>
      </c>
      <c r="F601" s="3">
        <v>0.34799999999999998</v>
      </c>
      <c r="G601" s="3">
        <v>3356.3218390804595</v>
      </c>
      <c r="H601" s="3">
        <v>1.1679999999999999</v>
      </c>
      <c r="I601" s="99">
        <v>0.36199999999999999</v>
      </c>
      <c r="J601" s="99">
        <v>3240.1104972375688</v>
      </c>
      <c r="K601" s="99">
        <v>1.17292</v>
      </c>
      <c r="L601" s="65" t="s">
        <v>74</v>
      </c>
    </row>
    <row r="602" spans="2:13">
      <c r="B602" s="62" t="s">
        <v>75</v>
      </c>
      <c r="C602" s="3">
        <v>28.46</v>
      </c>
      <c r="D602" s="3">
        <v>4642.6563598032326</v>
      </c>
      <c r="E602" s="3">
        <v>132.13</v>
      </c>
      <c r="F602" s="3">
        <v>36.719000000000001</v>
      </c>
      <c r="G602" s="3">
        <v>3943.7076173098394</v>
      </c>
      <c r="H602" s="3">
        <v>144.809</v>
      </c>
      <c r="I602" s="99">
        <v>42.856999999999999</v>
      </c>
      <c r="J602" s="99">
        <v>3257.5103250344173</v>
      </c>
      <c r="K602" s="99">
        <v>139.60712000000001</v>
      </c>
      <c r="L602" s="65" t="s">
        <v>76</v>
      </c>
    </row>
    <row r="603" spans="2:13">
      <c r="B603" s="62" t="s">
        <v>77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99">
        <v>0</v>
      </c>
      <c r="J603" s="99">
        <v>0</v>
      </c>
      <c r="K603" s="99">
        <v>0</v>
      </c>
      <c r="L603" s="65" t="s">
        <v>78</v>
      </c>
    </row>
    <row r="604" spans="2:13">
      <c r="B604" s="62" t="s">
        <v>79</v>
      </c>
      <c r="C604" s="3">
        <v>11.31</v>
      </c>
      <c r="D604" s="3">
        <v>1261.9805481874446</v>
      </c>
      <c r="E604" s="3">
        <v>14.273</v>
      </c>
      <c r="F604" s="3">
        <v>11.146000000000001</v>
      </c>
      <c r="G604" s="3">
        <v>1281.535977032119</v>
      </c>
      <c r="H604" s="3">
        <v>14.284000000000001</v>
      </c>
      <c r="I604" s="99">
        <v>10.923</v>
      </c>
      <c r="J604" s="99">
        <v>1204.8951753181361</v>
      </c>
      <c r="K604" s="99">
        <v>13.16107</v>
      </c>
      <c r="L604" s="65" t="s">
        <v>80</v>
      </c>
    </row>
    <row r="605" spans="2:13" ht="15.75" thickBot="1">
      <c r="B605" s="63" t="s">
        <v>81</v>
      </c>
      <c r="C605" s="3">
        <v>1.474</v>
      </c>
      <c r="D605" s="3">
        <v>2054.2740841248306</v>
      </c>
      <c r="E605" s="3">
        <v>3.028</v>
      </c>
      <c r="F605" s="3">
        <v>1.593</v>
      </c>
      <c r="G605" s="3">
        <v>1922.7871939736347</v>
      </c>
      <c r="H605" s="3">
        <v>3.0630000000000002</v>
      </c>
      <c r="I605" s="99">
        <v>1.1419999999999999</v>
      </c>
      <c r="J605" s="99">
        <v>2634.9299474605959</v>
      </c>
      <c r="K605" s="99">
        <v>3.00909</v>
      </c>
      <c r="L605" s="66" t="s">
        <v>82</v>
      </c>
    </row>
    <row r="606" spans="2:13" ht="15.75" thickBot="1">
      <c r="B606" s="81" t="s">
        <v>343</v>
      </c>
      <c r="C606" s="67">
        <v>168.91299999999998</v>
      </c>
      <c r="D606" s="67">
        <v>1324.5161710466336</v>
      </c>
      <c r="E606" s="67">
        <v>223.72799999999998</v>
      </c>
      <c r="F606" s="100">
        <v>151.51399999999998</v>
      </c>
      <c r="G606" s="100">
        <v>1433.0160909222911</v>
      </c>
      <c r="H606" s="100">
        <v>217.12199999999999</v>
      </c>
      <c r="I606" s="100">
        <v>214.44499999999996</v>
      </c>
      <c r="J606" s="100">
        <v>1084.4815220685957</v>
      </c>
      <c r="K606" s="100">
        <v>232.56163999999998</v>
      </c>
      <c r="L606" s="81" t="s">
        <v>345</v>
      </c>
    </row>
    <row r="607" spans="2:13" ht="15.75" thickBot="1">
      <c r="B607" s="81" t="s">
        <v>344</v>
      </c>
      <c r="C607" s="67">
        <v>33066.182999999997</v>
      </c>
      <c r="D607" s="67">
        <v>874.08552719858835</v>
      </c>
      <c r="E607" s="67">
        <v>28902.671999999999</v>
      </c>
      <c r="F607" s="100">
        <v>34801.567000000003</v>
      </c>
      <c r="G607" s="100">
        <v>791.51441657785119</v>
      </c>
      <c r="H607" s="100">
        <v>27545.941999999999</v>
      </c>
      <c r="I607" s="100">
        <v>35920.593000000001</v>
      </c>
      <c r="J607" s="100">
        <v>771.56364595651291</v>
      </c>
      <c r="K607" s="100">
        <v>27715.023699999998</v>
      </c>
      <c r="L607" s="81" t="s">
        <v>342</v>
      </c>
    </row>
    <row r="612" spans="2:12">
      <c r="B612" s="31" t="s">
        <v>397</v>
      </c>
      <c r="C612" s="31"/>
      <c r="D612" s="31"/>
      <c r="E612" s="31"/>
      <c r="F612" s="31"/>
      <c r="I612" s="24"/>
      <c r="J612" s="24"/>
      <c r="K612" s="24"/>
      <c r="L612" s="43" t="s">
        <v>411</v>
      </c>
    </row>
    <row r="613" spans="2:12">
      <c r="B613" s="31" t="s">
        <v>147</v>
      </c>
      <c r="C613" s="31"/>
      <c r="D613" s="31"/>
      <c r="E613" s="31"/>
      <c r="F613" s="31"/>
      <c r="I613" s="25"/>
      <c r="J613" s="25"/>
      <c r="K613" s="25"/>
      <c r="L613" s="43" t="s">
        <v>148</v>
      </c>
    </row>
    <row r="614" spans="2:12" ht="15.75" customHeight="1" thickBot="1">
      <c r="B614" s="26" t="s">
        <v>467</v>
      </c>
      <c r="C614" s="31"/>
      <c r="D614" s="31"/>
      <c r="E614" s="31"/>
      <c r="F614" s="31"/>
      <c r="H614" s="24"/>
      <c r="I614" s="24"/>
      <c r="J614" s="24"/>
      <c r="L614" s="43" t="s">
        <v>127</v>
      </c>
    </row>
    <row r="615" spans="2:12" ht="15.75" thickBot="1">
      <c r="B615" s="135" t="s">
        <v>39</v>
      </c>
      <c r="C615" s="138">
        <v>2019</v>
      </c>
      <c r="D615" s="139"/>
      <c r="E615" s="140"/>
      <c r="F615" s="138">
        <v>2020</v>
      </c>
      <c r="G615" s="139"/>
      <c r="H615" s="140"/>
      <c r="I615" s="138">
        <v>2021</v>
      </c>
      <c r="J615" s="139"/>
      <c r="K615" s="140"/>
      <c r="L615" s="141" t="s">
        <v>40</v>
      </c>
    </row>
    <row r="616" spans="2:12">
      <c r="B616" s="136"/>
      <c r="C616" s="57" t="s">
        <v>7</v>
      </c>
      <c r="D616" s="57" t="s">
        <v>461</v>
      </c>
      <c r="E616" s="58" t="s">
        <v>462</v>
      </c>
      <c r="F616" s="57" t="s">
        <v>7</v>
      </c>
      <c r="G616" s="57" t="s">
        <v>461</v>
      </c>
      <c r="H616" s="58" t="s">
        <v>462</v>
      </c>
      <c r="I616" s="57" t="s">
        <v>7</v>
      </c>
      <c r="J616" s="57" t="s">
        <v>461</v>
      </c>
      <c r="K616" s="58" t="s">
        <v>462</v>
      </c>
      <c r="L616" s="142"/>
    </row>
    <row r="617" spans="2:12" ht="15.75" thickBot="1">
      <c r="B617" s="137"/>
      <c r="C617" s="59" t="s">
        <v>8</v>
      </c>
      <c r="D617" s="59" t="s">
        <v>9</v>
      </c>
      <c r="E617" s="60" t="s">
        <v>10</v>
      </c>
      <c r="F617" s="59" t="s">
        <v>8</v>
      </c>
      <c r="G617" s="59" t="s">
        <v>9</v>
      </c>
      <c r="H617" s="60" t="s">
        <v>10</v>
      </c>
      <c r="I617" s="59" t="s">
        <v>8</v>
      </c>
      <c r="J617" s="59" t="s">
        <v>9</v>
      </c>
      <c r="K617" s="60" t="s">
        <v>10</v>
      </c>
      <c r="L617" s="143"/>
    </row>
    <row r="618" spans="2:12">
      <c r="B618" s="61" t="s">
        <v>41</v>
      </c>
      <c r="C618" s="3">
        <v>0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0</v>
      </c>
      <c r="L618" s="64" t="s">
        <v>42</v>
      </c>
    </row>
    <row r="619" spans="2:12">
      <c r="B619" s="62" t="s">
        <v>43</v>
      </c>
      <c r="C619" s="3">
        <v>0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65" t="s">
        <v>416</v>
      </c>
    </row>
    <row r="620" spans="2:12">
      <c r="B620" s="62" t="s">
        <v>44</v>
      </c>
      <c r="C620" s="3">
        <v>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65" t="s">
        <v>45</v>
      </c>
    </row>
    <row r="621" spans="2:12">
      <c r="B621" s="62" t="s">
        <v>46</v>
      </c>
      <c r="C621" s="3">
        <v>6.1310000000000002</v>
      </c>
      <c r="D621" s="3">
        <v>919.91518512477569</v>
      </c>
      <c r="E621" s="3">
        <v>5.64</v>
      </c>
      <c r="F621" s="3">
        <v>5.3259999999999996</v>
      </c>
      <c r="G621" s="3">
        <v>919.07622981599707</v>
      </c>
      <c r="H621" s="3">
        <v>4.8949999999999996</v>
      </c>
      <c r="I621" s="3">
        <v>6.01</v>
      </c>
      <c r="J621" s="3">
        <v>856.59068219633946</v>
      </c>
      <c r="K621" s="3">
        <v>5.14811</v>
      </c>
      <c r="L621" s="65" t="s">
        <v>47</v>
      </c>
    </row>
    <row r="622" spans="2:12">
      <c r="B622" s="62" t="s">
        <v>48</v>
      </c>
      <c r="C622" s="3">
        <v>9.952</v>
      </c>
      <c r="D622" s="3">
        <v>1218.3480707395497</v>
      </c>
      <c r="E622" s="3">
        <v>12.125</v>
      </c>
      <c r="F622" s="3">
        <v>9.5350000000000001</v>
      </c>
      <c r="G622" s="3">
        <v>1156.4761405348713</v>
      </c>
      <c r="H622" s="3">
        <v>11.026999999999999</v>
      </c>
      <c r="I622" s="3">
        <v>9.7850000000000001</v>
      </c>
      <c r="J622" s="3">
        <v>845.06898313745523</v>
      </c>
      <c r="K622" s="3">
        <v>8.2690000000000001</v>
      </c>
      <c r="L622" s="65" t="s">
        <v>49</v>
      </c>
    </row>
    <row r="623" spans="2:12">
      <c r="B623" s="62" t="s">
        <v>50</v>
      </c>
      <c r="C623" s="3">
        <v>0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65" t="s">
        <v>51</v>
      </c>
    </row>
    <row r="624" spans="2:12">
      <c r="B624" s="62" t="s">
        <v>52</v>
      </c>
      <c r="C624" s="3">
        <v>0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65" t="s">
        <v>53</v>
      </c>
    </row>
    <row r="625" spans="2:12">
      <c r="B625" s="62" t="s">
        <v>54</v>
      </c>
      <c r="C625" s="3">
        <v>0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>
        <v>0</v>
      </c>
      <c r="L625" s="65" t="s">
        <v>55</v>
      </c>
    </row>
    <row r="626" spans="2:12">
      <c r="B626" s="62" t="s">
        <v>56</v>
      </c>
      <c r="C626" s="3">
        <v>0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  <c r="J626" s="3">
        <v>0</v>
      </c>
      <c r="K626" s="3">
        <v>0</v>
      </c>
      <c r="L626" s="65" t="s">
        <v>57</v>
      </c>
    </row>
    <row r="627" spans="2:12">
      <c r="B627" s="62" t="s">
        <v>58</v>
      </c>
      <c r="C627" s="3">
        <v>5.8150000000000004</v>
      </c>
      <c r="D627" s="3">
        <v>1644.711951848667</v>
      </c>
      <c r="E627" s="3">
        <v>9.5640000000000001</v>
      </c>
      <c r="F627" s="3">
        <v>5.21</v>
      </c>
      <c r="G627" s="3">
        <v>1371.2092130518233</v>
      </c>
      <c r="H627" s="3">
        <v>7.1440000000000001</v>
      </c>
      <c r="I627" s="3">
        <v>5.5060000000000002</v>
      </c>
      <c r="J627" s="3">
        <v>1277.697057755176</v>
      </c>
      <c r="K627" s="3">
        <v>7.0350000000000001</v>
      </c>
      <c r="L627" s="65" t="s">
        <v>417</v>
      </c>
    </row>
    <row r="628" spans="2:12">
      <c r="B628" s="62" t="s">
        <v>59</v>
      </c>
      <c r="C628" s="3">
        <v>0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0</v>
      </c>
      <c r="L628" s="65" t="s">
        <v>60</v>
      </c>
    </row>
    <row r="629" spans="2:12">
      <c r="B629" s="62" t="s">
        <v>61</v>
      </c>
      <c r="C629" s="3">
        <v>0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65" t="s">
        <v>62</v>
      </c>
    </row>
    <row r="630" spans="2:12">
      <c r="B630" s="62" t="s">
        <v>63</v>
      </c>
      <c r="C630" s="3">
        <v>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65" t="s">
        <v>64</v>
      </c>
    </row>
    <row r="631" spans="2:12">
      <c r="B631" s="62" t="s">
        <v>65</v>
      </c>
      <c r="C631" s="3">
        <v>5.1999999999999998E-2</v>
      </c>
      <c r="D631" s="3">
        <v>2538.4615384615386</v>
      </c>
      <c r="E631" s="3">
        <v>0.13200000000000001</v>
      </c>
      <c r="F631" s="3">
        <v>5.1999999999999998E-2</v>
      </c>
      <c r="G631" s="3">
        <v>2538.4615384615386</v>
      </c>
      <c r="H631" s="3">
        <v>0.13200000000000001</v>
      </c>
      <c r="I631" s="3">
        <v>5.1999999999999998E-2</v>
      </c>
      <c r="J631" s="3">
        <v>2541.5384615384619</v>
      </c>
      <c r="K631" s="3">
        <v>0.13216</v>
      </c>
      <c r="L631" s="65" t="s">
        <v>66</v>
      </c>
    </row>
    <row r="632" spans="2:12">
      <c r="B632" s="62" t="s">
        <v>67</v>
      </c>
      <c r="C632" s="3">
        <v>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65" t="s">
        <v>68</v>
      </c>
    </row>
    <row r="633" spans="2:12">
      <c r="B633" s="62" t="s">
        <v>69</v>
      </c>
      <c r="C633" s="3">
        <v>0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65" t="s">
        <v>70</v>
      </c>
    </row>
    <row r="634" spans="2:12">
      <c r="B634" s="62" t="s">
        <v>71</v>
      </c>
      <c r="C634" s="3">
        <v>0.86599999999999999</v>
      </c>
      <c r="D634" s="3">
        <v>4627.0207852193998</v>
      </c>
      <c r="E634" s="3">
        <v>4.0069999999999997</v>
      </c>
      <c r="F634" s="3">
        <v>0.79300000000000004</v>
      </c>
      <c r="G634" s="3">
        <v>4501.891551071878</v>
      </c>
      <c r="H634" s="3">
        <v>3.57</v>
      </c>
      <c r="I634" s="3">
        <v>0.72</v>
      </c>
      <c r="J634" s="3">
        <v>4981.7638888888887</v>
      </c>
      <c r="K634" s="3">
        <v>3.5868699999999998</v>
      </c>
      <c r="L634" s="65" t="s">
        <v>72</v>
      </c>
    </row>
    <row r="635" spans="2:12">
      <c r="B635" s="62" t="s">
        <v>73</v>
      </c>
      <c r="C635" s="3">
        <v>3.573</v>
      </c>
      <c r="D635" s="3">
        <v>1602.8547439126785</v>
      </c>
      <c r="E635" s="3">
        <v>5.7270000000000003</v>
      </c>
      <c r="F635" s="3">
        <v>3.6629999999999998</v>
      </c>
      <c r="G635" s="3">
        <v>1601.6926016926018</v>
      </c>
      <c r="H635" s="3">
        <v>5.867</v>
      </c>
      <c r="I635" s="3">
        <v>3.698</v>
      </c>
      <c r="J635" s="3">
        <v>1600.3136830719307</v>
      </c>
      <c r="K635" s="3">
        <v>5.9179599999999999</v>
      </c>
      <c r="L635" s="65" t="s">
        <v>74</v>
      </c>
    </row>
    <row r="636" spans="2:12">
      <c r="B636" s="62" t="s">
        <v>75</v>
      </c>
      <c r="C636" s="3">
        <v>7.0000000000000007E-2</v>
      </c>
      <c r="D636" s="3">
        <v>3114.2857142857138</v>
      </c>
      <c r="E636" s="3">
        <v>0.218</v>
      </c>
      <c r="F636" s="3">
        <v>7.2999999999999995E-2</v>
      </c>
      <c r="G636" s="3">
        <v>2835.6164383561645</v>
      </c>
      <c r="H636" s="3">
        <v>0.20699999999999999</v>
      </c>
      <c r="I636" s="3">
        <v>0.08</v>
      </c>
      <c r="J636" s="3">
        <v>2866.125</v>
      </c>
      <c r="K636" s="3">
        <v>0.22928999999999999</v>
      </c>
      <c r="L636" s="65" t="s">
        <v>76</v>
      </c>
    </row>
    <row r="637" spans="2:12">
      <c r="B637" s="62" t="s">
        <v>77</v>
      </c>
      <c r="C637" s="3">
        <v>41.033999999999999</v>
      </c>
      <c r="D637" s="3">
        <v>441.12199639323484</v>
      </c>
      <c r="E637" s="3">
        <v>18.100999999999999</v>
      </c>
      <c r="F637" s="3">
        <v>42.222999999999999</v>
      </c>
      <c r="G637" s="3">
        <v>333.39649006465669</v>
      </c>
      <c r="H637" s="3">
        <v>14.077</v>
      </c>
      <c r="I637" s="3">
        <v>12.787000000000001</v>
      </c>
      <c r="J637" s="3">
        <v>542.10682724642209</v>
      </c>
      <c r="K637" s="3">
        <v>6.9319199999999999</v>
      </c>
      <c r="L637" s="65" t="s">
        <v>78</v>
      </c>
    </row>
    <row r="638" spans="2:12">
      <c r="B638" s="62" t="s">
        <v>79</v>
      </c>
      <c r="C638" s="3">
        <v>28.222000000000001</v>
      </c>
      <c r="D638" s="3">
        <v>297.99447239742045</v>
      </c>
      <c r="E638" s="3">
        <v>8.41</v>
      </c>
      <c r="F638" s="3">
        <v>27.972000000000001</v>
      </c>
      <c r="G638" s="3">
        <v>296.47504647504638</v>
      </c>
      <c r="H638" s="3">
        <v>8.2929999999999993</v>
      </c>
      <c r="I638" s="3">
        <v>31.506</v>
      </c>
      <c r="J638" s="3">
        <v>301.93804354726086</v>
      </c>
      <c r="K638" s="3">
        <v>9.5128599999999999</v>
      </c>
      <c r="L638" s="65" t="s">
        <v>80</v>
      </c>
    </row>
    <row r="639" spans="2:12" ht="15.75" thickBot="1">
      <c r="B639" s="63" t="s">
        <v>81</v>
      </c>
      <c r="C639" s="3">
        <v>1.526</v>
      </c>
      <c r="D639" s="3">
        <v>1473.1323722149411</v>
      </c>
      <c r="E639" s="3">
        <v>2.2480000000000002</v>
      </c>
      <c r="F639" s="3">
        <v>1.591</v>
      </c>
      <c r="G639" s="3">
        <v>1440.6033940917662</v>
      </c>
      <c r="H639" s="3">
        <v>2.2919999999999998</v>
      </c>
      <c r="I639" s="3">
        <v>1.3149999999999999</v>
      </c>
      <c r="J639" s="3">
        <v>1391.3916349809888</v>
      </c>
      <c r="K639" s="3">
        <v>1.82968</v>
      </c>
      <c r="L639" s="66" t="s">
        <v>82</v>
      </c>
    </row>
    <row r="640" spans="2:12" ht="15.75" thickBot="1">
      <c r="B640" s="81" t="s">
        <v>343</v>
      </c>
      <c r="C640" s="67">
        <v>97.241</v>
      </c>
      <c r="D640" s="67">
        <v>680.49485299410753</v>
      </c>
      <c r="E640" s="67">
        <v>66.172000000000011</v>
      </c>
      <c r="F640" s="67">
        <v>96.438000000000002</v>
      </c>
      <c r="G640" s="67">
        <v>596.27947489578787</v>
      </c>
      <c r="H640" s="67">
        <v>57.503999999999998</v>
      </c>
      <c r="I640" s="67">
        <v>71.459000000000003</v>
      </c>
      <c r="J640" s="67">
        <v>680.01021564813391</v>
      </c>
      <c r="K640" s="67">
        <v>48.592850000000006</v>
      </c>
      <c r="L640" s="81" t="s">
        <v>345</v>
      </c>
    </row>
    <row r="641" spans="2:12" ht="15.75" thickBot="1">
      <c r="B641" s="81" t="s">
        <v>344</v>
      </c>
      <c r="C641" s="67">
        <v>7166.8760000000002</v>
      </c>
      <c r="D641" s="67">
        <v>1979.1397255931313</v>
      </c>
      <c r="E641" s="67">
        <v>14184.249</v>
      </c>
      <c r="F641" s="67">
        <v>7190.442</v>
      </c>
      <c r="G641" s="67">
        <v>2036.3791266239266</v>
      </c>
      <c r="H641" s="67">
        <v>14642.466</v>
      </c>
      <c r="I641" s="67">
        <v>7043.6049999999996</v>
      </c>
      <c r="J641" s="67">
        <v>1760.9621564525553</v>
      </c>
      <c r="K641" s="67">
        <v>12403.521849999999</v>
      </c>
      <c r="L641" s="81" t="s">
        <v>342</v>
      </c>
    </row>
    <row r="643" spans="2:12">
      <c r="C643" s="31"/>
      <c r="D643" s="31"/>
      <c r="E643" s="31"/>
      <c r="F643" s="31"/>
      <c r="G643" s="31"/>
      <c r="H643" s="31"/>
      <c r="I643" s="31"/>
      <c r="J643" s="31"/>
      <c r="K643" s="31"/>
      <c r="L643" s="31"/>
    </row>
    <row r="645" spans="2:12">
      <c r="B645" s="31" t="s">
        <v>398</v>
      </c>
      <c r="C645" s="31"/>
      <c r="D645" s="31"/>
      <c r="E645" s="31"/>
      <c r="F645" s="31"/>
      <c r="I645" s="24"/>
      <c r="J645" s="24"/>
      <c r="K645" s="24"/>
      <c r="L645" s="43" t="s">
        <v>412</v>
      </c>
    </row>
    <row r="646" spans="2:12">
      <c r="B646" s="31" t="s">
        <v>151</v>
      </c>
      <c r="C646" s="31"/>
      <c r="D646" s="31"/>
      <c r="E646" s="31"/>
      <c r="F646" s="31"/>
      <c r="I646" s="24"/>
      <c r="J646" s="24"/>
      <c r="K646" s="25"/>
      <c r="L646" s="43" t="s">
        <v>152</v>
      </c>
    </row>
    <row r="647" spans="2:12" ht="23.25" customHeight="1" thickBot="1">
      <c r="B647" s="26" t="s">
        <v>467</v>
      </c>
      <c r="C647" s="31"/>
      <c r="D647" s="31"/>
      <c r="E647" s="31"/>
      <c r="F647" s="31"/>
      <c r="H647" s="24"/>
      <c r="I647" s="24"/>
      <c r="J647" s="24"/>
      <c r="L647" s="43" t="s">
        <v>127</v>
      </c>
    </row>
    <row r="648" spans="2:12" ht="15.75" thickBot="1">
      <c r="B648" s="135" t="s">
        <v>39</v>
      </c>
      <c r="C648" s="138">
        <v>2019</v>
      </c>
      <c r="D648" s="139"/>
      <c r="E648" s="140"/>
      <c r="F648" s="138">
        <v>2020</v>
      </c>
      <c r="G648" s="139"/>
      <c r="H648" s="140"/>
      <c r="I648" s="138">
        <v>2021</v>
      </c>
      <c r="J648" s="139"/>
      <c r="K648" s="140"/>
      <c r="L648" s="141" t="s">
        <v>40</v>
      </c>
    </row>
    <row r="649" spans="2:12">
      <c r="B649" s="136"/>
      <c r="C649" s="57" t="s">
        <v>7</v>
      </c>
      <c r="D649" s="57" t="s">
        <v>461</v>
      </c>
      <c r="E649" s="58" t="s">
        <v>462</v>
      </c>
      <c r="F649" s="57" t="s">
        <v>7</v>
      </c>
      <c r="G649" s="57" t="s">
        <v>461</v>
      </c>
      <c r="H649" s="58" t="s">
        <v>462</v>
      </c>
      <c r="I649" s="57" t="s">
        <v>7</v>
      </c>
      <c r="J649" s="57" t="s">
        <v>461</v>
      </c>
      <c r="K649" s="58" t="s">
        <v>462</v>
      </c>
      <c r="L649" s="142"/>
    </row>
    <row r="650" spans="2:12" ht="15.75" thickBot="1">
      <c r="B650" s="137"/>
      <c r="C650" s="59" t="s">
        <v>8</v>
      </c>
      <c r="D650" s="59" t="s">
        <v>9</v>
      </c>
      <c r="E650" s="60" t="s">
        <v>10</v>
      </c>
      <c r="F650" s="59" t="s">
        <v>8</v>
      </c>
      <c r="G650" s="59" t="s">
        <v>9</v>
      </c>
      <c r="H650" s="60" t="s">
        <v>10</v>
      </c>
      <c r="I650" s="59" t="s">
        <v>8</v>
      </c>
      <c r="J650" s="59" t="s">
        <v>9</v>
      </c>
      <c r="K650" s="60" t="s">
        <v>10</v>
      </c>
      <c r="L650" s="143"/>
    </row>
    <row r="651" spans="2:12">
      <c r="B651" s="61" t="s">
        <v>41</v>
      </c>
      <c r="C651" s="2">
        <v>0.23480400000000001</v>
      </c>
      <c r="D651" s="2">
        <v>2328.4100781928755</v>
      </c>
      <c r="E651" s="2">
        <v>0.54671999999999998</v>
      </c>
      <c r="F651" s="2">
        <v>3.5999999999999997E-2</v>
      </c>
      <c r="G651" s="2">
        <v>3138.8888888888891</v>
      </c>
      <c r="H651" s="2">
        <v>0.113</v>
      </c>
      <c r="I651" s="2">
        <v>7.6999999999999999E-2</v>
      </c>
      <c r="J651" s="2">
        <v>4452.0779220779223</v>
      </c>
      <c r="K651" s="2">
        <v>0.34281</v>
      </c>
      <c r="L651" s="64" t="s">
        <v>42</v>
      </c>
    </row>
    <row r="652" spans="2:12">
      <c r="B652" s="62" t="s">
        <v>43</v>
      </c>
      <c r="C652" s="2">
        <v>0</v>
      </c>
      <c r="D652" s="2">
        <v>0</v>
      </c>
      <c r="E652" s="2">
        <v>0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0</v>
      </c>
      <c r="L652" s="65" t="s">
        <v>416</v>
      </c>
    </row>
    <row r="653" spans="2:12">
      <c r="B653" s="62" t="s">
        <v>44</v>
      </c>
      <c r="C653" s="2">
        <v>0</v>
      </c>
      <c r="D653" s="2">
        <v>0</v>
      </c>
      <c r="E653" s="2">
        <v>0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65" t="s">
        <v>45</v>
      </c>
    </row>
    <row r="654" spans="2:12">
      <c r="B654" s="62" t="s">
        <v>46</v>
      </c>
      <c r="C654" s="2">
        <v>1.9339999999999999</v>
      </c>
      <c r="D654" s="2">
        <v>310.23784901758017</v>
      </c>
      <c r="E654" s="2">
        <v>0.6</v>
      </c>
      <c r="F654" s="2">
        <v>1.9530000000000001</v>
      </c>
      <c r="G654" s="2">
        <v>583.71735791090623</v>
      </c>
      <c r="H654" s="2">
        <v>1.1399999999999999</v>
      </c>
      <c r="I654" s="2">
        <v>3.4729999999999999</v>
      </c>
      <c r="J654" s="2">
        <v>501.76792398502744</v>
      </c>
      <c r="K654" s="2">
        <v>1.7426400000000002</v>
      </c>
      <c r="L654" s="65" t="s">
        <v>47</v>
      </c>
    </row>
    <row r="655" spans="2:12">
      <c r="B655" s="62" t="s">
        <v>48</v>
      </c>
      <c r="C655" s="2">
        <v>29.515999999999998</v>
      </c>
      <c r="D655" s="2">
        <v>898.63125084699834</v>
      </c>
      <c r="E655" s="2">
        <v>26.524000000000001</v>
      </c>
      <c r="F655" s="2">
        <v>14.705</v>
      </c>
      <c r="G655" s="2">
        <v>823.66541992519547</v>
      </c>
      <c r="H655" s="2">
        <v>12.112</v>
      </c>
      <c r="I655" s="2">
        <v>9.0980000000000008</v>
      </c>
      <c r="J655" s="2">
        <v>879.09430644097597</v>
      </c>
      <c r="K655" s="2">
        <v>7.9980000000000002</v>
      </c>
      <c r="L655" s="65" t="s">
        <v>49</v>
      </c>
    </row>
    <row r="656" spans="2:12">
      <c r="B656" s="62" t="s">
        <v>50</v>
      </c>
      <c r="C656" s="2">
        <v>0</v>
      </c>
      <c r="D656" s="2">
        <v>0</v>
      </c>
      <c r="E656" s="2">
        <v>0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65" t="s">
        <v>51</v>
      </c>
    </row>
    <row r="657" spans="2:13">
      <c r="B657" s="62" t="s">
        <v>52</v>
      </c>
      <c r="C657" s="2">
        <v>0</v>
      </c>
      <c r="D657" s="2">
        <v>0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65" t="s">
        <v>53</v>
      </c>
    </row>
    <row r="658" spans="2:13">
      <c r="B658" s="62" t="s">
        <v>54</v>
      </c>
      <c r="C658" s="2">
        <v>0</v>
      </c>
      <c r="D658" s="2">
        <v>0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65" t="s">
        <v>55</v>
      </c>
    </row>
    <row r="659" spans="2:13">
      <c r="B659" s="62" t="s">
        <v>56</v>
      </c>
      <c r="C659" s="2">
        <v>0</v>
      </c>
      <c r="D659" s="2">
        <v>0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65" t="s">
        <v>57</v>
      </c>
    </row>
    <row r="660" spans="2:13">
      <c r="B660" s="62" t="s">
        <v>58</v>
      </c>
      <c r="C660" s="2">
        <v>113.643</v>
      </c>
      <c r="D660" s="2">
        <v>885.69467543095493</v>
      </c>
      <c r="E660" s="2">
        <v>100.65300000000001</v>
      </c>
      <c r="F660" s="2">
        <v>112.657</v>
      </c>
      <c r="G660" s="2">
        <v>1777.2353249243279</v>
      </c>
      <c r="H660" s="2">
        <v>200.21799999999999</v>
      </c>
      <c r="I660" s="2">
        <v>110.821</v>
      </c>
      <c r="J660" s="2">
        <v>844.94635493272938</v>
      </c>
      <c r="K660" s="2">
        <v>93.637799999999999</v>
      </c>
      <c r="L660" s="65" t="s">
        <v>417</v>
      </c>
      <c r="M660" s="95"/>
    </row>
    <row r="661" spans="2:13">
      <c r="B661" s="62" t="s">
        <v>59</v>
      </c>
      <c r="C661" s="2">
        <v>0</v>
      </c>
      <c r="D661" s="2">
        <v>0</v>
      </c>
      <c r="E661" s="2">
        <v>0</v>
      </c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65" t="s">
        <v>60</v>
      </c>
    </row>
    <row r="662" spans="2:13">
      <c r="B662" s="62" t="s">
        <v>61</v>
      </c>
      <c r="C662" s="2">
        <v>8.0000000000000002E-3</v>
      </c>
      <c r="D662" s="2">
        <v>1250</v>
      </c>
      <c r="E662" s="2">
        <v>0.01</v>
      </c>
      <c r="F662" s="2">
        <v>3.0000000000000001E-3</v>
      </c>
      <c r="G662" s="2">
        <v>1000</v>
      </c>
      <c r="H662" s="2">
        <v>3.0000000000000001E-3</v>
      </c>
      <c r="I662" s="2">
        <v>3.0000000000000001E-3</v>
      </c>
      <c r="J662" s="2">
        <v>3.0000000000000001E-3</v>
      </c>
      <c r="K662" s="2">
        <v>3.0000000000000001E-3</v>
      </c>
      <c r="L662" s="65" t="s">
        <v>62</v>
      </c>
    </row>
    <row r="663" spans="2:13">
      <c r="B663" s="62" t="s">
        <v>63</v>
      </c>
      <c r="C663" s="2">
        <v>0.2</v>
      </c>
      <c r="D663" s="2">
        <v>0</v>
      </c>
      <c r="E663" s="2">
        <v>0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65" t="s">
        <v>64</v>
      </c>
    </row>
    <row r="664" spans="2:13">
      <c r="B664" s="62" t="s">
        <v>65</v>
      </c>
      <c r="C664" s="2">
        <v>0.79400000000000004</v>
      </c>
      <c r="D664" s="2">
        <v>1714.1057934508815</v>
      </c>
      <c r="E664" s="2">
        <v>1.361</v>
      </c>
      <c r="F664" s="2">
        <v>0.78300000000000003</v>
      </c>
      <c r="G664" s="2">
        <v>1768.8378033205618</v>
      </c>
      <c r="H664" s="2">
        <v>1.385</v>
      </c>
      <c r="I664" s="2">
        <v>0.94299999999999995</v>
      </c>
      <c r="J664" s="2">
        <v>1455.2492046659595</v>
      </c>
      <c r="K664" s="2">
        <v>1.3722999999999999</v>
      </c>
      <c r="L664" s="65" t="s">
        <v>66</v>
      </c>
    </row>
    <row r="665" spans="2:13">
      <c r="B665" s="62" t="s">
        <v>67</v>
      </c>
      <c r="C665" s="2">
        <v>0</v>
      </c>
      <c r="D665" s="2">
        <v>0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65" t="s">
        <v>68</v>
      </c>
    </row>
    <row r="666" spans="2:13">
      <c r="B666" s="62" t="s">
        <v>69</v>
      </c>
      <c r="C666" s="2">
        <v>0</v>
      </c>
      <c r="D666" s="2">
        <v>0</v>
      </c>
      <c r="E666" s="2">
        <v>0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65" t="s">
        <v>70</v>
      </c>
    </row>
    <row r="667" spans="2:13">
      <c r="B667" s="62" t="s">
        <v>71</v>
      </c>
      <c r="C667" s="2">
        <v>1.1539999999999999</v>
      </c>
      <c r="D667" s="2">
        <v>1367.4176776429811</v>
      </c>
      <c r="E667" s="2">
        <v>1.5780000000000001</v>
      </c>
      <c r="F667" s="2">
        <v>1.1779999999999999</v>
      </c>
      <c r="G667" s="2">
        <v>1297.962648556876</v>
      </c>
      <c r="H667" s="2">
        <v>1.5289999999999999</v>
      </c>
      <c r="I667" s="2">
        <v>1.242</v>
      </c>
      <c r="J667" s="2">
        <v>1306.4653784219001</v>
      </c>
      <c r="K667" s="2">
        <v>1.62263</v>
      </c>
      <c r="L667" s="65" t="s">
        <v>72</v>
      </c>
    </row>
    <row r="668" spans="2:13">
      <c r="B668" s="62" t="s">
        <v>73</v>
      </c>
      <c r="C668" s="2">
        <v>0</v>
      </c>
      <c r="D668" s="2">
        <v>0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65" t="s">
        <v>74</v>
      </c>
    </row>
    <row r="669" spans="2:13">
      <c r="B669" s="62" t="s">
        <v>75</v>
      </c>
      <c r="C669" s="2">
        <v>0.46</v>
      </c>
      <c r="D669" s="2">
        <v>2363.0434782608695</v>
      </c>
      <c r="E669" s="2">
        <v>1.087</v>
      </c>
      <c r="F669" s="2">
        <v>0.41099999999999998</v>
      </c>
      <c r="G669" s="2">
        <v>2167.8832116788326</v>
      </c>
      <c r="H669" s="2">
        <v>0.89100000000000001</v>
      </c>
      <c r="I669" s="2">
        <v>0.217</v>
      </c>
      <c r="J669" s="2">
        <v>2327.8504672897197</v>
      </c>
      <c r="K669" s="2">
        <v>0.52700000000000002</v>
      </c>
      <c r="L669" s="65" t="s">
        <v>76</v>
      </c>
    </row>
    <row r="670" spans="2:13">
      <c r="B670" s="62" t="s">
        <v>77</v>
      </c>
      <c r="C670" s="2">
        <v>40.207000000000001</v>
      </c>
      <c r="D670" s="2">
        <v>922.60054219414519</v>
      </c>
      <c r="E670" s="2">
        <v>37.094999999999999</v>
      </c>
      <c r="F670" s="2">
        <v>40.56</v>
      </c>
      <c r="G670" s="2">
        <v>222.97830374753451</v>
      </c>
      <c r="H670" s="2">
        <v>9.0440000000000005</v>
      </c>
      <c r="I670" s="2">
        <v>41.686999999999998</v>
      </c>
      <c r="J670" s="2">
        <v>997.96099503442315</v>
      </c>
      <c r="K670" s="2">
        <v>41.601999999999997</v>
      </c>
      <c r="L670" s="65" t="s">
        <v>78</v>
      </c>
    </row>
    <row r="671" spans="2:13">
      <c r="B671" s="62" t="s">
        <v>79</v>
      </c>
      <c r="C671" s="2">
        <v>0</v>
      </c>
      <c r="D671" s="2">
        <v>0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65" t="s">
        <v>80</v>
      </c>
    </row>
    <row r="672" spans="2:13" ht="15.75" thickBot="1">
      <c r="B672" s="63" t="s">
        <v>81</v>
      </c>
      <c r="C672" s="2">
        <v>9.5519999999999996</v>
      </c>
      <c r="D672" s="2">
        <v>744.87018425460633</v>
      </c>
      <c r="E672" s="2">
        <v>7.1150000000000002</v>
      </c>
      <c r="F672" s="2">
        <v>9.423</v>
      </c>
      <c r="G672" s="2">
        <v>768.01443277087981</v>
      </c>
      <c r="H672" s="2">
        <v>7.2370000000000001</v>
      </c>
      <c r="I672" s="2">
        <v>9.1460000000000008</v>
      </c>
      <c r="J672" s="2">
        <v>773.28996282527874</v>
      </c>
      <c r="K672" s="2">
        <v>7.0725100000000003</v>
      </c>
      <c r="L672" s="66" t="s">
        <v>82</v>
      </c>
    </row>
    <row r="673" spans="2:12" ht="15.75" thickBot="1">
      <c r="B673" s="81" t="s">
        <v>343</v>
      </c>
      <c r="C673" s="100">
        <v>197.70280400000001</v>
      </c>
      <c r="D673" s="100">
        <v>893.10680692217181</v>
      </c>
      <c r="E673" s="100">
        <v>176.56971999999999</v>
      </c>
      <c r="F673" s="100">
        <v>181.70899999999997</v>
      </c>
      <c r="G673" s="100">
        <v>1285.9682239184631</v>
      </c>
      <c r="H673" s="100">
        <v>233.67199999999997</v>
      </c>
      <c r="I673" s="100">
        <v>177.02499999999998</v>
      </c>
      <c r="J673" s="100">
        <v>884.84163253777717</v>
      </c>
      <c r="K673" s="100">
        <v>156.63908999999998</v>
      </c>
      <c r="L673" s="81" t="s">
        <v>345</v>
      </c>
    </row>
    <row r="674" spans="2:12" ht="15.75" thickBot="1">
      <c r="B674" s="81" t="s">
        <v>344</v>
      </c>
      <c r="C674" s="100">
        <v>4800.0169999999998</v>
      </c>
      <c r="D674" s="100">
        <v>1194.6209773840385</v>
      </c>
      <c r="E674" s="100">
        <v>5734.201</v>
      </c>
      <c r="F674" s="100">
        <v>5009.933</v>
      </c>
      <c r="G674" s="100">
        <v>1304.9238383028276</v>
      </c>
      <c r="H674" s="100">
        <v>6537.5810000000001</v>
      </c>
      <c r="I674" s="100">
        <v>5585.8789999999999</v>
      </c>
      <c r="J674" s="100">
        <v>1004.336765977208</v>
      </c>
      <c r="K674" s="100">
        <v>5610.10365</v>
      </c>
      <c r="L674" s="81" t="s">
        <v>342</v>
      </c>
    </row>
    <row r="678" spans="2:12">
      <c r="B678" s="31" t="s">
        <v>399</v>
      </c>
      <c r="C678" s="31"/>
      <c r="D678" s="31"/>
      <c r="E678" s="31"/>
      <c r="F678" s="31"/>
      <c r="I678" s="24"/>
      <c r="J678" s="24"/>
      <c r="K678" s="24"/>
      <c r="L678" s="43" t="s">
        <v>413</v>
      </c>
    </row>
    <row r="679" spans="2:12">
      <c r="B679" s="31" t="s">
        <v>155</v>
      </c>
      <c r="C679" s="31"/>
      <c r="D679" s="31"/>
      <c r="E679" s="31"/>
      <c r="F679" s="31"/>
      <c r="I679" s="25"/>
      <c r="J679" s="25"/>
      <c r="K679" s="25"/>
      <c r="L679" s="43" t="s">
        <v>156</v>
      </c>
    </row>
    <row r="680" spans="2:12" ht="21.75" customHeight="1" thickBot="1">
      <c r="B680" s="26" t="s">
        <v>467</v>
      </c>
      <c r="C680" s="31"/>
      <c r="D680" s="31"/>
      <c r="E680" s="31"/>
      <c r="F680" s="31"/>
      <c r="H680" s="24"/>
      <c r="I680" s="24"/>
      <c r="J680" s="24"/>
      <c r="L680" s="43" t="s">
        <v>127</v>
      </c>
    </row>
    <row r="681" spans="2:12" ht="15.75" thickBot="1">
      <c r="B681" s="135" t="s">
        <v>39</v>
      </c>
      <c r="C681" s="138">
        <v>2019</v>
      </c>
      <c r="D681" s="139"/>
      <c r="E681" s="140"/>
      <c r="F681" s="138">
        <v>2020</v>
      </c>
      <c r="G681" s="139"/>
      <c r="H681" s="140"/>
      <c r="I681" s="138">
        <v>2021</v>
      </c>
      <c r="J681" s="139"/>
      <c r="K681" s="140"/>
      <c r="L681" s="141" t="s">
        <v>40</v>
      </c>
    </row>
    <row r="682" spans="2:12">
      <c r="B682" s="136"/>
      <c r="C682" s="57" t="s">
        <v>7</v>
      </c>
      <c r="D682" s="57" t="s">
        <v>461</v>
      </c>
      <c r="E682" s="58" t="s">
        <v>462</v>
      </c>
      <c r="F682" s="57" t="s">
        <v>7</v>
      </c>
      <c r="G682" s="57" t="s">
        <v>461</v>
      </c>
      <c r="H682" s="58" t="s">
        <v>462</v>
      </c>
      <c r="I682" s="57" t="s">
        <v>7</v>
      </c>
      <c r="J682" s="57" t="s">
        <v>461</v>
      </c>
      <c r="K682" s="58" t="s">
        <v>462</v>
      </c>
      <c r="L682" s="142"/>
    </row>
    <row r="683" spans="2:12" ht="15.75" thickBot="1">
      <c r="B683" s="137"/>
      <c r="C683" s="59" t="s">
        <v>8</v>
      </c>
      <c r="D683" s="59" t="s">
        <v>9</v>
      </c>
      <c r="E683" s="60" t="s">
        <v>10</v>
      </c>
      <c r="F683" s="59" t="s">
        <v>8</v>
      </c>
      <c r="G683" s="59" t="s">
        <v>9</v>
      </c>
      <c r="H683" s="60" t="s">
        <v>10</v>
      </c>
      <c r="I683" s="59" t="s">
        <v>8</v>
      </c>
      <c r="J683" s="59" t="s">
        <v>9</v>
      </c>
      <c r="K683" s="60" t="s">
        <v>10</v>
      </c>
      <c r="L683" s="143"/>
    </row>
    <row r="684" spans="2:12">
      <c r="B684" s="61" t="s">
        <v>41</v>
      </c>
      <c r="C684" s="2">
        <v>0.96594000000000002</v>
      </c>
      <c r="D684" s="2">
        <v>6775.0791974656813</v>
      </c>
      <c r="E684" s="2">
        <v>6.5443199999999999</v>
      </c>
      <c r="F684" s="2">
        <v>0.73</v>
      </c>
      <c r="G684" s="2">
        <v>4161.6438356164381</v>
      </c>
      <c r="H684" s="2">
        <v>3.0379999999999998</v>
      </c>
      <c r="I684" s="2">
        <v>0.49099999999999999</v>
      </c>
      <c r="J684" s="2">
        <v>4958.1466395112011</v>
      </c>
      <c r="K684" s="2">
        <v>2.43445</v>
      </c>
      <c r="L684" s="64" t="s">
        <v>42</v>
      </c>
    </row>
    <row r="685" spans="2:12">
      <c r="B685" s="62" t="s">
        <v>43</v>
      </c>
      <c r="C685" s="2">
        <v>0</v>
      </c>
      <c r="D685" s="2">
        <v>0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65" t="s">
        <v>416</v>
      </c>
    </row>
    <row r="686" spans="2:12">
      <c r="B686" s="62" t="s">
        <v>44</v>
      </c>
      <c r="C686" s="2">
        <v>0</v>
      </c>
      <c r="D686" s="2">
        <v>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65" t="s">
        <v>45</v>
      </c>
    </row>
    <row r="687" spans="2:12">
      <c r="B687" s="62" t="s">
        <v>46</v>
      </c>
      <c r="C687" s="2">
        <v>8.3249999999999993</v>
      </c>
      <c r="D687" s="2">
        <v>1257.6576576576579</v>
      </c>
      <c r="E687" s="2">
        <v>10.47</v>
      </c>
      <c r="F687" s="2">
        <v>6.5609999999999999</v>
      </c>
      <c r="G687" s="2">
        <v>1226.1850327693949</v>
      </c>
      <c r="H687" s="2">
        <v>8.0449999999999999</v>
      </c>
      <c r="I687" s="2">
        <v>9</v>
      </c>
      <c r="J687" s="2">
        <v>1100</v>
      </c>
      <c r="K687" s="2">
        <v>9.9</v>
      </c>
      <c r="L687" s="65" t="s">
        <v>47</v>
      </c>
    </row>
    <row r="688" spans="2:12">
      <c r="B688" s="62" t="s">
        <v>48</v>
      </c>
      <c r="C688" s="2">
        <v>36.206000000000003</v>
      </c>
      <c r="D688" s="2">
        <v>1114.9809423852398</v>
      </c>
      <c r="E688" s="2">
        <v>40.369</v>
      </c>
      <c r="F688" s="2">
        <v>36.743000000000002</v>
      </c>
      <c r="G688" s="2">
        <v>1085.6217510818387</v>
      </c>
      <c r="H688" s="2">
        <v>39.889000000000003</v>
      </c>
      <c r="I688" s="2">
        <v>36.520000000000003</v>
      </c>
      <c r="J688" s="2">
        <v>1062.9244249726175</v>
      </c>
      <c r="K688" s="2">
        <v>38.817999999999998</v>
      </c>
      <c r="L688" s="65" t="s">
        <v>49</v>
      </c>
    </row>
    <row r="689" spans="2:13">
      <c r="B689" s="62" t="s">
        <v>50</v>
      </c>
      <c r="C689" s="2">
        <v>0</v>
      </c>
      <c r="D689" s="2">
        <v>0</v>
      </c>
      <c r="E689" s="2">
        <v>0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65" t="s">
        <v>51</v>
      </c>
    </row>
    <row r="690" spans="2:13">
      <c r="B690" s="62" t="s">
        <v>52</v>
      </c>
      <c r="C690" s="2">
        <v>0</v>
      </c>
      <c r="D690" s="2">
        <v>0</v>
      </c>
      <c r="E690" s="2">
        <v>0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65" t="s">
        <v>53</v>
      </c>
    </row>
    <row r="691" spans="2:13">
      <c r="B691" s="62" t="s">
        <v>54</v>
      </c>
      <c r="C691" s="2">
        <v>0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65" t="s">
        <v>55</v>
      </c>
    </row>
    <row r="692" spans="2:13">
      <c r="B692" s="62" t="s">
        <v>56</v>
      </c>
      <c r="C692" s="2">
        <v>38.289000000000001</v>
      </c>
      <c r="D692" s="2">
        <v>1750.0065292903967</v>
      </c>
      <c r="E692" s="2">
        <v>67.006</v>
      </c>
      <c r="F692" s="2">
        <v>20.850999999999999</v>
      </c>
      <c r="G692" s="2">
        <v>4047.5276965133567</v>
      </c>
      <c r="H692" s="2">
        <v>84.394999999999996</v>
      </c>
      <c r="I692" s="2">
        <v>22.49</v>
      </c>
      <c r="J692" s="2">
        <v>4320.7087594486438</v>
      </c>
      <c r="K692" s="2">
        <v>97.172740000000005</v>
      </c>
      <c r="L692" s="65" t="s">
        <v>57</v>
      </c>
    </row>
    <row r="693" spans="2:13">
      <c r="B693" s="62" t="s">
        <v>58</v>
      </c>
      <c r="C693" s="2">
        <v>78.197000000000003</v>
      </c>
      <c r="D693" s="2">
        <v>670.34540967044768</v>
      </c>
      <c r="E693" s="2">
        <v>52.418999999999997</v>
      </c>
      <c r="F693" s="2">
        <v>71.864000000000004</v>
      </c>
      <c r="G693" s="2">
        <v>884.85194255816532</v>
      </c>
      <c r="H693" s="2">
        <v>63.588999999999999</v>
      </c>
      <c r="I693" s="2">
        <v>63.055</v>
      </c>
      <c r="J693" s="2">
        <v>574.46990722385215</v>
      </c>
      <c r="K693" s="2">
        <v>36.223199999999999</v>
      </c>
      <c r="L693" s="65" t="s">
        <v>417</v>
      </c>
      <c r="M693" s="95"/>
    </row>
    <row r="694" spans="2:13">
      <c r="B694" s="62" t="s">
        <v>59</v>
      </c>
      <c r="C694" s="2">
        <v>0</v>
      </c>
      <c r="D694" s="2">
        <v>0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65" t="s">
        <v>60</v>
      </c>
    </row>
    <row r="695" spans="2:13">
      <c r="B695" s="62" t="s">
        <v>61</v>
      </c>
      <c r="C695" s="2">
        <v>0.77600000000000002</v>
      </c>
      <c r="D695" s="2">
        <v>261.59793814432993</v>
      </c>
      <c r="E695" s="2">
        <v>0.20300000000000001</v>
      </c>
      <c r="F695" s="2">
        <v>1.2E-2</v>
      </c>
      <c r="G695" s="2">
        <v>1083.3333333333333</v>
      </c>
      <c r="H695" s="2">
        <v>1.2999999999999999E-2</v>
      </c>
      <c r="I695" s="2">
        <v>1.4E-2</v>
      </c>
      <c r="J695" s="2">
        <v>2285.7142857142858</v>
      </c>
      <c r="K695" s="2">
        <v>3.2000000000000001E-2</v>
      </c>
      <c r="L695" s="65" t="s">
        <v>62</v>
      </c>
    </row>
    <row r="696" spans="2:13">
      <c r="B696" s="62" t="s">
        <v>63</v>
      </c>
      <c r="C696" s="2">
        <v>8.44</v>
      </c>
      <c r="D696" s="2">
        <v>0</v>
      </c>
      <c r="E696" s="2">
        <v>0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65" t="s">
        <v>64</v>
      </c>
    </row>
    <row r="697" spans="2:13">
      <c r="B697" s="62" t="s">
        <v>65</v>
      </c>
      <c r="C697" s="2">
        <v>0.99</v>
      </c>
      <c r="D697" s="2">
        <v>1554.5454545454545</v>
      </c>
      <c r="E697" s="2">
        <v>1.5389999999999999</v>
      </c>
      <c r="F697" s="2">
        <v>0.879</v>
      </c>
      <c r="G697" s="2">
        <v>1568.8282138794086</v>
      </c>
      <c r="H697" s="2">
        <v>1.379</v>
      </c>
      <c r="I697" s="2">
        <v>0.96799999999999997</v>
      </c>
      <c r="J697" s="2">
        <v>1502.4793388429753</v>
      </c>
      <c r="K697" s="2">
        <v>1.4544000000000001</v>
      </c>
      <c r="L697" s="65" t="s">
        <v>66</v>
      </c>
    </row>
    <row r="698" spans="2:13">
      <c r="B698" s="62" t="s">
        <v>67</v>
      </c>
      <c r="C698" s="2">
        <v>0</v>
      </c>
      <c r="D698" s="2">
        <v>0</v>
      </c>
      <c r="E698" s="2">
        <v>0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65" t="s">
        <v>68</v>
      </c>
    </row>
    <row r="699" spans="2:13">
      <c r="B699" s="62" t="s">
        <v>69</v>
      </c>
      <c r="C699" s="2">
        <v>0</v>
      </c>
      <c r="D699" s="2">
        <v>0</v>
      </c>
      <c r="E699" s="2">
        <v>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65" t="s">
        <v>70</v>
      </c>
    </row>
    <row r="700" spans="2:13">
      <c r="B700" s="62" t="s">
        <v>71</v>
      </c>
      <c r="C700" s="2">
        <v>3.4289999999999998</v>
      </c>
      <c r="D700" s="2">
        <v>944.2986293379995</v>
      </c>
      <c r="E700" s="2">
        <v>3.238</v>
      </c>
      <c r="F700" s="2">
        <v>2.9860000000000002</v>
      </c>
      <c r="G700" s="2">
        <v>1031.8151373074347</v>
      </c>
      <c r="H700" s="2">
        <v>3.081</v>
      </c>
      <c r="I700" s="2">
        <v>2.8759999999999999</v>
      </c>
      <c r="J700" s="2">
        <v>1041.7072322670376</v>
      </c>
      <c r="K700" s="2">
        <v>2.9959499999999997</v>
      </c>
      <c r="L700" s="65" t="s">
        <v>72</v>
      </c>
    </row>
    <row r="701" spans="2:13">
      <c r="B701" s="62" t="s">
        <v>73</v>
      </c>
      <c r="C701" s="2">
        <v>4.5999999999999999E-2</v>
      </c>
      <c r="D701" s="2">
        <v>304.34782608695656</v>
      </c>
      <c r="E701" s="2">
        <v>1.4E-2</v>
      </c>
      <c r="F701" s="2">
        <v>0.21</v>
      </c>
      <c r="G701" s="2">
        <v>361.90476190476187</v>
      </c>
      <c r="H701" s="2">
        <v>7.5999999999999998E-2</v>
      </c>
      <c r="I701" s="2">
        <v>0.21099999999999999</v>
      </c>
      <c r="J701" s="2">
        <v>357.63033175355451</v>
      </c>
      <c r="K701" s="2">
        <v>7.5459999999999999E-2</v>
      </c>
      <c r="L701" s="65" t="s">
        <v>74</v>
      </c>
    </row>
    <row r="702" spans="2:13">
      <c r="B702" s="62" t="s">
        <v>75</v>
      </c>
      <c r="C702" s="2">
        <v>2.8969999999999998</v>
      </c>
      <c r="D702" s="2">
        <v>2430.1001035554023</v>
      </c>
      <c r="E702" s="2">
        <v>7.04</v>
      </c>
      <c r="F702" s="2">
        <v>1.927</v>
      </c>
      <c r="G702" s="2">
        <v>2311.8837571354434</v>
      </c>
      <c r="H702" s="2">
        <v>4.4550000000000001</v>
      </c>
      <c r="I702" s="2">
        <v>0.32300000000000001</v>
      </c>
      <c r="J702" s="2">
        <v>2948.7325972155545</v>
      </c>
      <c r="K702" s="2">
        <v>0.95099999999999996</v>
      </c>
      <c r="L702" s="65" t="s">
        <v>76</v>
      </c>
    </row>
    <row r="703" spans="2:13">
      <c r="B703" s="62" t="s">
        <v>77</v>
      </c>
      <c r="C703" s="2">
        <v>81.981999999999999</v>
      </c>
      <c r="D703" s="2">
        <v>919.87265497304281</v>
      </c>
      <c r="E703" s="2">
        <v>75.412999999999997</v>
      </c>
      <c r="F703" s="2">
        <v>53.598999999999997</v>
      </c>
      <c r="G703" s="2">
        <v>927.51730442732139</v>
      </c>
      <c r="H703" s="2">
        <v>49.713999999999999</v>
      </c>
      <c r="I703" s="2">
        <v>63.411000000000001</v>
      </c>
      <c r="J703" s="2">
        <v>1144.0759489678446</v>
      </c>
      <c r="K703" s="2">
        <v>72.546999999999997</v>
      </c>
      <c r="L703" s="65" t="s">
        <v>78</v>
      </c>
    </row>
    <row r="704" spans="2:13">
      <c r="B704" s="62" t="s">
        <v>79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65" t="s">
        <v>80</v>
      </c>
    </row>
    <row r="705" spans="2:13" ht="15.75" thickBot="1">
      <c r="B705" s="63" t="s">
        <v>81</v>
      </c>
      <c r="C705" s="2">
        <v>18.280999999999999</v>
      </c>
      <c r="D705" s="2">
        <v>2108.2544718560252</v>
      </c>
      <c r="E705" s="2">
        <v>38.540999999999997</v>
      </c>
      <c r="F705" s="2">
        <v>19.937000000000001</v>
      </c>
      <c r="G705" s="2">
        <v>2084.1149621307118</v>
      </c>
      <c r="H705" s="2">
        <v>41.551000000000002</v>
      </c>
      <c r="I705" s="2">
        <v>17.956</v>
      </c>
      <c r="J705" s="2">
        <v>2254.2091779906441</v>
      </c>
      <c r="K705" s="2">
        <v>40.476579999999998</v>
      </c>
      <c r="L705" s="66" t="s">
        <v>82</v>
      </c>
    </row>
    <row r="706" spans="2:13" ht="15.75" thickBot="1">
      <c r="B706" s="81" t="s">
        <v>343</v>
      </c>
      <c r="C706" s="67">
        <v>278.82394000000005</v>
      </c>
      <c r="D706" s="67">
        <v>1085.9767636882254</v>
      </c>
      <c r="E706" s="67">
        <v>302.79631999999998</v>
      </c>
      <c r="F706" s="100">
        <v>216.29900000000001</v>
      </c>
      <c r="G706" s="100">
        <v>1383.3859611001435</v>
      </c>
      <c r="H706" s="100">
        <v>299.22499999999997</v>
      </c>
      <c r="I706" s="100">
        <v>219.07500000000002</v>
      </c>
      <c r="J706" s="100">
        <v>1407.1527559055116</v>
      </c>
      <c r="K706" s="100">
        <v>308.27199000000002</v>
      </c>
      <c r="L706" s="81" t="s">
        <v>345</v>
      </c>
    </row>
    <row r="707" spans="2:13" ht="15.75" thickBot="1">
      <c r="B707" s="81" t="s">
        <v>344</v>
      </c>
      <c r="C707" s="67">
        <v>13718.98</v>
      </c>
      <c r="D707" s="67">
        <v>1038.4368954543268</v>
      </c>
      <c r="E707" s="67">
        <v>14246.295</v>
      </c>
      <c r="F707" s="100">
        <v>14841.94</v>
      </c>
      <c r="G707" s="100">
        <v>1016.3004971048257</v>
      </c>
      <c r="H707" s="100">
        <v>15083.870999999999</v>
      </c>
      <c r="I707" s="100">
        <v>15004.885</v>
      </c>
      <c r="J707" s="100">
        <v>1057.778560115589</v>
      </c>
      <c r="K707" s="100">
        <v>15871.845650000001</v>
      </c>
      <c r="L707" s="81" t="s">
        <v>342</v>
      </c>
    </row>
    <row r="709" spans="2:13">
      <c r="B709" s="31" t="s">
        <v>400</v>
      </c>
      <c r="C709" s="31"/>
      <c r="D709" s="31"/>
      <c r="E709" s="31"/>
      <c r="F709" s="31"/>
      <c r="I709" s="24"/>
      <c r="J709" s="24"/>
      <c r="K709" s="24"/>
      <c r="L709" s="43" t="s">
        <v>414</v>
      </c>
    </row>
    <row r="710" spans="2:13" ht="18.75" customHeight="1">
      <c r="B710" s="31" t="s">
        <v>376</v>
      </c>
      <c r="C710" s="31"/>
      <c r="D710" s="31"/>
      <c r="E710" s="31"/>
      <c r="F710" s="31"/>
      <c r="I710" s="25"/>
      <c r="J710" s="34"/>
      <c r="L710" s="48" t="s">
        <v>355</v>
      </c>
    </row>
    <row r="711" spans="2:13" ht="17.25" customHeight="1" thickBot="1">
      <c r="B711" s="26" t="s">
        <v>467</v>
      </c>
      <c r="C711" s="31"/>
      <c r="D711" s="31"/>
      <c r="E711" s="31"/>
      <c r="F711" s="31"/>
      <c r="H711" s="24"/>
      <c r="I711" s="24"/>
      <c r="J711" s="24"/>
      <c r="L711" s="43" t="s">
        <v>127</v>
      </c>
    </row>
    <row r="712" spans="2:13" ht="15.75" thickBot="1">
      <c r="B712" s="135" t="s">
        <v>39</v>
      </c>
      <c r="C712" s="138">
        <v>2019</v>
      </c>
      <c r="D712" s="139"/>
      <c r="E712" s="140"/>
      <c r="F712" s="138">
        <v>2020</v>
      </c>
      <c r="G712" s="139"/>
      <c r="H712" s="140"/>
      <c r="I712" s="138">
        <v>2021</v>
      </c>
      <c r="J712" s="139"/>
      <c r="K712" s="140"/>
      <c r="L712" s="141" t="s">
        <v>40</v>
      </c>
    </row>
    <row r="713" spans="2:13">
      <c r="B713" s="136"/>
      <c r="C713" s="57" t="s">
        <v>7</v>
      </c>
      <c r="D713" s="57" t="s">
        <v>461</v>
      </c>
      <c r="E713" s="58" t="s">
        <v>462</v>
      </c>
      <c r="F713" s="57" t="s">
        <v>7</v>
      </c>
      <c r="G713" s="57" t="s">
        <v>461</v>
      </c>
      <c r="H713" s="58" t="s">
        <v>462</v>
      </c>
      <c r="I713" s="57" t="s">
        <v>7</v>
      </c>
      <c r="J713" s="57" t="s">
        <v>461</v>
      </c>
      <c r="K713" s="58" t="s">
        <v>462</v>
      </c>
      <c r="L713" s="142"/>
    </row>
    <row r="714" spans="2:13" ht="15.75" thickBot="1">
      <c r="B714" s="137"/>
      <c r="C714" s="59" t="s">
        <v>8</v>
      </c>
      <c r="D714" s="59" t="s">
        <v>9</v>
      </c>
      <c r="E714" s="60" t="s">
        <v>10</v>
      </c>
      <c r="F714" s="59" t="s">
        <v>8</v>
      </c>
      <c r="G714" s="59" t="s">
        <v>9</v>
      </c>
      <c r="H714" s="60" t="s">
        <v>10</v>
      </c>
      <c r="I714" s="59" t="s">
        <v>8</v>
      </c>
      <c r="J714" s="59" t="s">
        <v>9</v>
      </c>
      <c r="K714" s="60" t="s">
        <v>10</v>
      </c>
      <c r="L714" s="143"/>
    </row>
    <row r="715" spans="2:13">
      <c r="B715" s="61" t="s">
        <v>41</v>
      </c>
      <c r="C715" s="2">
        <v>0</v>
      </c>
      <c r="D715" s="2">
        <v>0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64" t="s">
        <v>42</v>
      </c>
    </row>
    <row r="716" spans="2:13">
      <c r="B716" s="62" t="s">
        <v>43</v>
      </c>
      <c r="C716" s="2">
        <v>0</v>
      </c>
      <c r="D716" s="2">
        <v>0</v>
      </c>
      <c r="E716" s="2">
        <v>0</v>
      </c>
      <c r="F716" s="2">
        <v>0</v>
      </c>
      <c r="G716" s="2">
        <v>0</v>
      </c>
      <c r="H716" s="2">
        <v>0</v>
      </c>
      <c r="I716" s="2">
        <v>0</v>
      </c>
      <c r="J716" s="2">
        <v>0</v>
      </c>
      <c r="K716" s="2">
        <v>0</v>
      </c>
      <c r="L716" s="65" t="s">
        <v>416</v>
      </c>
    </row>
    <row r="717" spans="2:13">
      <c r="B717" s="62" t="s">
        <v>44</v>
      </c>
      <c r="C717" s="2">
        <v>7.0000000000000001E-3</v>
      </c>
      <c r="D717" s="2">
        <v>714.28571428571433</v>
      </c>
      <c r="E717" s="2">
        <v>5.0000000000000001E-3</v>
      </c>
      <c r="F717" s="2">
        <v>1.2E-2</v>
      </c>
      <c r="G717" s="2">
        <v>749.99999999999989</v>
      </c>
      <c r="H717" s="2">
        <v>8.9999999999999993E-3</v>
      </c>
      <c r="I717" s="2">
        <v>1.2E-2</v>
      </c>
      <c r="J717" s="2">
        <v>734.16666666666663</v>
      </c>
      <c r="K717" s="2">
        <v>8.8100000000000001E-3</v>
      </c>
      <c r="L717" s="65" t="s">
        <v>45</v>
      </c>
    </row>
    <row r="718" spans="2:13">
      <c r="B718" s="62" t="s">
        <v>46</v>
      </c>
      <c r="C718" s="2">
        <v>32.351999999999997</v>
      </c>
      <c r="D718" s="2">
        <v>858.12314540059356</v>
      </c>
      <c r="E718" s="2">
        <v>27.762</v>
      </c>
      <c r="F718" s="2">
        <v>31.251999999999999</v>
      </c>
      <c r="G718" s="2">
        <v>865.09663381543589</v>
      </c>
      <c r="H718" s="2">
        <v>27.036000000000001</v>
      </c>
      <c r="I718" s="2">
        <v>31.811</v>
      </c>
      <c r="J718" s="2">
        <v>851.95089748829025</v>
      </c>
      <c r="K718" s="2">
        <v>27.101410000000001</v>
      </c>
      <c r="L718" s="65" t="s">
        <v>47</v>
      </c>
    </row>
    <row r="719" spans="2:13">
      <c r="B719" s="62" t="s">
        <v>48</v>
      </c>
      <c r="C719" s="2">
        <v>0.18</v>
      </c>
      <c r="D719" s="2">
        <v>822.22222222222217</v>
      </c>
      <c r="E719" s="2">
        <v>0.14799999999999999</v>
      </c>
      <c r="F719" s="2">
        <v>0.115</v>
      </c>
      <c r="G719" s="2">
        <v>1000</v>
      </c>
      <c r="H719" s="2">
        <v>0.115</v>
      </c>
      <c r="I719" s="2">
        <v>0.115</v>
      </c>
      <c r="J719" s="2">
        <v>1000</v>
      </c>
      <c r="K719" s="2">
        <v>0.115</v>
      </c>
      <c r="L719" s="65" t="s">
        <v>49</v>
      </c>
    </row>
    <row r="720" spans="2:13">
      <c r="B720" s="62" t="s">
        <v>50</v>
      </c>
      <c r="C720" s="2">
        <v>18.895</v>
      </c>
      <c r="D720" s="2">
        <v>882.5086001587722</v>
      </c>
      <c r="E720" s="2">
        <v>16.675000000000001</v>
      </c>
      <c r="F720" s="2">
        <v>17.558</v>
      </c>
      <c r="G720" s="2">
        <v>857.72867069142274</v>
      </c>
      <c r="H720" s="2">
        <v>15.06</v>
      </c>
      <c r="I720" s="2">
        <v>17.757000000000001</v>
      </c>
      <c r="J720" s="2">
        <v>856.30455594976615</v>
      </c>
      <c r="K720" s="2">
        <v>15.205399999999999</v>
      </c>
      <c r="L720" s="65" t="s">
        <v>51</v>
      </c>
      <c r="M720" s="95"/>
    </row>
    <row r="721" spans="2:12">
      <c r="B721" s="62" t="s">
        <v>52</v>
      </c>
      <c r="C721" s="2">
        <v>0</v>
      </c>
      <c r="D721" s="2">
        <v>0</v>
      </c>
      <c r="E721" s="2">
        <v>0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65" t="s">
        <v>53</v>
      </c>
    </row>
    <row r="722" spans="2:12">
      <c r="B722" s="62" t="s">
        <v>54</v>
      </c>
      <c r="C722" s="2">
        <v>4.665</v>
      </c>
      <c r="D722" s="2">
        <v>3566.1307609860664</v>
      </c>
      <c r="E722" s="2">
        <v>16.635999999999999</v>
      </c>
      <c r="F722" s="2">
        <v>4.8570000000000002</v>
      </c>
      <c r="G722" s="2">
        <v>3029.4420424130121</v>
      </c>
      <c r="H722" s="2">
        <v>14.714</v>
      </c>
      <c r="I722" s="2">
        <v>4.8140000000000001</v>
      </c>
      <c r="J722" s="2">
        <v>3096.4187785625259</v>
      </c>
      <c r="K722" s="2">
        <v>14.90616</v>
      </c>
      <c r="L722" s="65" t="s">
        <v>55</v>
      </c>
    </row>
    <row r="723" spans="2:12">
      <c r="B723" s="62" t="s">
        <v>56</v>
      </c>
      <c r="C723" s="2">
        <v>446.78300000000002</v>
      </c>
      <c r="D723" s="2">
        <v>577.12580827829174</v>
      </c>
      <c r="E723" s="2">
        <v>257.85000000000002</v>
      </c>
      <c r="F723" s="2">
        <v>955.26900000000001</v>
      </c>
      <c r="G723" s="2">
        <v>249.70662713853375</v>
      </c>
      <c r="H723" s="2">
        <v>238.53700000000001</v>
      </c>
      <c r="I723" s="2">
        <v>326.84399999999999</v>
      </c>
      <c r="J723" s="2">
        <v>789.16415782452793</v>
      </c>
      <c r="K723" s="2">
        <v>257.93357000000003</v>
      </c>
      <c r="L723" s="65" t="s">
        <v>57</v>
      </c>
    </row>
    <row r="724" spans="2:12">
      <c r="B724" s="62" t="s">
        <v>58</v>
      </c>
      <c r="C724" s="2">
        <v>3.5459999999999998</v>
      </c>
      <c r="D724" s="2">
        <v>1423.5758601240836</v>
      </c>
      <c r="E724" s="2">
        <v>5.048</v>
      </c>
      <c r="F724" s="2">
        <v>3.145</v>
      </c>
      <c r="G724" s="2">
        <v>1493.7996820349763</v>
      </c>
      <c r="H724" s="2">
        <v>4.6980000000000004</v>
      </c>
      <c r="I724" s="2">
        <v>3.1469999999999998</v>
      </c>
      <c r="J724" s="2">
        <v>1521.3759135684782</v>
      </c>
      <c r="K724" s="2">
        <v>4.7877700000000001</v>
      </c>
      <c r="L724" s="65" t="s">
        <v>417</v>
      </c>
    </row>
    <row r="725" spans="2:12">
      <c r="B725" s="62" t="s">
        <v>59</v>
      </c>
      <c r="C725" s="2">
        <v>0</v>
      </c>
      <c r="D725" s="2">
        <v>0</v>
      </c>
      <c r="E725" s="2">
        <v>0</v>
      </c>
      <c r="F725" s="2">
        <v>0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65" t="s">
        <v>60</v>
      </c>
    </row>
    <row r="726" spans="2:12">
      <c r="B726" s="62" t="s">
        <v>61</v>
      </c>
      <c r="C726" s="2">
        <v>6.4000000000000001E-2</v>
      </c>
      <c r="D726" s="2">
        <v>5359.375</v>
      </c>
      <c r="E726" s="2">
        <v>0.34300000000000003</v>
      </c>
      <c r="F726" s="2">
        <v>4.3999999999999997E-2</v>
      </c>
      <c r="G726" s="2">
        <v>5590.909090909091</v>
      </c>
      <c r="H726" s="2">
        <v>0.246</v>
      </c>
      <c r="I726" s="2">
        <v>8.3000000000000004E-2</v>
      </c>
      <c r="J726" s="2">
        <v>5767.8313253012047</v>
      </c>
      <c r="K726" s="2">
        <v>0.47873000000000004</v>
      </c>
      <c r="L726" s="65" t="s">
        <v>62</v>
      </c>
    </row>
    <row r="727" spans="2:12">
      <c r="B727" s="62" t="s">
        <v>63</v>
      </c>
      <c r="C727" s="2">
        <v>0</v>
      </c>
      <c r="D727" s="2">
        <v>0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65" t="s">
        <v>64</v>
      </c>
    </row>
    <row r="728" spans="2:12">
      <c r="B728" s="62" t="s">
        <v>65</v>
      </c>
      <c r="C728" s="2">
        <v>4.5999999999999999E-2</v>
      </c>
      <c r="D728" s="2">
        <v>3782.608695652174</v>
      </c>
      <c r="E728" s="2">
        <v>0.17399999999999999</v>
      </c>
      <c r="F728" s="2">
        <v>0.04</v>
      </c>
      <c r="G728" s="2">
        <v>3599.9999999999995</v>
      </c>
      <c r="H728" s="2">
        <v>0.14399999999999999</v>
      </c>
      <c r="I728" s="2">
        <v>0.04</v>
      </c>
      <c r="J728" s="2">
        <v>3604.25</v>
      </c>
      <c r="K728" s="2">
        <v>0.14416999999999999</v>
      </c>
      <c r="L728" s="65" t="s">
        <v>66</v>
      </c>
    </row>
    <row r="729" spans="2:12">
      <c r="B729" s="62" t="s">
        <v>67</v>
      </c>
      <c r="C729" s="2">
        <v>0</v>
      </c>
      <c r="D729" s="2">
        <v>0</v>
      </c>
      <c r="E729" s="2">
        <v>0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65" t="s">
        <v>68</v>
      </c>
    </row>
    <row r="730" spans="2:12">
      <c r="B730" s="62" t="s">
        <v>69</v>
      </c>
      <c r="C730" s="2">
        <v>0</v>
      </c>
      <c r="D730" s="2">
        <v>0</v>
      </c>
      <c r="E730" s="2">
        <v>0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65" t="s">
        <v>70</v>
      </c>
    </row>
    <row r="731" spans="2:12">
      <c r="B731" s="62" t="s">
        <v>71</v>
      </c>
      <c r="C731" s="2">
        <v>0.19700000000000001</v>
      </c>
      <c r="D731" s="2">
        <v>3050.7614213197967</v>
      </c>
      <c r="E731" s="2">
        <v>0.60099999999999998</v>
      </c>
      <c r="F731" s="2">
        <v>0.187</v>
      </c>
      <c r="G731" s="2">
        <v>3187.1657754010694</v>
      </c>
      <c r="H731" s="2">
        <v>0.59599999999999997</v>
      </c>
      <c r="I731" s="2">
        <v>0.184</v>
      </c>
      <c r="J731" s="2">
        <v>3234.1847826086955</v>
      </c>
      <c r="K731" s="2">
        <v>0.59509000000000001</v>
      </c>
      <c r="L731" s="65" t="s">
        <v>72</v>
      </c>
    </row>
    <row r="732" spans="2:12">
      <c r="B732" s="62" t="s">
        <v>73</v>
      </c>
      <c r="C732" s="2">
        <v>0</v>
      </c>
      <c r="D732" s="2">
        <v>0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0</v>
      </c>
      <c r="L732" s="65" t="s">
        <v>74</v>
      </c>
    </row>
    <row r="733" spans="2:12">
      <c r="B733" s="62" t="s">
        <v>75</v>
      </c>
      <c r="C733" s="2">
        <v>3.7770000000000001</v>
      </c>
      <c r="D733" s="2">
        <v>3052.6873179772306</v>
      </c>
      <c r="E733" s="2">
        <v>11.53</v>
      </c>
      <c r="F733" s="2">
        <v>5.3330000000000002</v>
      </c>
      <c r="G733" s="2">
        <v>2750.0468779298708</v>
      </c>
      <c r="H733" s="2">
        <v>14.666</v>
      </c>
      <c r="I733" s="2">
        <v>5.35</v>
      </c>
      <c r="J733" s="2">
        <v>2749.2411214953272</v>
      </c>
      <c r="K733" s="2">
        <v>14.70844</v>
      </c>
      <c r="L733" s="65" t="s">
        <v>76</v>
      </c>
    </row>
    <row r="734" spans="2:12">
      <c r="B734" s="62" t="s">
        <v>77</v>
      </c>
      <c r="C734" s="2">
        <v>17.698</v>
      </c>
      <c r="D734" s="2">
        <v>1034.4671714318001</v>
      </c>
      <c r="E734" s="2">
        <v>18.308</v>
      </c>
      <c r="F734" s="2">
        <v>28.204999999999998</v>
      </c>
      <c r="G734" s="2">
        <v>983.12355965254392</v>
      </c>
      <c r="H734" s="2">
        <v>27.728999999999999</v>
      </c>
      <c r="I734" s="2">
        <v>10.507</v>
      </c>
      <c r="J734" s="2">
        <v>1903.0170362615402</v>
      </c>
      <c r="K734" s="2">
        <v>19.995000000000001</v>
      </c>
      <c r="L734" s="65" t="s">
        <v>78</v>
      </c>
    </row>
    <row r="735" spans="2:12">
      <c r="B735" s="62" t="s">
        <v>79</v>
      </c>
      <c r="C735" s="2">
        <v>59.353000000000002</v>
      </c>
      <c r="D735" s="2">
        <v>498.45837615621792</v>
      </c>
      <c r="E735" s="2">
        <v>29.585000000000001</v>
      </c>
      <c r="F735" s="2">
        <v>58.972999999999999</v>
      </c>
      <c r="G735" s="2">
        <v>505.04468146439893</v>
      </c>
      <c r="H735" s="2">
        <v>29.783999999999999</v>
      </c>
      <c r="I735" s="2">
        <v>55.511000000000003</v>
      </c>
      <c r="J735" s="2">
        <v>532.61912053466881</v>
      </c>
      <c r="K735" s="2">
        <v>29.566220000000001</v>
      </c>
      <c r="L735" s="65" t="s">
        <v>80</v>
      </c>
    </row>
    <row r="736" spans="2:12" ht="15.75" thickBot="1">
      <c r="B736" s="63" t="s">
        <v>81</v>
      </c>
      <c r="C736" s="2">
        <v>37.9</v>
      </c>
      <c r="D736" s="2">
        <v>2129.6306068601584</v>
      </c>
      <c r="E736" s="2">
        <v>80.712999999999994</v>
      </c>
      <c r="F736" s="2">
        <v>33.957000000000001</v>
      </c>
      <c r="G736" s="2">
        <v>2055.4230350148723</v>
      </c>
      <c r="H736" s="2">
        <v>69.796000000000006</v>
      </c>
      <c r="I736" s="2">
        <v>33.326000000000001</v>
      </c>
      <c r="J736" s="2">
        <v>1990.9218027966153</v>
      </c>
      <c r="K736" s="2">
        <v>66.349460000000008</v>
      </c>
      <c r="L736" s="66" t="s">
        <v>82</v>
      </c>
    </row>
    <row r="737" spans="2:12" ht="15.75" thickBot="1">
      <c r="B737" s="81" t="s">
        <v>343</v>
      </c>
      <c r="C737" s="67">
        <v>625.46299999999997</v>
      </c>
      <c r="D737" s="67">
        <v>744.05360508934973</v>
      </c>
      <c r="E737" s="67">
        <v>465.37799999999993</v>
      </c>
      <c r="F737" s="100">
        <v>1138.9469999999999</v>
      </c>
      <c r="G737" s="100">
        <v>389.06990404294487</v>
      </c>
      <c r="H737" s="100">
        <v>443.12999999999994</v>
      </c>
      <c r="I737" s="100">
        <f>SUM(I715:I736)</f>
        <v>489.50100000000015</v>
      </c>
      <c r="J737" s="100">
        <v>923.17529484107263</v>
      </c>
      <c r="K737" s="100">
        <f>SUM(K715:K736)</f>
        <v>451.89523000000003</v>
      </c>
      <c r="L737" s="81" t="s">
        <v>345</v>
      </c>
    </row>
    <row r="738" spans="2:12" ht="15.75" thickBot="1">
      <c r="B738" s="81" t="s">
        <v>344</v>
      </c>
      <c r="C738" s="67">
        <v>26059.982</v>
      </c>
      <c r="D738" s="67">
        <v>686.19874718255755</v>
      </c>
      <c r="E738" s="67">
        <v>17882.327000000001</v>
      </c>
      <c r="F738" s="100">
        <v>27070.511999999999</v>
      </c>
      <c r="G738" s="100">
        <v>678.0224548394209</v>
      </c>
      <c r="H738" s="100">
        <v>18354.415000000001</v>
      </c>
      <c r="I738" s="100">
        <v>27436.542000000001</v>
      </c>
      <c r="J738" s="100">
        <v>698.01643479706729</v>
      </c>
      <c r="K738" s="100">
        <v>19151.157230000001</v>
      </c>
      <c r="L738" s="81" t="s">
        <v>342</v>
      </c>
    </row>
    <row r="740" spans="2:12">
      <c r="D740" s="46"/>
      <c r="E740" s="46"/>
    </row>
    <row r="743" spans="2:12" s="85" customFormat="1"/>
    <row r="744" spans="2:12">
      <c r="B744" s="31" t="s">
        <v>307</v>
      </c>
      <c r="C744" s="31"/>
      <c r="D744" s="31"/>
      <c r="E744" s="31"/>
      <c r="F744" s="31"/>
      <c r="I744" s="24"/>
      <c r="J744" s="24"/>
      <c r="K744" s="24"/>
      <c r="L744" s="43" t="s">
        <v>308</v>
      </c>
    </row>
    <row r="745" spans="2:12" ht="15" customHeight="1">
      <c r="B745" s="24" t="s">
        <v>161</v>
      </c>
      <c r="C745" s="31"/>
      <c r="D745" s="31"/>
      <c r="E745" s="31"/>
      <c r="F745" s="31"/>
      <c r="I745" s="25"/>
      <c r="J745" s="25"/>
      <c r="K745" s="25"/>
      <c r="L745" s="43" t="s">
        <v>340</v>
      </c>
    </row>
    <row r="746" spans="2:12" ht="23.25" customHeight="1" thickBot="1">
      <c r="B746" s="26" t="s">
        <v>467</v>
      </c>
      <c r="C746" s="31"/>
      <c r="D746" s="31"/>
      <c r="E746" s="31"/>
      <c r="F746" s="31"/>
      <c r="H746" s="24"/>
      <c r="I746" s="24"/>
      <c r="J746" s="24"/>
      <c r="L746" s="43" t="s">
        <v>127</v>
      </c>
    </row>
    <row r="747" spans="2:12" ht="15.75" thickBot="1">
      <c r="B747" s="135" t="s">
        <v>39</v>
      </c>
      <c r="C747" s="138">
        <v>2019</v>
      </c>
      <c r="D747" s="139"/>
      <c r="E747" s="140"/>
      <c r="F747" s="138">
        <v>2020</v>
      </c>
      <c r="G747" s="139"/>
      <c r="H747" s="140"/>
      <c r="I747" s="138">
        <v>2021</v>
      </c>
      <c r="J747" s="139"/>
      <c r="K747" s="140"/>
      <c r="L747" s="141" t="s">
        <v>40</v>
      </c>
    </row>
    <row r="748" spans="2:12">
      <c r="B748" s="136"/>
      <c r="C748" s="57" t="s">
        <v>7</v>
      </c>
      <c r="D748" s="57" t="s">
        <v>461</v>
      </c>
      <c r="E748" s="58" t="s">
        <v>462</v>
      </c>
      <c r="F748" s="57" t="s">
        <v>7</v>
      </c>
      <c r="G748" s="57" t="s">
        <v>461</v>
      </c>
      <c r="H748" s="58" t="s">
        <v>462</v>
      </c>
      <c r="I748" s="57" t="s">
        <v>7</v>
      </c>
      <c r="J748" s="57" t="s">
        <v>461</v>
      </c>
      <c r="K748" s="58" t="s">
        <v>462</v>
      </c>
      <c r="L748" s="142"/>
    </row>
    <row r="749" spans="2:12" ht="15.75" thickBot="1">
      <c r="B749" s="137"/>
      <c r="C749" s="59" t="s">
        <v>8</v>
      </c>
      <c r="D749" s="59" t="s">
        <v>9</v>
      </c>
      <c r="E749" s="60" t="s">
        <v>10</v>
      </c>
      <c r="F749" s="59" t="s">
        <v>8</v>
      </c>
      <c r="G749" s="59" t="s">
        <v>9</v>
      </c>
      <c r="H749" s="60" t="s">
        <v>10</v>
      </c>
      <c r="I749" s="59" t="s">
        <v>8</v>
      </c>
      <c r="J749" s="59" t="s">
        <v>9</v>
      </c>
      <c r="K749" s="60" t="s">
        <v>10</v>
      </c>
      <c r="L749" s="143"/>
    </row>
    <row r="750" spans="2:12">
      <c r="B750" s="61" t="s">
        <v>41</v>
      </c>
      <c r="C750" s="2">
        <f t="shared" ref="C750:D750" si="115">C784+C817+C850+C883+C947+C978</f>
        <v>57.756174000000001</v>
      </c>
      <c r="D750" s="2">
        <f t="shared" si="115"/>
        <v>6397.7237028013333</v>
      </c>
      <c r="E750" s="2">
        <f>E784+E817+E850+E883+E947+E978</f>
        <v>118.55566</v>
      </c>
      <c r="F750" s="2">
        <f>F784+F817+F850+F883+F947+F978</f>
        <v>59.769000000000005</v>
      </c>
      <c r="G750" s="2">
        <v>2052.6924099923936</v>
      </c>
      <c r="H750" s="2">
        <f t="shared" ref="H750:K767" si="116">H784+H817+H850+H883+H947+H978</f>
        <v>173.102</v>
      </c>
      <c r="I750" s="2">
        <f>I784+I817+I850+I883+I947+I978</f>
        <v>59.442</v>
      </c>
      <c r="J750" s="2">
        <f t="shared" ref="J750" si="117">J784+J817+J850+J883+J947+J978</f>
        <v>2894.6085259580764</v>
      </c>
      <c r="K750" s="2">
        <f>K784+K817+K850+K883+K947+K978</f>
        <v>172.06131999999999</v>
      </c>
      <c r="L750" s="64" t="s">
        <v>42</v>
      </c>
    </row>
    <row r="751" spans="2:12">
      <c r="B751" s="62" t="s">
        <v>43</v>
      </c>
      <c r="C751" s="2">
        <f t="shared" ref="C751:F751" si="118">C785+C818+C851+C884+C948+C979</f>
        <v>0</v>
      </c>
      <c r="D751" s="2">
        <f t="shared" si="118"/>
        <v>0</v>
      </c>
      <c r="E751" s="2">
        <f t="shared" si="118"/>
        <v>0</v>
      </c>
      <c r="F751" s="2">
        <f t="shared" si="118"/>
        <v>0</v>
      </c>
      <c r="G751" s="2">
        <v>0</v>
      </c>
      <c r="H751" s="2">
        <f t="shared" si="116"/>
        <v>0</v>
      </c>
      <c r="I751" s="2">
        <f t="shared" si="116"/>
        <v>0</v>
      </c>
      <c r="J751" s="2">
        <f t="shared" si="116"/>
        <v>0</v>
      </c>
      <c r="K751" s="2">
        <f t="shared" si="116"/>
        <v>0</v>
      </c>
      <c r="L751" s="65" t="s">
        <v>416</v>
      </c>
    </row>
    <row r="752" spans="2:12">
      <c r="B752" s="62" t="s">
        <v>44</v>
      </c>
      <c r="C752" s="2">
        <f t="shared" ref="C752:F752" si="119">C786+C819+C852+C885+C949+C980</f>
        <v>0</v>
      </c>
      <c r="D752" s="2">
        <f t="shared" si="119"/>
        <v>0</v>
      </c>
      <c r="E752" s="2">
        <f t="shared" si="119"/>
        <v>0</v>
      </c>
      <c r="F752" s="2">
        <f t="shared" si="119"/>
        <v>0</v>
      </c>
      <c r="G752" s="2">
        <v>0</v>
      </c>
      <c r="H752" s="2">
        <f t="shared" si="116"/>
        <v>0</v>
      </c>
      <c r="I752" s="2">
        <f t="shared" si="116"/>
        <v>0</v>
      </c>
      <c r="J752" s="2">
        <f t="shared" si="116"/>
        <v>0</v>
      </c>
      <c r="K752" s="2">
        <f t="shared" si="116"/>
        <v>0</v>
      </c>
      <c r="L752" s="65" t="s">
        <v>45</v>
      </c>
    </row>
    <row r="753" spans="2:12">
      <c r="B753" s="62" t="s">
        <v>46</v>
      </c>
      <c r="C753" s="2">
        <f t="shared" ref="C753:F753" si="120">C787+C820+C853+C886+C950+C981</f>
        <v>1676.1849999999999</v>
      </c>
      <c r="D753" s="2">
        <f t="shared" si="120"/>
        <v>1631.5369602535347</v>
      </c>
      <c r="E753" s="2">
        <f t="shared" si="120"/>
        <v>705.54899999999998</v>
      </c>
      <c r="F753" s="2">
        <f t="shared" si="120"/>
        <v>3652.7539999999999</v>
      </c>
      <c r="G753" s="2">
        <v>420.9254945009053</v>
      </c>
      <c r="H753" s="2">
        <f t="shared" si="116"/>
        <v>2007.7469999999998</v>
      </c>
      <c r="I753" s="2">
        <f t="shared" si="116"/>
        <v>1291.2709999999997</v>
      </c>
      <c r="J753" s="2">
        <f t="shared" si="116"/>
        <v>2080.0105284842093</v>
      </c>
      <c r="K753" s="2">
        <f t="shared" si="116"/>
        <v>708.49137999999994</v>
      </c>
      <c r="L753" s="65" t="s">
        <v>47</v>
      </c>
    </row>
    <row r="754" spans="2:12">
      <c r="B754" s="62" t="s">
        <v>48</v>
      </c>
      <c r="C754" s="2">
        <f t="shared" ref="C754:F754" si="121">C788+C821+C854+C887+C951+C982</f>
        <v>436.99</v>
      </c>
      <c r="D754" s="2">
        <f t="shared" si="121"/>
        <v>5339.2350838462598</v>
      </c>
      <c r="E754" s="2">
        <f t="shared" si="121"/>
        <v>881.52500000000009</v>
      </c>
      <c r="F754" s="2">
        <f t="shared" si="121"/>
        <v>444.02599999999995</v>
      </c>
      <c r="G754" s="2">
        <v>2017.2658413236002</v>
      </c>
      <c r="H754" s="2">
        <f t="shared" si="116"/>
        <v>1092.028</v>
      </c>
      <c r="I754" s="2">
        <f t="shared" si="116"/>
        <v>446.24299999999999</v>
      </c>
      <c r="J754" s="2">
        <f t="shared" si="116"/>
        <v>5078.0441742930225</v>
      </c>
      <c r="K754" s="2">
        <f t="shared" si="116"/>
        <v>720.62612999999999</v>
      </c>
      <c r="L754" s="65" t="s">
        <v>49</v>
      </c>
    </row>
    <row r="755" spans="2:12">
      <c r="B755" s="62" t="s">
        <v>50</v>
      </c>
      <c r="C755" s="2">
        <f t="shared" ref="C755:F755" si="122">C789+C822+C855+C888+C952+C983</f>
        <v>1.17</v>
      </c>
      <c r="D755" s="2">
        <f t="shared" si="122"/>
        <v>842.73504273504273</v>
      </c>
      <c r="E755" s="2">
        <f t="shared" si="122"/>
        <v>0.98599999999999999</v>
      </c>
      <c r="F755" s="2">
        <f t="shared" si="122"/>
        <v>1.163</v>
      </c>
      <c r="G755" s="2">
        <v>842.73504273504273</v>
      </c>
      <c r="H755" s="2">
        <f t="shared" si="116"/>
        <v>0.98199999999999998</v>
      </c>
      <c r="I755" s="2">
        <f t="shared" si="116"/>
        <v>1.1910000000000001</v>
      </c>
      <c r="J755" s="2">
        <f t="shared" si="116"/>
        <v>832.61125104953817</v>
      </c>
      <c r="K755" s="2">
        <f t="shared" si="116"/>
        <v>0.99163999999999997</v>
      </c>
      <c r="L755" s="65" t="s">
        <v>51</v>
      </c>
    </row>
    <row r="756" spans="2:12">
      <c r="B756" s="62" t="s">
        <v>52</v>
      </c>
      <c r="C756" s="2">
        <f t="shared" ref="C756:F756" si="123">C790+C823+C856+C889+C953+C984</f>
        <v>0</v>
      </c>
      <c r="D756" s="2">
        <f t="shared" si="123"/>
        <v>0</v>
      </c>
      <c r="E756" s="2">
        <f t="shared" si="123"/>
        <v>0</v>
      </c>
      <c r="F756" s="2">
        <f t="shared" si="123"/>
        <v>0</v>
      </c>
      <c r="G756" s="2">
        <v>0</v>
      </c>
      <c r="H756" s="2">
        <f t="shared" si="116"/>
        <v>0</v>
      </c>
      <c r="I756" s="2">
        <f t="shared" si="116"/>
        <v>0</v>
      </c>
      <c r="J756" s="2">
        <f t="shared" si="116"/>
        <v>0</v>
      </c>
      <c r="K756" s="2">
        <f t="shared" si="116"/>
        <v>0</v>
      </c>
      <c r="L756" s="65" t="s">
        <v>53</v>
      </c>
    </row>
    <row r="757" spans="2:12">
      <c r="B757" s="62" t="s">
        <v>54</v>
      </c>
      <c r="C757" s="2">
        <f t="shared" ref="C757:F757" si="124">C791+C824+C857+C890+C954+C985</f>
        <v>2.0019999999999998</v>
      </c>
      <c r="D757" s="2">
        <f t="shared" si="124"/>
        <v>6574.1215272120426</v>
      </c>
      <c r="E757" s="2">
        <f t="shared" si="124"/>
        <v>5.6280000000000001</v>
      </c>
      <c r="F757" s="2">
        <f t="shared" si="124"/>
        <v>34.502000000000002</v>
      </c>
      <c r="G757" s="2">
        <v>2811.1888111888115</v>
      </c>
      <c r="H757" s="2">
        <f t="shared" si="116"/>
        <v>370.53699999999998</v>
      </c>
      <c r="I757" s="2">
        <f t="shared" si="116"/>
        <v>35.502000000000002</v>
      </c>
      <c r="J757" s="2">
        <f t="shared" si="116"/>
        <v>17369.071975734048</v>
      </c>
      <c r="K757" s="2">
        <f t="shared" si="116"/>
        <v>388.20320000000004</v>
      </c>
      <c r="L757" s="65" t="s">
        <v>55</v>
      </c>
    </row>
    <row r="758" spans="2:12">
      <c r="B758" s="62" t="s">
        <v>56</v>
      </c>
      <c r="C758" s="2">
        <f t="shared" ref="C758:F758" si="125">C792+C825+C858+C891+C955+C986</f>
        <v>8157.4394905660374</v>
      </c>
      <c r="D758" s="2">
        <f t="shared" si="125"/>
        <v>3973.406239124703</v>
      </c>
      <c r="E758" s="2">
        <f t="shared" si="125"/>
        <v>4682.6000000000004</v>
      </c>
      <c r="F758" s="2">
        <f t="shared" si="125"/>
        <v>9150.7630000000008</v>
      </c>
      <c r="G758" s="2">
        <v>563.48563851633867</v>
      </c>
      <c r="H758" s="2">
        <f t="shared" si="116"/>
        <v>4564.0039999999999</v>
      </c>
      <c r="I758" s="2">
        <f t="shared" si="116"/>
        <v>8681.0280000000002</v>
      </c>
      <c r="J758" s="2">
        <f t="shared" si="116"/>
        <v>3346.1020509609111</v>
      </c>
      <c r="K758" s="2">
        <f t="shared" si="116"/>
        <v>4030.7376999999997</v>
      </c>
      <c r="L758" s="65" t="s">
        <v>57</v>
      </c>
    </row>
    <row r="759" spans="2:12">
      <c r="B759" s="62" t="s">
        <v>58</v>
      </c>
      <c r="C759" s="2">
        <f t="shared" ref="C759:F759" si="126">C793+C826+C859+C892+C956+C987</f>
        <v>752.12399999999991</v>
      </c>
      <c r="D759" s="2">
        <f t="shared" si="126"/>
        <v>7629.5019798440208</v>
      </c>
      <c r="E759" s="2">
        <f t="shared" si="126"/>
        <v>1005.067</v>
      </c>
      <c r="F759" s="2">
        <f t="shared" si="126"/>
        <v>759.226</v>
      </c>
      <c r="G759" s="2">
        <v>1336.3049178061067</v>
      </c>
      <c r="H759" s="2">
        <f t="shared" si="116"/>
        <v>912.851</v>
      </c>
      <c r="I759" s="2">
        <f t="shared" si="116"/>
        <v>748.45699999999999</v>
      </c>
      <c r="J759" s="2">
        <f t="shared" si="116"/>
        <v>8792.7389638978093</v>
      </c>
      <c r="K759" s="2">
        <f t="shared" si="116"/>
        <v>683.88726999999994</v>
      </c>
      <c r="L759" s="65" t="s">
        <v>417</v>
      </c>
    </row>
    <row r="760" spans="2:12">
      <c r="B760" s="62" t="s">
        <v>59</v>
      </c>
      <c r="C760" s="2">
        <f t="shared" ref="C760:F760" si="127">C794+C827+C860+C893+C957+C988</f>
        <v>105.83500000000001</v>
      </c>
      <c r="D760" s="2">
        <f t="shared" si="127"/>
        <v>1919.1299353520612</v>
      </c>
      <c r="E760" s="2">
        <f t="shared" si="127"/>
        <v>51.761000000000003</v>
      </c>
      <c r="F760" s="2">
        <f t="shared" si="127"/>
        <v>99.343000000000004</v>
      </c>
      <c r="G760" s="2">
        <v>489.07261302971608</v>
      </c>
      <c r="H760" s="2">
        <f t="shared" si="116"/>
        <v>48.94</v>
      </c>
      <c r="I760" s="2">
        <f t="shared" si="116"/>
        <v>101.46600000000001</v>
      </c>
      <c r="J760" s="2">
        <f t="shared" si="116"/>
        <v>1919.7621758968828</v>
      </c>
      <c r="K760" s="2">
        <f t="shared" si="116"/>
        <v>49.403999999999996</v>
      </c>
      <c r="L760" s="65" t="s">
        <v>60</v>
      </c>
    </row>
    <row r="761" spans="2:12">
      <c r="B761" s="62" t="s">
        <v>61</v>
      </c>
      <c r="C761" s="2">
        <f t="shared" ref="C761:F761" si="128">C795+C828+C861+C894+C958+C989</f>
        <v>29.171000000000003</v>
      </c>
      <c r="D761" s="2">
        <f t="shared" si="128"/>
        <v>6986.3372233063756</v>
      </c>
      <c r="E761" s="2">
        <f t="shared" si="128"/>
        <v>40.883000000000003</v>
      </c>
      <c r="F761" s="2">
        <f t="shared" si="128"/>
        <v>32.648000000000003</v>
      </c>
      <c r="G761" s="2">
        <v>1401.4946350827877</v>
      </c>
      <c r="H761" s="2">
        <f t="shared" si="116"/>
        <v>50.609000000000002</v>
      </c>
      <c r="I761" s="2">
        <f t="shared" si="116"/>
        <v>12.216000000000001</v>
      </c>
      <c r="J761" s="2">
        <f t="shared" si="116"/>
        <v>12287.100141407125</v>
      </c>
      <c r="K761" s="2">
        <f t="shared" si="116"/>
        <v>42.041870000000003</v>
      </c>
      <c r="L761" s="65" t="s">
        <v>62</v>
      </c>
    </row>
    <row r="762" spans="2:12">
      <c r="B762" s="62" t="s">
        <v>63</v>
      </c>
      <c r="C762" s="2">
        <f t="shared" ref="C762:F762" si="129">C796+C829+C862+C895+C959+C990</f>
        <v>3.91</v>
      </c>
      <c r="D762" s="2">
        <f t="shared" si="129"/>
        <v>0</v>
      </c>
      <c r="E762" s="2">
        <f t="shared" si="129"/>
        <v>0</v>
      </c>
      <c r="F762" s="2">
        <f t="shared" si="129"/>
        <v>0</v>
      </c>
      <c r="G762" s="2">
        <v>0</v>
      </c>
      <c r="H762" s="2">
        <f t="shared" si="116"/>
        <v>0</v>
      </c>
      <c r="I762" s="2">
        <f t="shared" si="116"/>
        <v>0</v>
      </c>
      <c r="J762" s="2">
        <f t="shared" si="116"/>
        <v>0</v>
      </c>
      <c r="K762" s="2">
        <f t="shared" si="116"/>
        <v>0</v>
      </c>
      <c r="L762" s="65" t="s">
        <v>64</v>
      </c>
    </row>
    <row r="763" spans="2:12">
      <c r="B763" s="62" t="s">
        <v>65</v>
      </c>
      <c r="C763" s="2">
        <f t="shared" ref="C763:F763" si="130">C797+C830+C863+C896+C960+C991</f>
        <v>56.147000000000006</v>
      </c>
      <c r="D763" s="2">
        <f t="shared" si="130"/>
        <v>8026.4972167230144</v>
      </c>
      <c r="E763" s="2">
        <f t="shared" si="130"/>
        <v>89.74</v>
      </c>
      <c r="F763" s="2">
        <f t="shared" si="130"/>
        <v>54.701000000000001</v>
      </c>
      <c r="G763" s="2">
        <v>1598.3044508166063</v>
      </c>
      <c r="H763" s="2">
        <f t="shared" si="116"/>
        <v>89.555000000000007</v>
      </c>
      <c r="I763" s="2">
        <f t="shared" si="116"/>
        <v>40.985000000000007</v>
      </c>
      <c r="J763" s="2">
        <f t="shared" si="116"/>
        <v>8401.2081605116673</v>
      </c>
      <c r="K763" s="2">
        <f t="shared" si="116"/>
        <v>67.857060000000004</v>
      </c>
      <c r="L763" s="65" t="s">
        <v>66</v>
      </c>
    </row>
    <row r="764" spans="2:12">
      <c r="B764" s="62" t="s">
        <v>67</v>
      </c>
      <c r="C764" s="2">
        <f t="shared" ref="C764:F764" si="131">C798+C831+C864+C897+C961+C992</f>
        <v>0</v>
      </c>
      <c r="D764" s="2">
        <f t="shared" si="131"/>
        <v>0</v>
      </c>
      <c r="E764" s="2">
        <f t="shared" si="131"/>
        <v>0</v>
      </c>
      <c r="F764" s="2">
        <f t="shared" si="131"/>
        <v>0</v>
      </c>
      <c r="G764" s="2">
        <v>0</v>
      </c>
      <c r="H764" s="2">
        <f t="shared" si="116"/>
        <v>0</v>
      </c>
      <c r="I764" s="2">
        <f t="shared" si="116"/>
        <v>0</v>
      </c>
      <c r="J764" s="2">
        <f t="shared" si="116"/>
        <v>0</v>
      </c>
      <c r="K764" s="2">
        <f t="shared" si="116"/>
        <v>0</v>
      </c>
      <c r="L764" s="65" t="s">
        <v>68</v>
      </c>
    </row>
    <row r="765" spans="2:12">
      <c r="B765" s="62" t="s">
        <v>69</v>
      </c>
      <c r="C765" s="2">
        <f t="shared" ref="C765:F765" si="132">C799+C832+C865+C898+C962+C993</f>
        <v>3.6999999999999998E-2</v>
      </c>
      <c r="D765" s="2">
        <f t="shared" si="132"/>
        <v>2162.1621621621621</v>
      </c>
      <c r="E765" s="2">
        <f t="shared" si="132"/>
        <v>0.08</v>
      </c>
      <c r="F765" s="2">
        <f t="shared" si="132"/>
        <v>7.1999999999999995E-2</v>
      </c>
      <c r="G765" s="2">
        <v>2162.1621621621621</v>
      </c>
      <c r="H765" s="2">
        <f t="shared" si="116"/>
        <v>0.73699999999999999</v>
      </c>
      <c r="I765" s="2">
        <f t="shared" si="116"/>
        <v>0.06</v>
      </c>
      <c r="J765" s="2">
        <f t="shared" si="116"/>
        <v>10686</v>
      </c>
      <c r="K765" s="2">
        <f t="shared" si="116"/>
        <v>0.64115999999999995</v>
      </c>
      <c r="L765" s="65" t="s">
        <v>70</v>
      </c>
    </row>
    <row r="766" spans="2:12">
      <c r="B766" s="62" t="s">
        <v>71</v>
      </c>
      <c r="C766" s="2">
        <f t="shared" ref="C766:F766" si="133">C800+C833+C866+C899+C963+C994</f>
        <v>63.268999999999998</v>
      </c>
      <c r="D766" s="2">
        <f t="shared" si="133"/>
        <v>10745.489876323165</v>
      </c>
      <c r="E766" s="2">
        <f t="shared" si="133"/>
        <v>140.977</v>
      </c>
      <c r="F766" s="2">
        <f t="shared" si="133"/>
        <v>65.018000000000001</v>
      </c>
      <c r="G766" s="2">
        <v>2228.2160299672828</v>
      </c>
      <c r="H766" s="2">
        <f t="shared" si="116"/>
        <v>145.91899999999998</v>
      </c>
      <c r="I766" s="2">
        <f t="shared" si="116"/>
        <v>68.823999999999998</v>
      </c>
      <c r="J766" s="2">
        <f t="shared" si="116"/>
        <v>9785.2641459595216</v>
      </c>
      <c r="K766" s="2">
        <f t="shared" si="116"/>
        <v>153.67218</v>
      </c>
      <c r="L766" s="65" t="s">
        <v>72</v>
      </c>
    </row>
    <row r="767" spans="2:12">
      <c r="B767" s="62" t="s">
        <v>73</v>
      </c>
      <c r="C767" s="2">
        <f t="shared" ref="C767:F767" si="134">C801+C834+C867+C900+C964+C995</f>
        <v>214.68600000000001</v>
      </c>
      <c r="D767" s="2">
        <f t="shared" si="134"/>
        <v>2174.485164277487</v>
      </c>
      <c r="E767" s="2">
        <f t="shared" si="134"/>
        <v>153.24</v>
      </c>
      <c r="F767" s="2">
        <f t="shared" si="134"/>
        <v>248.32799999999997</v>
      </c>
      <c r="G767" s="2">
        <v>713.7866465442554</v>
      </c>
      <c r="H767" s="2">
        <f t="shared" si="116"/>
        <v>189.22399999999999</v>
      </c>
      <c r="I767" s="2">
        <f t="shared" si="116"/>
        <v>245.298</v>
      </c>
      <c r="J767" s="2">
        <f t="shared" si="116"/>
        <v>2413.421160694435</v>
      </c>
      <c r="K767" s="2">
        <f t="shared" si="116"/>
        <v>189.69800999999998</v>
      </c>
      <c r="L767" s="65" t="s">
        <v>74</v>
      </c>
    </row>
    <row r="768" spans="2:12">
      <c r="B768" s="62" t="s">
        <v>75</v>
      </c>
      <c r="C768" s="2">
        <f t="shared" ref="C768:D769" si="135">C802+C835+C868+C901+C965+C996</f>
        <v>290.94200000000001</v>
      </c>
      <c r="D768" s="2">
        <f t="shared" si="135"/>
        <v>22919.271728408716</v>
      </c>
      <c r="E768" s="2">
        <f>E802+E835+E868+E901+E965+E996</f>
        <v>1675.3139999999999</v>
      </c>
      <c r="F768" s="2">
        <f t="shared" ref="F768" si="136">F802+F835+F868+F901+F965+F996</f>
        <v>265.82600000000002</v>
      </c>
      <c r="G768" s="2">
        <v>5758.2404740463726</v>
      </c>
      <c r="H768" s="2">
        <f t="shared" ref="H768:K768" si="137">H802+H835+H868+H901+H965+H996</f>
        <v>1421.704</v>
      </c>
      <c r="I768" s="2">
        <f t="shared" si="137"/>
        <v>325.5</v>
      </c>
      <c r="J768" s="2">
        <f t="shared" si="137"/>
        <v>18112.235925242505</v>
      </c>
      <c r="K768" s="2">
        <f t="shared" si="137"/>
        <v>1386.3409999999999</v>
      </c>
      <c r="L768" s="65" t="s">
        <v>76</v>
      </c>
    </row>
    <row r="769" spans="2:21">
      <c r="B769" s="62" t="s">
        <v>77</v>
      </c>
      <c r="C769" s="2">
        <f>C803+C836+C869+C902+C966+C997</f>
        <v>1110.537</v>
      </c>
      <c r="D769" s="2">
        <f t="shared" si="135"/>
        <v>9956.9963415477141</v>
      </c>
      <c r="E769" s="2">
        <f>E803+E836+E869+E902+E966+E997</f>
        <v>894.69999999999993</v>
      </c>
      <c r="F769" s="2">
        <f t="shared" ref="F769" si="138">F803+F836+F869+F902+F966+F997</f>
        <v>1104.856</v>
      </c>
      <c r="G769" s="2">
        <v>805.64627743154881</v>
      </c>
      <c r="H769" s="2">
        <f t="shared" ref="H769:K773" si="139">H803+H836+H869+H902+H966+H997</f>
        <v>1472.8230000000001</v>
      </c>
      <c r="I769" s="2">
        <f t="shared" si="139"/>
        <v>1135.0710000000001</v>
      </c>
      <c r="J769" s="2">
        <f t="shared" si="139"/>
        <v>10072.496317345274</v>
      </c>
      <c r="K769" s="2">
        <f t="shared" si="139"/>
        <v>1653.14012</v>
      </c>
      <c r="L769" s="65" t="s">
        <v>78</v>
      </c>
    </row>
    <row r="770" spans="2:21">
      <c r="B770" s="62" t="s">
        <v>79</v>
      </c>
      <c r="C770" s="2">
        <f t="shared" ref="C770:F770" si="140">C804+C837+C870+C903+C967+C998</f>
        <v>1.0569999999999999</v>
      </c>
      <c r="D770" s="2">
        <f t="shared" si="140"/>
        <v>800.37842951750235</v>
      </c>
      <c r="E770" s="2">
        <f t="shared" si="140"/>
        <v>0.84599999999999997</v>
      </c>
      <c r="F770" s="2">
        <f t="shared" si="140"/>
        <v>1.002</v>
      </c>
      <c r="G770" s="2">
        <v>800.37842951750235</v>
      </c>
      <c r="H770" s="2">
        <f t="shared" si="139"/>
        <v>0.8</v>
      </c>
      <c r="I770" s="2">
        <f t="shared" si="139"/>
        <v>5.3859999999999992</v>
      </c>
      <c r="J770" s="2">
        <f t="shared" si="139"/>
        <v>1386.4160145043213</v>
      </c>
      <c r="K770" s="2">
        <f t="shared" si="139"/>
        <v>3.3882899999999996</v>
      </c>
      <c r="L770" s="65" t="s">
        <v>80</v>
      </c>
    </row>
    <row r="771" spans="2:21" ht="15.75" thickBot="1">
      <c r="B771" s="63" t="s">
        <v>81</v>
      </c>
      <c r="C771" s="2">
        <f t="shared" ref="C771:F771" si="141">C805+C838+C871+C904+C968+C999</f>
        <v>44.400999999999996</v>
      </c>
      <c r="D771" s="2">
        <f t="shared" si="141"/>
        <v>2815.9411125038469</v>
      </c>
      <c r="E771" s="2">
        <f t="shared" si="141"/>
        <v>45.741</v>
      </c>
      <c r="F771" s="2">
        <f t="shared" si="141"/>
        <v>32.308999999999997</v>
      </c>
      <c r="G771" s="2">
        <v>1030.1795004617013</v>
      </c>
      <c r="H771" s="2">
        <f t="shared" si="139"/>
        <v>33.954999999999998</v>
      </c>
      <c r="I771" s="2">
        <f t="shared" si="139"/>
        <v>33.001999999999995</v>
      </c>
      <c r="J771" s="2">
        <f t="shared" si="139"/>
        <v>2771.3305308359286</v>
      </c>
      <c r="K771" s="2">
        <f t="shared" si="139"/>
        <v>33.331530000000001</v>
      </c>
      <c r="L771" s="66" t="s">
        <v>82</v>
      </c>
    </row>
    <row r="772" spans="2:21" ht="15.75" thickBot="1">
      <c r="B772" s="81" t="s">
        <v>343</v>
      </c>
      <c r="C772" s="67">
        <f t="shared" ref="C772:F772" si="142">C806+C839+C872+C905+C969+C1000</f>
        <v>13003.658664566037</v>
      </c>
      <c r="D772" s="67">
        <f t="shared" si="142"/>
        <v>7165.3606924320102</v>
      </c>
      <c r="E772" s="67">
        <f t="shared" si="142"/>
        <v>10493.192660000001</v>
      </c>
      <c r="F772" s="100">
        <f t="shared" si="142"/>
        <v>16006.306000000002</v>
      </c>
      <c r="G772" s="100">
        <v>800.32804062742707</v>
      </c>
      <c r="H772" s="100">
        <f t="shared" si="139"/>
        <v>12575.516999999998</v>
      </c>
      <c r="I772" s="100">
        <f t="shared" si="139"/>
        <v>13200.425999999998</v>
      </c>
      <c r="J772" s="100">
        <f t="shared" si="139"/>
        <v>17421.704744750754</v>
      </c>
      <c r="K772" s="100">
        <f t="shared" si="139"/>
        <v>10040.735619999998</v>
      </c>
      <c r="L772" s="81" t="s">
        <v>345</v>
      </c>
      <c r="S772" s="46"/>
      <c r="T772" s="46"/>
      <c r="U772" s="46"/>
    </row>
    <row r="773" spans="2:21" ht="15.75" thickBot="1">
      <c r="B773" s="81" t="s">
        <v>344</v>
      </c>
      <c r="C773" s="67">
        <f t="shared" ref="C773:F773" si="143">C807+C840+C873+C906+C970+C1001</f>
        <v>120741.46500000001</v>
      </c>
      <c r="D773" s="67">
        <f t="shared" si="143"/>
        <v>9547.8791257095345</v>
      </c>
      <c r="E773" s="67">
        <f t="shared" si="143"/>
        <v>215798.617</v>
      </c>
      <c r="F773" s="100">
        <f t="shared" si="143"/>
        <v>119754.87099999998</v>
      </c>
      <c r="G773" s="100">
        <v>1787.2784382730488</v>
      </c>
      <c r="H773" s="100">
        <f t="shared" si="139"/>
        <v>219786.34900000002</v>
      </c>
      <c r="I773" s="100">
        <f t="shared" si="139"/>
        <v>122596.46799999999</v>
      </c>
      <c r="J773" s="100">
        <f t="shared" si="139"/>
        <v>9328.4696602676831</v>
      </c>
      <c r="K773" s="100">
        <f t="shared" si="139"/>
        <v>218627.59598999997</v>
      </c>
      <c r="L773" s="81" t="s">
        <v>342</v>
      </c>
    </row>
    <row r="775" spans="2:21">
      <c r="I775" s="46"/>
    </row>
    <row r="776" spans="2:21">
      <c r="C776" s="46"/>
    </row>
    <row r="777" spans="2:21">
      <c r="C777" s="46"/>
      <c r="I777" s="46"/>
    </row>
    <row r="778" spans="2:21">
      <c r="B778" s="31" t="s">
        <v>309</v>
      </c>
      <c r="C778" s="31"/>
      <c r="D778" s="31"/>
      <c r="E778" s="31"/>
      <c r="F778" s="31"/>
      <c r="I778" s="24"/>
      <c r="K778" s="42"/>
      <c r="L778" s="25" t="s">
        <v>310</v>
      </c>
    </row>
    <row r="779" spans="2:21">
      <c r="B779" s="31" t="s">
        <v>471</v>
      </c>
      <c r="C779" s="31"/>
      <c r="D779" s="31"/>
      <c r="E779" s="31"/>
      <c r="F779" s="31"/>
      <c r="I779" s="25"/>
      <c r="K779" s="25"/>
      <c r="L779" s="25" t="s">
        <v>164</v>
      </c>
    </row>
    <row r="780" spans="2:21" ht="21.75" customHeight="1" thickBot="1">
      <c r="B780" s="26" t="s">
        <v>467</v>
      </c>
      <c r="C780" s="31"/>
      <c r="D780" s="31"/>
      <c r="E780" s="31"/>
      <c r="F780" s="31"/>
      <c r="H780" s="24"/>
      <c r="J780" s="26"/>
      <c r="K780" s="26"/>
      <c r="L780" s="26" t="s">
        <v>127</v>
      </c>
    </row>
    <row r="781" spans="2:21" ht="15.75" thickBot="1">
      <c r="B781" s="135" t="s">
        <v>39</v>
      </c>
      <c r="C781" s="138">
        <v>2019</v>
      </c>
      <c r="D781" s="139"/>
      <c r="E781" s="140"/>
      <c r="F781" s="138">
        <v>2020</v>
      </c>
      <c r="G781" s="139"/>
      <c r="H781" s="140"/>
      <c r="I781" s="138">
        <v>2021</v>
      </c>
      <c r="J781" s="139"/>
      <c r="K781" s="140"/>
      <c r="L781" s="141" t="s">
        <v>40</v>
      </c>
    </row>
    <row r="782" spans="2:21">
      <c r="B782" s="136"/>
      <c r="C782" s="57" t="s">
        <v>7</v>
      </c>
      <c r="D782" s="57" t="s">
        <v>461</v>
      </c>
      <c r="E782" s="58" t="s">
        <v>462</v>
      </c>
      <c r="F782" s="57" t="s">
        <v>7</v>
      </c>
      <c r="G782" s="57" t="s">
        <v>461</v>
      </c>
      <c r="H782" s="58" t="s">
        <v>462</v>
      </c>
      <c r="I782" s="57" t="s">
        <v>7</v>
      </c>
      <c r="J782" s="57" t="s">
        <v>461</v>
      </c>
      <c r="K782" s="58" t="s">
        <v>462</v>
      </c>
      <c r="L782" s="142"/>
    </row>
    <row r="783" spans="2:21" ht="15.75" thickBot="1">
      <c r="B783" s="137"/>
      <c r="C783" s="59" t="s">
        <v>8</v>
      </c>
      <c r="D783" s="59" t="s">
        <v>9</v>
      </c>
      <c r="E783" s="60" t="s">
        <v>10</v>
      </c>
      <c r="F783" s="59" t="s">
        <v>8</v>
      </c>
      <c r="G783" s="59" t="s">
        <v>9</v>
      </c>
      <c r="H783" s="60" t="s">
        <v>10</v>
      </c>
      <c r="I783" s="59" t="s">
        <v>8</v>
      </c>
      <c r="J783" s="59" t="s">
        <v>9</v>
      </c>
      <c r="K783" s="60" t="s">
        <v>10</v>
      </c>
      <c r="L783" s="143"/>
    </row>
    <row r="784" spans="2:21">
      <c r="B784" s="61" t="s">
        <v>41</v>
      </c>
      <c r="C784" s="2">
        <v>0</v>
      </c>
      <c r="D784" s="2">
        <v>0</v>
      </c>
      <c r="E784" s="2">
        <v>0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64" t="s">
        <v>42</v>
      </c>
    </row>
    <row r="785" spans="2:12">
      <c r="B785" s="62" t="s">
        <v>43</v>
      </c>
      <c r="C785" s="2">
        <v>0</v>
      </c>
      <c r="D785" s="2">
        <v>0</v>
      </c>
      <c r="E785" s="2">
        <v>0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65" t="s">
        <v>416</v>
      </c>
    </row>
    <row r="786" spans="2:12">
      <c r="B786" s="62" t="s">
        <v>44</v>
      </c>
      <c r="C786" s="2">
        <v>0</v>
      </c>
      <c r="D786" s="2">
        <v>0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65" t="s">
        <v>45</v>
      </c>
    </row>
    <row r="787" spans="2:12">
      <c r="B787" s="62" t="s">
        <v>46</v>
      </c>
      <c r="C787" s="2">
        <v>0</v>
      </c>
      <c r="D787" s="2">
        <v>0</v>
      </c>
      <c r="E787" s="2">
        <v>0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65" t="s">
        <v>47</v>
      </c>
    </row>
    <row r="788" spans="2:12">
      <c r="B788" s="62" t="s">
        <v>48</v>
      </c>
      <c r="C788" s="2">
        <v>4.8860000000000001</v>
      </c>
      <c r="D788" s="2">
        <v>2579.2058943921406</v>
      </c>
      <c r="E788" s="2">
        <v>12.602</v>
      </c>
      <c r="F788" s="2">
        <v>4.7089999999999996</v>
      </c>
      <c r="G788" s="2">
        <v>2623.6992992142709</v>
      </c>
      <c r="H788" s="2">
        <v>12.355</v>
      </c>
      <c r="I788" s="2">
        <v>5.7409999999999997</v>
      </c>
      <c r="J788" s="2">
        <v>2759.1012018812053</v>
      </c>
      <c r="K788" s="2">
        <v>15.84</v>
      </c>
      <c r="L788" s="65" t="s">
        <v>49</v>
      </c>
    </row>
    <row r="789" spans="2:12">
      <c r="B789" s="62" t="s">
        <v>50</v>
      </c>
      <c r="C789" s="2">
        <v>1.17</v>
      </c>
      <c r="D789" s="2">
        <v>842.73504273504273</v>
      </c>
      <c r="E789" s="2">
        <v>0.98599999999999999</v>
      </c>
      <c r="F789" s="2">
        <v>1.163</v>
      </c>
      <c r="G789" s="2">
        <v>844.36801375752361</v>
      </c>
      <c r="H789" s="2">
        <v>0.98199999999999998</v>
      </c>
      <c r="I789" s="2">
        <v>1.1910000000000001</v>
      </c>
      <c r="J789" s="2">
        <v>832.61125104953817</v>
      </c>
      <c r="K789" s="2">
        <v>0.99163999999999997</v>
      </c>
      <c r="L789" s="65" t="s">
        <v>51</v>
      </c>
    </row>
    <row r="790" spans="2:12">
      <c r="B790" s="62" t="s">
        <v>52</v>
      </c>
      <c r="C790" s="2">
        <v>0</v>
      </c>
      <c r="D790" s="2">
        <v>0</v>
      </c>
      <c r="E790" s="2">
        <v>0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65" t="s">
        <v>53</v>
      </c>
    </row>
    <row r="791" spans="2:12">
      <c r="B791" s="62" t="s">
        <v>54</v>
      </c>
      <c r="C791" s="2">
        <v>0.373</v>
      </c>
      <c r="D791" s="2">
        <v>4045.5764075067018</v>
      </c>
      <c r="E791" s="2">
        <v>1.5089999999999999</v>
      </c>
      <c r="F791" s="2">
        <v>0.48599999999999999</v>
      </c>
      <c r="G791" s="2">
        <v>4072.01646090535</v>
      </c>
      <c r="H791" s="2">
        <v>1.9790000000000001</v>
      </c>
      <c r="I791" s="2">
        <v>0.49299999999999999</v>
      </c>
      <c r="J791" s="2">
        <v>4077.4847870182562</v>
      </c>
      <c r="K791" s="2">
        <v>2.0102000000000002</v>
      </c>
      <c r="L791" s="65" t="s">
        <v>55</v>
      </c>
    </row>
    <row r="792" spans="2:12">
      <c r="B792" s="62" t="s">
        <v>56</v>
      </c>
      <c r="C792" s="2">
        <v>3131.5120000000002</v>
      </c>
      <c r="D792" s="2">
        <v>903.07812967026791</v>
      </c>
      <c r="E792" s="2">
        <v>2828</v>
      </c>
      <c r="F792" s="2">
        <v>3483</v>
      </c>
      <c r="G792" s="2">
        <v>816.53746770025839</v>
      </c>
      <c r="H792" s="2">
        <v>2844</v>
      </c>
      <c r="I792" s="2">
        <v>3936</v>
      </c>
      <c r="J792" s="2">
        <v>598.32317073170725</v>
      </c>
      <c r="K792" s="2">
        <v>2355</v>
      </c>
      <c r="L792" s="65" t="s">
        <v>57</v>
      </c>
    </row>
    <row r="793" spans="2:12">
      <c r="B793" s="62" t="s">
        <v>58</v>
      </c>
      <c r="C793" s="2">
        <v>5.6539999999999999</v>
      </c>
      <c r="D793" s="2">
        <v>2703.2189600282986</v>
      </c>
      <c r="E793" s="2">
        <v>15.284000000000001</v>
      </c>
      <c r="F793" s="2">
        <v>7.2839999999999998</v>
      </c>
      <c r="G793" s="2">
        <v>2955.5189456342669</v>
      </c>
      <c r="H793" s="2">
        <v>21.527999999999999</v>
      </c>
      <c r="I793" s="2">
        <v>10.884</v>
      </c>
      <c r="J793" s="2">
        <v>3291.6207276736495</v>
      </c>
      <c r="K793" s="2">
        <v>35.826000000000001</v>
      </c>
      <c r="L793" s="65" t="s">
        <v>417</v>
      </c>
    </row>
    <row r="794" spans="2:12">
      <c r="B794" s="62" t="s">
        <v>59</v>
      </c>
      <c r="C794" s="2">
        <v>8.0839999999999996</v>
      </c>
      <c r="D794" s="2">
        <v>1067.2934190994558</v>
      </c>
      <c r="E794" s="2">
        <v>8.6280000000000001</v>
      </c>
      <c r="F794" s="2">
        <v>7.673</v>
      </c>
      <c r="G794" s="2">
        <v>1069.8553368956079</v>
      </c>
      <c r="H794" s="2">
        <v>8.2089999999999996</v>
      </c>
      <c r="I794" s="2">
        <v>7.6539999999999999</v>
      </c>
      <c r="J794" s="2">
        <v>1071.4828847661354</v>
      </c>
      <c r="K794" s="2">
        <v>8.2011299999999991</v>
      </c>
      <c r="L794" s="65" t="s">
        <v>60</v>
      </c>
    </row>
    <row r="795" spans="2:12">
      <c r="B795" s="62" t="s">
        <v>61</v>
      </c>
      <c r="C795" s="2">
        <v>4.2370000000000001</v>
      </c>
      <c r="D795" s="2">
        <v>623.31838565022429</v>
      </c>
      <c r="E795" s="2">
        <v>2.641</v>
      </c>
      <c r="F795" s="2">
        <v>1.548</v>
      </c>
      <c r="G795" s="2">
        <v>3552.3255813953483</v>
      </c>
      <c r="H795" s="2">
        <v>5.4989999999999997</v>
      </c>
      <c r="I795" s="2">
        <v>1.5529999999999999</v>
      </c>
      <c r="J795" s="2">
        <v>3482.2086284610432</v>
      </c>
      <c r="K795" s="2">
        <v>5.40787</v>
      </c>
      <c r="L795" s="65" t="s">
        <v>62</v>
      </c>
    </row>
    <row r="796" spans="2:12">
      <c r="B796" s="62" t="s">
        <v>63</v>
      </c>
      <c r="C796" s="2">
        <v>0.1</v>
      </c>
      <c r="D796" s="2">
        <v>0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65" t="s">
        <v>64</v>
      </c>
    </row>
    <row r="797" spans="2:12">
      <c r="B797" s="62" t="s">
        <v>65</v>
      </c>
      <c r="C797" s="2">
        <v>3.0000000000000001E-3</v>
      </c>
      <c r="D797" s="2">
        <v>4666.666666666667</v>
      </c>
      <c r="E797" s="2">
        <v>1.4E-2</v>
      </c>
      <c r="F797" s="2">
        <v>3.0000000000000001E-3</v>
      </c>
      <c r="G797" s="2">
        <v>5000</v>
      </c>
      <c r="H797" s="2">
        <v>1.4999999999999999E-2</v>
      </c>
      <c r="I797" s="2">
        <v>3.0000000000000001E-3</v>
      </c>
      <c r="J797" s="2">
        <v>5126.666666666667</v>
      </c>
      <c r="K797" s="2">
        <v>1.5380000000000001E-2</v>
      </c>
      <c r="L797" s="65" t="s">
        <v>66</v>
      </c>
    </row>
    <row r="798" spans="2:12">
      <c r="B798" s="62" t="s">
        <v>67</v>
      </c>
      <c r="C798" s="2">
        <v>0</v>
      </c>
      <c r="D798" s="2">
        <v>0</v>
      </c>
      <c r="E798" s="2">
        <v>0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65" t="s">
        <v>68</v>
      </c>
    </row>
    <row r="799" spans="2:12">
      <c r="B799" s="62" t="s">
        <v>69</v>
      </c>
      <c r="C799" s="2">
        <v>0</v>
      </c>
      <c r="D799" s="2">
        <v>0</v>
      </c>
      <c r="E799" s="2">
        <v>0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0</v>
      </c>
      <c r="L799" s="65" t="s">
        <v>70</v>
      </c>
    </row>
    <row r="800" spans="2:12">
      <c r="B800" s="62" t="s">
        <v>71</v>
      </c>
      <c r="C800" s="2">
        <v>1.248</v>
      </c>
      <c r="D800" s="2">
        <v>5045.6730769230762</v>
      </c>
      <c r="E800" s="2">
        <v>6.2969999999999997</v>
      </c>
      <c r="F800" s="2">
        <v>2.093</v>
      </c>
      <c r="G800" s="2">
        <v>4465.8385093167699</v>
      </c>
      <c r="H800" s="2">
        <v>9.3469999999999995</v>
      </c>
      <c r="I800" s="2">
        <v>2.113</v>
      </c>
      <c r="J800" s="2">
        <v>4333.9801230477988</v>
      </c>
      <c r="K800" s="2">
        <v>9.1577000000000002</v>
      </c>
      <c r="L800" s="65" t="s">
        <v>72</v>
      </c>
    </row>
    <row r="801" spans="2:12">
      <c r="B801" s="62" t="s">
        <v>73</v>
      </c>
      <c r="C801" s="2">
        <v>8.7460000000000004</v>
      </c>
      <c r="D801" s="2">
        <v>1493.8257489137889</v>
      </c>
      <c r="E801" s="2">
        <v>13.065</v>
      </c>
      <c r="F801" s="2">
        <v>9.5690000000000008</v>
      </c>
      <c r="G801" s="2">
        <v>1745.7414567875426</v>
      </c>
      <c r="H801" s="2">
        <v>16.704999999999998</v>
      </c>
      <c r="I801" s="2">
        <v>9.798</v>
      </c>
      <c r="J801" s="2">
        <v>1677.7107572974076</v>
      </c>
      <c r="K801" s="2">
        <v>16.438209999999998</v>
      </c>
      <c r="L801" s="65" t="s">
        <v>74</v>
      </c>
    </row>
    <row r="802" spans="2:12">
      <c r="B802" s="62" t="s">
        <v>75</v>
      </c>
      <c r="C802" s="2">
        <v>66</v>
      </c>
      <c r="D802" s="2">
        <v>3503.378787878788</v>
      </c>
      <c r="E802" s="2">
        <v>231.22300000000001</v>
      </c>
      <c r="F802" s="2">
        <v>64</v>
      </c>
      <c r="G802" s="2">
        <v>3340.265625</v>
      </c>
      <c r="H802" s="2">
        <v>213.77699999999999</v>
      </c>
      <c r="I802" s="2">
        <v>69.661000000000001</v>
      </c>
      <c r="J802" s="2">
        <v>1733.3333333333335</v>
      </c>
      <c r="K802" s="2">
        <v>251.548</v>
      </c>
      <c r="L802" s="65" t="s">
        <v>76</v>
      </c>
    </row>
    <row r="803" spans="2:12">
      <c r="B803" s="62" t="s">
        <v>77</v>
      </c>
      <c r="C803" s="2">
        <v>13.7</v>
      </c>
      <c r="D803" s="2">
        <v>2895.6204379562046</v>
      </c>
      <c r="E803" s="2">
        <v>39.67</v>
      </c>
      <c r="F803" s="2">
        <v>13.984</v>
      </c>
      <c r="G803" s="2">
        <v>2626.2156750572085</v>
      </c>
      <c r="H803" s="2">
        <v>36.725000000000001</v>
      </c>
      <c r="I803" s="2">
        <v>13.438000000000001</v>
      </c>
      <c r="J803" s="2">
        <v>2737.6097633576419</v>
      </c>
      <c r="K803" s="2">
        <v>36.787999999999997</v>
      </c>
      <c r="L803" s="65" t="s">
        <v>78</v>
      </c>
    </row>
    <row r="804" spans="2:12">
      <c r="B804" s="62" t="s">
        <v>79</v>
      </c>
      <c r="C804" s="2">
        <v>1.0569999999999999</v>
      </c>
      <c r="D804" s="2">
        <v>800.37842951750235</v>
      </c>
      <c r="E804" s="2">
        <v>0.84599999999999997</v>
      </c>
      <c r="F804" s="2">
        <v>1.002</v>
      </c>
      <c r="G804" s="2">
        <v>798.40319361277443</v>
      </c>
      <c r="H804" s="2">
        <v>0.8</v>
      </c>
      <c r="I804" s="2">
        <v>1.089</v>
      </c>
      <c r="J804" s="2">
        <v>800.8539944903581</v>
      </c>
      <c r="K804" s="2">
        <v>0.87212999999999996</v>
      </c>
      <c r="L804" s="65" t="s">
        <v>80</v>
      </c>
    </row>
    <row r="805" spans="2:12" ht="15.75" thickBot="1">
      <c r="B805" s="63" t="s">
        <v>81</v>
      </c>
      <c r="C805" s="2">
        <v>2.141</v>
      </c>
      <c r="D805" s="2">
        <v>724.42783745913118</v>
      </c>
      <c r="E805" s="2">
        <v>1.5509999999999999</v>
      </c>
      <c r="F805" s="2">
        <v>2.0590000000000002</v>
      </c>
      <c r="G805" s="2">
        <v>727.53763963088863</v>
      </c>
      <c r="H805" s="2">
        <v>1.498</v>
      </c>
      <c r="I805" s="2">
        <v>2.028</v>
      </c>
      <c r="J805" s="2">
        <v>724.36390532544374</v>
      </c>
      <c r="K805" s="2">
        <v>1.4690099999999999</v>
      </c>
      <c r="L805" s="66" t="s">
        <v>82</v>
      </c>
    </row>
    <row r="806" spans="2:12" ht="15.75" thickBot="1">
      <c r="B806" s="81" t="s">
        <v>343</v>
      </c>
      <c r="C806" s="67">
        <v>3248.9110000000001</v>
      </c>
      <c r="D806" s="67">
        <v>973.34645362707704</v>
      </c>
      <c r="E806" s="67">
        <v>3162.3160000000007</v>
      </c>
      <c r="F806" s="100">
        <v>3598.5729999999999</v>
      </c>
      <c r="G806" s="100">
        <v>881.8548352360782</v>
      </c>
      <c r="H806" s="100">
        <v>3173.4189999999994</v>
      </c>
      <c r="I806" s="100">
        <v>4051.9849999999997</v>
      </c>
      <c r="J806" s="100">
        <v>639.69073676235234</v>
      </c>
      <c r="K806" s="100">
        <v>2592.0172699999998</v>
      </c>
      <c r="L806" s="81" t="s">
        <v>345</v>
      </c>
    </row>
    <row r="807" spans="2:12" ht="15.75" thickBot="1">
      <c r="B807" s="81" t="s">
        <v>344</v>
      </c>
      <c r="C807" s="67">
        <v>29596.969000000001</v>
      </c>
      <c r="D807" s="67">
        <v>1647.3575385371387</v>
      </c>
      <c r="E807" s="67">
        <v>48756.79</v>
      </c>
      <c r="F807" s="100">
        <v>31568.626</v>
      </c>
      <c r="G807" s="100">
        <v>1699.1215265434739</v>
      </c>
      <c r="H807" s="100">
        <v>53638.932000000001</v>
      </c>
      <c r="I807" s="100">
        <v>32720.959999999999</v>
      </c>
      <c r="J807" s="100">
        <v>1648.0841078623612</v>
      </c>
      <c r="K807" s="100">
        <v>53926.89417</v>
      </c>
      <c r="L807" s="81" t="s">
        <v>342</v>
      </c>
    </row>
    <row r="811" spans="2:12">
      <c r="B811" s="31" t="s">
        <v>311</v>
      </c>
      <c r="C811" s="31"/>
      <c r="D811" s="31"/>
      <c r="E811" s="31"/>
      <c r="F811" s="31"/>
      <c r="I811" s="24"/>
      <c r="K811" s="24"/>
      <c r="L811" s="43" t="s">
        <v>312</v>
      </c>
    </row>
    <row r="812" spans="2:12">
      <c r="B812" s="31" t="s">
        <v>167</v>
      </c>
      <c r="C812" s="31"/>
      <c r="D812" s="31"/>
      <c r="E812" s="31"/>
      <c r="F812" s="31"/>
      <c r="I812" s="25"/>
      <c r="K812" s="25"/>
      <c r="L812" s="43" t="s">
        <v>168</v>
      </c>
    </row>
    <row r="813" spans="2:12" ht="21.75" customHeight="1" thickBot="1">
      <c r="B813" s="26" t="s">
        <v>467</v>
      </c>
      <c r="C813" s="31"/>
      <c r="D813" s="31"/>
      <c r="E813" s="31"/>
      <c r="F813" s="31"/>
      <c r="H813" s="24"/>
      <c r="I813" s="24"/>
      <c r="L813" s="43" t="s">
        <v>127</v>
      </c>
    </row>
    <row r="814" spans="2:12" ht="15.75" thickBot="1">
      <c r="B814" s="135" t="s">
        <v>39</v>
      </c>
      <c r="C814" s="138">
        <v>2019</v>
      </c>
      <c r="D814" s="139"/>
      <c r="E814" s="140"/>
      <c r="F814" s="138">
        <v>2020</v>
      </c>
      <c r="G814" s="139"/>
      <c r="H814" s="140"/>
      <c r="I814" s="138">
        <v>2021</v>
      </c>
      <c r="J814" s="139"/>
      <c r="K814" s="140"/>
      <c r="L814" s="141" t="s">
        <v>40</v>
      </c>
    </row>
    <row r="815" spans="2:12">
      <c r="B815" s="136"/>
      <c r="C815" s="57" t="s">
        <v>7</v>
      </c>
      <c r="D815" s="57" t="s">
        <v>461</v>
      </c>
      <c r="E815" s="58" t="s">
        <v>462</v>
      </c>
      <c r="F815" s="57" t="s">
        <v>7</v>
      </c>
      <c r="G815" s="57" t="s">
        <v>461</v>
      </c>
      <c r="H815" s="58" t="s">
        <v>462</v>
      </c>
      <c r="I815" s="57" t="s">
        <v>7</v>
      </c>
      <c r="J815" s="57" t="s">
        <v>461</v>
      </c>
      <c r="K815" s="58" t="s">
        <v>462</v>
      </c>
      <c r="L815" s="142"/>
    </row>
    <row r="816" spans="2:12" ht="15.75" thickBot="1">
      <c r="B816" s="137"/>
      <c r="C816" s="59" t="s">
        <v>8</v>
      </c>
      <c r="D816" s="59" t="s">
        <v>9</v>
      </c>
      <c r="E816" s="60" t="s">
        <v>10</v>
      </c>
      <c r="F816" s="59" t="s">
        <v>8</v>
      </c>
      <c r="G816" s="59" t="s">
        <v>9</v>
      </c>
      <c r="H816" s="60" t="s">
        <v>10</v>
      </c>
      <c r="I816" s="59" t="s">
        <v>8</v>
      </c>
      <c r="J816" s="59" t="s">
        <v>9</v>
      </c>
      <c r="K816" s="60" t="s">
        <v>10</v>
      </c>
      <c r="L816" s="143"/>
    </row>
    <row r="817" spans="2:14">
      <c r="B817" s="61" t="s">
        <v>41</v>
      </c>
      <c r="C817" s="2">
        <v>2.4174000000000001E-2</v>
      </c>
      <c r="D817" s="2">
        <v>4345.991561181434</v>
      </c>
      <c r="E817" s="2">
        <v>0.10506</v>
      </c>
      <c r="F817" s="2">
        <v>8.0000000000000002E-3</v>
      </c>
      <c r="G817" s="2">
        <v>2375</v>
      </c>
      <c r="H817" s="2">
        <v>1.9E-2</v>
      </c>
      <c r="I817" s="2">
        <v>0</v>
      </c>
      <c r="J817" s="2">
        <v>0</v>
      </c>
      <c r="K817" s="2">
        <v>0</v>
      </c>
      <c r="L817" s="64" t="s">
        <v>42</v>
      </c>
    </row>
    <row r="818" spans="2:14">
      <c r="B818" s="62" t="s">
        <v>43</v>
      </c>
      <c r="C818" s="2">
        <v>0</v>
      </c>
      <c r="D818" s="2">
        <v>0</v>
      </c>
      <c r="E818" s="2">
        <v>0</v>
      </c>
      <c r="F818" s="2">
        <v>0</v>
      </c>
      <c r="G818" s="2">
        <v>0</v>
      </c>
      <c r="H818" s="2">
        <v>0</v>
      </c>
      <c r="I818" s="2">
        <v>0</v>
      </c>
      <c r="J818" s="2">
        <v>0</v>
      </c>
      <c r="K818" s="2">
        <v>0</v>
      </c>
      <c r="L818" s="65" t="s">
        <v>416</v>
      </c>
    </row>
    <row r="819" spans="2:14">
      <c r="B819" s="62" t="s">
        <v>44</v>
      </c>
      <c r="C819" s="2">
        <v>0</v>
      </c>
      <c r="D819" s="2">
        <v>0</v>
      </c>
      <c r="E819" s="2">
        <v>0</v>
      </c>
      <c r="F819" s="2">
        <v>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65" t="s">
        <v>45</v>
      </c>
    </row>
    <row r="820" spans="2:14">
      <c r="B820" s="62" t="s">
        <v>46</v>
      </c>
      <c r="C820" s="2">
        <v>0</v>
      </c>
      <c r="D820" s="2">
        <v>0</v>
      </c>
      <c r="E820" s="2">
        <v>0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65" t="s">
        <v>47</v>
      </c>
    </row>
    <row r="821" spans="2:14">
      <c r="B821" s="62" t="s">
        <v>48</v>
      </c>
      <c r="C821" s="2">
        <v>0</v>
      </c>
      <c r="D821" s="2">
        <v>0</v>
      </c>
      <c r="E821" s="2">
        <v>0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65" t="s">
        <v>49</v>
      </c>
    </row>
    <row r="822" spans="2:14">
      <c r="B822" s="62" t="s">
        <v>50</v>
      </c>
      <c r="C822" s="2">
        <v>0</v>
      </c>
      <c r="D822" s="2">
        <v>0</v>
      </c>
      <c r="E822" s="2">
        <v>0</v>
      </c>
      <c r="F822" s="2">
        <v>0</v>
      </c>
      <c r="G822" s="2">
        <v>0</v>
      </c>
      <c r="H822" s="2">
        <v>0</v>
      </c>
      <c r="I822" s="2">
        <v>0</v>
      </c>
      <c r="J822" s="2">
        <v>0</v>
      </c>
      <c r="K822" s="2">
        <v>0</v>
      </c>
      <c r="L822" s="65" t="s">
        <v>51</v>
      </c>
    </row>
    <row r="823" spans="2:14">
      <c r="B823" s="62" t="s">
        <v>52</v>
      </c>
      <c r="C823" s="2">
        <v>0</v>
      </c>
      <c r="D823" s="2">
        <v>0</v>
      </c>
      <c r="E823" s="2">
        <v>0</v>
      </c>
      <c r="F823" s="2">
        <v>0</v>
      </c>
      <c r="G823" s="2">
        <v>0</v>
      </c>
      <c r="H823" s="2">
        <v>0</v>
      </c>
      <c r="I823" s="2">
        <v>0</v>
      </c>
      <c r="J823" s="2">
        <v>0</v>
      </c>
      <c r="K823" s="2">
        <v>0</v>
      </c>
      <c r="L823" s="65" t="s">
        <v>53</v>
      </c>
    </row>
    <row r="824" spans="2:14">
      <c r="B824" s="62" t="s">
        <v>54</v>
      </c>
      <c r="C824" s="2">
        <v>1.629</v>
      </c>
      <c r="D824" s="2">
        <v>2528.5451197053408</v>
      </c>
      <c r="E824" s="2">
        <v>4.1189999999999998</v>
      </c>
      <c r="F824" s="2">
        <v>3.056</v>
      </c>
      <c r="G824" s="2">
        <v>1312.8272251308899</v>
      </c>
      <c r="H824" s="2">
        <v>4.0119999999999996</v>
      </c>
      <c r="I824" s="2">
        <v>3.145</v>
      </c>
      <c r="J824" s="2">
        <v>1299.8410174880764</v>
      </c>
      <c r="K824" s="2">
        <v>4.0880000000000001</v>
      </c>
      <c r="L824" s="65" t="s">
        <v>55</v>
      </c>
    </row>
    <row r="825" spans="2:14">
      <c r="B825" s="62" t="s">
        <v>56</v>
      </c>
      <c r="C825" s="2">
        <v>4245.3779999999997</v>
      </c>
      <c r="D825" s="2">
        <v>285.0158454677063</v>
      </c>
      <c r="E825" s="2">
        <v>1210</v>
      </c>
      <c r="F825" s="2">
        <v>4849</v>
      </c>
      <c r="G825" s="2">
        <v>249.53598680140234</v>
      </c>
      <c r="H825" s="2">
        <v>1210</v>
      </c>
      <c r="I825" s="2">
        <v>3815.933</v>
      </c>
      <c r="J825" s="2">
        <v>293.25096640847732</v>
      </c>
      <c r="K825" s="2">
        <v>1119.02604</v>
      </c>
      <c r="L825" s="65" t="s">
        <v>57</v>
      </c>
    </row>
    <row r="826" spans="2:14">
      <c r="B826" s="62" t="s">
        <v>58</v>
      </c>
      <c r="C826" s="2">
        <v>5.2750000000000004</v>
      </c>
      <c r="D826" s="2">
        <v>759.24170616113736</v>
      </c>
      <c r="E826" s="2">
        <v>4.0049999999999999</v>
      </c>
      <c r="F826" s="2">
        <v>15.936</v>
      </c>
      <c r="G826" s="2">
        <v>731.73945783132535</v>
      </c>
      <c r="H826" s="2">
        <v>11.661</v>
      </c>
      <c r="I826" s="2">
        <v>12.513999999999999</v>
      </c>
      <c r="J826" s="2">
        <v>926.26098769378291</v>
      </c>
      <c r="K826" s="2">
        <v>11.591229999999999</v>
      </c>
      <c r="L826" s="65" t="s">
        <v>417</v>
      </c>
    </row>
    <row r="827" spans="2:14">
      <c r="B827" s="62" t="s">
        <v>59</v>
      </c>
      <c r="C827" s="2">
        <v>80</v>
      </c>
      <c r="D827" s="2">
        <v>450</v>
      </c>
      <c r="E827" s="2">
        <v>36</v>
      </c>
      <c r="F827" s="2">
        <v>73.769000000000005</v>
      </c>
      <c r="G827" s="2">
        <v>455.04209085117049</v>
      </c>
      <c r="H827" s="2">
        <v>33.567999999999998</v>
      </c>
      <c r="I827" s="2">
        <v>75.727000000000004</v>
      </c>
      <c r="J827" s="2">
        <v>448.66137573124507</v>
      </c>
      <c r="K827" s="2">
        <v>33.97578</v>
      </c>
      <c r="L827" s="65" t="s">
        <v>60</v>
      </c>
    </row>
    <row r="828" spans="2:14">
      <c r="B828" s="62" t="s">
        <v>61</v>
      </c>
      <c r="C828" s="2">
        <v>14.856</v>
      </c>
      <c r="D828" s="2">
        <v>196.75551965535811</v>
      </c>
      <c r="E828" s="2">
        <v>2.923</v>
      </c>
      <c r="F828" s="2">
        <v>5.7030000000000003</v>
      </c>
      <c r="G828" s="2">
        <v>981.93933017709969</v>
      </c>
      <c r="H828" s="2">
        <v>5.6</v>
      </c>
      <c r="I828" s="2">
        <v>1.9339999999999999</v>
      </c>
      <c r="J828" s="2">
        <v>1103.4126163391934</v>
      </c>
      <c r="K828" s="2">
        <v>2.1339999999999999</v>
      </c>
      <c r="L828" s="65" t="s">
        <v>62</v>
      </c>
      <c r="N828" s="95"/>
    </row>
    <row r="829" spans="2:14">
      <c r="B829" s="62" t="s">
        <v>63</v>
      </c>
      <c r="C829" s="2">
        <v>2.94</v>
      </c>
      <c r="D829" s="2">
        <v>0</v>
      </c>
      <c r="E829" s="2">
        <v>0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65" t="s">
        <v>64</v>
      </c>
    </row>
    <row r="830" spans="2:14">
      <c r="B830" s="62" t="s">
        <v>65</v>
      </c>
      <c r="C830" s="2">
        <v>0.36899999999999999</v>
      </c>
      <c r="D830" s="2">
        <v>756.09756097560989</v>
      </c>
      <c r="E830" s="2">
        <v>0.27900000000000003</v>
      </c>
      <c r="F830" s="2">
        <v>0.36</v>
      </c>
      <c r="G830" s="2">
        <v>763.88888888888891</v>
      </c>
      <c r="H830" s="2">
        <v>0.27500000000000002</v>
      </c>
      <c r="I830" s="2">
        <v>0.39300000000000002</v>
      </c>
      <c r="J830" s="2">
        <v>735.19083969465646</v>
      </c>
      <c r="K830" s="2">
        <v>0.28893000000000002</v>
      </c>
      <c r="L830" s="65" t="s">
        <v>66</v>
      </c>
    </row>
    <row r="831" spans="2:14">
      <c r="B831" s="62" t="s">
        <v>67</v>
      </c>
      <c r="C831" s="2">
        <v>0</v>
      </c>
      <c r="D831" s="2">
        <v>0</v>
      </c>
      <c r="E831" s="2">
        <v>0</v>
      </c>
      <c r="F831" s="2">
        <v>0</v>
      </c>
      <c r="G831" s="2">
        <v>0</v>
      </c>
      <c r="H831" s="2">
        <v>0</v>
      </c>
      <c r="I831" s="2">
        <v>0</v>
      </c>
      <c r="J831" s="2">
        <v>0</v>
      </c>
      <c r="K831" s="2">
        <v>0</v>
      </c>
      <c r="L831" s="65" t="s">
        <v>68</v>
      </c>
    </row>
    <row r="832" spans="2:14">
      <c r="B832" s="62" t="s">
        <v>69</v>
      </c>
      <c r="C832" s="2">
        <v>0</v>
      </c>
      <c r="D832" s="2">
        <v>0</v>
      </c>
      <c r="E832" s="2">
        <v>0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0</v>
      </c>
      <c r="L832" s="65" t="s">
        <v>70</v>
      </c>
    </row>
    <row r="833" spans="2:12">
      <c r="B833" s="62" t="s">
        <v>71</v>
      </c>
      <c r="C833" s="2">
        <v>5.0999999999999997E-2</v>
      </c>
      <c r="D833" s="2">
        <v>3529.4117647058824</v>
      </c>
      <c r="E833" s="2">
        <v>0.18</v>
      </c>
      <c r="F833" s="2">
        <v>5.7000000000000002E-2</v>
      </c>
      <c r="G833" s="2">
        <v>3298.2456140350878</v>
      </c>
      <c r="H833" s="2">
        <v>0.188</v>
      </c>
      <c r="I833" s="2">
        <v>5.7000000000000002E-2</v>
      </c>
      <c r="J833" s="2">
        <v>3285.9649122807018</v>
      </c>
      <c r="K833" s="2">
        <v>0.18730000000000002</v>
      </c>
      <c r="L833" s="65" t="s">
        <v>72</v>
      </c>
    </row>
    <row r="834" spans="2:12">
      <c r="B834" s="62" t="s">
        <v>73</v>
      </c>
      <c r="C834" s="2">
        <v>0</v>
      </c>
      <c r="D834" s="2">
        <v>0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65" t="s">
        <v>74</v>
      </c>
    </row>
    <row r="835" spans="2:12">
      <c r="B835" s="62" t="s">
        <v>75</v>
      </c>
      <c r="C835" s="2">
        <v>28</v>
      </c>
      <c r="D835" s="2">
        <v>1357.1428571428571</v>
      </c>
      <c r="E835" s="2">
        <v>38</v>
      </c>
      <c r="F835" s="2">
        <v>29</v>
      </c>
      <c r="G835" s="2">
        <v>1310.3448275862067</v>
      </c>
      <c r="H835" s="2">
        <v>38</v>
      </c>
      <c r="I835" s="2">
        <v>38.648000000000003</v>
      </c>
      <c r="J835" s="2">
        <v>1275.8620689655174</v>
      </c>
      <c r="K835" s="2">
        <v>53.206000000000003</v>
      </c>
      <c r="L835" s="65" t="s">
        <v>76</v>
      </c>
    </row>
    <row r="836" spans="2:12">
      <c r="B836" s="62" t="s">
        <v>77</v>
      </c>
      <c r="C836" s="2">
        <v>0.72499999999999998</v>
      </c>
      <c r="D836" s="2">
        <v>1100.6896551724139</v>
      </c>
      <c r="E836" s="2">
        <v>0.79800000000000004</v>
      </c>
      <c r="F836" s="2">
        <v>0.84899999999999998</v>
      </c>
      <c r="G836" s="2">
        <v>780.91872791519449</v>
      </c>
      <c r="H836" s="2">
        <v>0.66300000000000003</v>
      </c>
      <c r="I836" s="2">
        <v>0.91800000000000004</v>
      </c>
      <c r="J836" s="2">
        <v>689.54248366013076</v>
      </c>
      <c r="K836" s="2">
        <v>0.63300000000000001</v>
      </c>
      <c r="L836" s="65" t="s">
        <v>78</v>
      </c>
    </row>
    <row r="837" spans="2:12">
      <c r="B837" s="62" t="s">
        <v>79</v>
      </c>
      <c r="C837" s="2">
        <v>0</v>
      </c>
      <c r="D837" s="2">
        <v>0</v>
      </c>
      <c r="E837" s="2">
        <v>0</v>
      </c>
      <c r="F837" s="2">
        <v>0</v>
      </c>
      <c r="G837" s="2">
        <v>0</v>
      </c>
      <c r="H837" s="2">
        <v>0</v>
      </c>
      <c r="I837" s="2">
        <v>0</v>
      </c>
      <c r="J837" s="2">
        <v>0</v>
      </c>
      <c r="K837" s="2">
        <v>0</v>
      </c>
      <c r="L837" s="65" t="s">
        <v>80</v>
      </c>
    </row>
    <row r="838" spans="2:12" ht="15.75" thickBot="1">
      <c r="B838" s="63" t="s">
        <v>81</v>
      </c>
      <c r="C838" s="2">
        <v>20.620999999999999</v>
      </c>
      <c r="D838" s="2">
        <v>1049.3671499927259</v>
      </c>
      <c r="E838" s="2">
        <v>21.638999999999999</v>
      </c>
      <c r="F838" s="2">
        <v>20.244</v>
      </c>
      <c r="G838" s="2">
        <v>1096.473029045643</v>
      </c>
      <c r="H838" s="2">
        <v>22.196999999999999</v>
      </c>
      <c r="I838" s="2">
        <v>20.105</v>
      </c>
      <c r="J838" s="2">
        <v>1040.931111663765</v>
      </c>
      <c r="K838" s="2">
        <v>20.927919999999997</v>
      </c>
      <c r="L838" s="66" t="s">
        <v>82</v>
      </c>
    </row>
    <row r="839" spans="2:12" ht="15.75" thickBot="1">
      <c r="B839" s="81" t="s">
        <v>343</v>
      </c>
      <c r="C839" s="67">
        <v>4399.8681739999993</v>
      </c>
      <c r="D839" s="67">
        <v>299.56535238685092</v>
      </c>
      <c r="E839" s="67">
        <v>1318.0480600000001</v>
      </c>
      <c r="F839" s="100">
        <v>4997.982</v>
      </c>
      <c r="G839" s="100">
        <v>265.34369271437953</v>
      </c>
      <c r="H839" s="100">
        <v>1326.183</v>
      </c>
      <c r="I839" s="100">
        <v>3959.7260000000001</v>
      </c>
      <c r="J839" s="100">
        <v>310.59022770767473</v>
      </c>
      <c r="K839" s="100">
        <v>1229.8522</v>
      </c>
      <c r="L839" s="81" t="s">
        <v>345</v>
      </c>
    </row>
    <row r="840" spans="2:12" ht="15.75" thickBot="1">
      <c r="B840" s="81" t="s">
        <v>344</v>
      </c>
      <c r="C840" s="67">
        <v>12821.752</v>
      </c>
      <c r="D840" s="67">
        <v>510.82917529523263</v>
      </c>
      <c r="E840" s="67">
        <v>6549.7250000000004</v>
      </c>
      <c r="F840" s="100">
        <v>13965.843999999999</v>
      </c>
      <c r="G840" s="100">
        <v>487.17599881539564</v>
      </c>
      <c r="H840" s="100">
        <v>6803.8239999999996</v>
      </c>
      <c r="I840" s="100">
        <v>12507.504000000001</v>
      </c>
      <c r="J840" s="100">
        <v>508.05317191983301</v>
      </c>
      <c r="K840" s="100">
        <v>6354.4770799999997</v>
      </c>
      <c r="L840" s="81" t="s">
        <v>342</v>
      </c>
    </row>
    <row r="842" spans="2:12">
      <c r="C842" s="46"/>
    </row>
    <row r="844" spans="2:12">
      <c r="B844" s="31" t="s">
        <v>313</v>
      </c>
      <c r="C844" s="31"/>
      <c r="D844" s="31"/>
      <c r="E844" s="31"/>
      <c r="F844" s="31"/>
      <c r="I844" s="24"/>
      <c r="K844" s="24"/>
      <c r="L844" s="43" t="s">
        <v>314</v>
      </c>
    </row>
    <row r="845" spans="2:12">
      <c r="B845" s="31" t="s">
        <v>171</v>
      </c>
      <c r="C845" s="31"/>
      <c r="D845" s="31"/>
      <c r="E845" s="31"/>
      <c r="F845" s="31"/>
      <c r="I845" s="25"/>
      <c r="K845" s="25"/>
      <c r="L845" s="43" t="s">
        <v>172</v>
      </c>
    </row>
    <row r="846" spans="2:12" ht="21" customHeight="1" thickBot="1">
      <c r="B846" s="26" t="s">
        <v>467</v>
      </c>
      <c r="C846" s="31"/>
      <c r="D846" s="31"/>
      <c r="E846" s="31"/>
      <c r="F846" s="31"/>
      <c r="H846" s="24"/>
      <c r="I846" s="24"/>
      <c r="L846" s="43" t="s">
        <v>127</v>
      </c>
    </row>
    <row r="847" spans="2:12" ht="15.75" thickBot="1">
      <c r="B847" s="135" t="s">
        <v>39</v>
      </c>
      <c r="C847" s="138">
        <v>2019</v>
      </c>
      <c r="D847" s="139"/>
      <c r="E847" s="140"/>
      <c r="F847" s="138">
        <v>2020</v>
      </c>
      <c r="G847" s="139"/>
      <c r="H847" s="140"/>
      <c r="I847" s="138">
        <v>2021</v>
      </c>
      <c r="J847" s="139"/>
      <c r="K847" s="140"/>
      <c r="L847" s="141" t="s">
        <v>40</v>
      </c>
    </row>
    <row r="848" spans="2:12">
      <c r="B848" s="136"/>
      <c r="C848" s="57" t="s">
        <v>7</v>
      </c>
      <c r="D848" s="57" t="s">
        <v>461</v>
      </c>
      <c r="E848" s="58" t="s">
        <v>462</v>
      </c>
      <c r="F848" s="57" t="s">
        <v>7</v>
      </c>
      <c r="G848" s="57" t="s">
        <v>461</v>
      </c>
      <c r="H848" s="58" t="s">
        <v>462</v>
      </c>
      <c r="I848" s="57" t="s">
        <v>7</v>
      </c>
      <c r="J848" s="57" t="s">
        <v>461</v>
      </c>
      <c r="K848" s="58" t="s">
        <v>462</v>
      </c>
      <c r="L848" s="142"/>
    </row>
    <row r="849" spans="2:12" ht="15.75" thickBot="1">
      <c r="B849" s="137"/>
      <c r="C849" s="59" t="s">
        <v>8</v>
      </c>
      <c r="D849" s="59" t="s">
        <v>9</v>
      </c>
      <c r="E849" s="60" t="s">
        <v>10</v>
      </c>
      <c r="F849" s="59" t="s">
        <v>8</v>
      </c>
      <c r="G849" s="59" t="s">
        <v>9</v>
      </c>
      <c r="H849" s="60" t="s">
        <v>10</v>
      </c>
      <c r="I849" s="59" t="s">
        <v>8</v>
      </c>
      <c r="J849" s="59" t="s">
        <v>9</v>
      </c>
      <c r="K849" s="60" t="s">
        <v>10</v>
      </c>
      <c r="L849" s="143"/>
    </row>
    <row r="850" spans="2:12">
      <c r="B850" s="61" t="s">
        <v>41</v>
      </c>
      <c r="C850" s="3">
        <v>0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64" t="s">
        <v>42</v>
      </c>
    </row>
    <row r="851" spans="2:12">
      <c r="B851" s="62" t="s">
        <v>43</v>
      </c>
      <c r="C851" s="3">
        <v>0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65" t="s">
        <v>416</v>
      </c>
    </row>
    <row r="852" spans="2:12">
      <c r="B852" s="62" t="s">
        <v>44</v>
      </c>
      <c r="C852" s="3">
        <v>0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  <c r="J852" s="3">
        <v>0</v>
      </c>
      <c r="K852" s="3">
        <v>0</v>
      </c>
      <c r="L852" s="65" t="s">
        <v>45</v>
      </c>
    </row>
    <row r="853" spans="2:12">
      <c r="B853" s="62" t="s">
        <v>46</v>
      </c>
      <c r="C853" s="3">
        <v>6.4349999999999996</v>
      </c>
      <c r="D853" s="3">
        <v>757.88655788655785</v>
      </c>
      <c r="E853" s="3">
        <v>4.8769999999999998</v>
      </c>
      <c r="F853" s="3">
        <v>7.2519999999999998</v>
      </c>
      <c r="G853" s="3">
        <v>799.77937120794263</v>
      </c>
      <c r="H853" s="3">
        <v>5.8</v>
      </c>
      <c r="I853" s="3">
        <v>7.5330000000000004</v>
      </c>
      <c r="J853" s="3">
        <v>869.05748041948755</v>
      </c>
      <c r="K853" s="3">
        <v>6.5466099999999994</v>
      </c>
      <c r="L853" s="65" t="s">
        <v>47</v>
      </c>
    </row>
    <row r="854" spans="2:12">
      <c r="B854" s="62" t="s">
        <v>48</v>
      </c>
      <c r="C854" s="3">
        <v>0.19500000000000001</v>
      </c>
      <c r="D854" s="3">
        <v>456.41025641025641</v>
      </c>
      <c r="E854" s="3">
        <v>8.8999999999999996E-2</v>
      </c>
      <c r="F854" s="3">
        <v>0.186</v>
      </c>
      <c r="G854" s="3">
        <v>440.86021505376345</v>
      </c>
      <c r="H854" s="3">
        <v>8.2000000000000003E-2</v>
      </c>
      <c r="I854" s="3">
        <v>0.189</v>
      </c>
      <c r="J854" s="3">
        <v>445.92592592592592</v>
      </c>
      <c r="K854" s="3">
        <v>8.4280000000000008E-2</v>
      </c>
      <c r="L854" s="65" t="s">
        <v>49</v>
      </c>
    </row>
    <row r="855" spans="2:12">
      <c r="B855" s="62" t="s">
        <v>50</v>
      </c>
      <c r="C855" s="3">
        <v>0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65" t="s">
        <v>51</v>
      </c>
    </row>
    <row r="856" spans="2:12">
      <c r="B856" s="62" t="s">
        <v>52</v>
      </c>
      <c r="C856" s="3">
        <v>0</v>
      </c>
      <c r="D856" s="3">
        <v>0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  <c r="J856" s="3">
        <v>0</v>
      </c>
      <c r="K856" s="3">
        <v>0</v>
      </c>
      <c r="L856" s="65" t="s">
        <v>53</v>
      </c>
    </row>
    <row r="857" spans="2:12">
      <c r="B857" s="62" t="s">
        <v>54</v>
      </c>
      <c r="C857" s="3">
        <v>0</v>
      </c>
      <c r="D857" s="3">
        <v>0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3">
        <v>0</v>
      </c>
      <c r="L857" s="65" t="s">
        <v>55</v>
      </c>
    </row>
    <row r="858" spans="2:12">
      <c r="B858" s="62" t="s">
        <v>56</v>
      </c>
      <c r="C858" s="3">
        <v>206.13300000000001</v>
      </c>
      <c r="D858" s="3">
        <v>519.56746372487657</v>
      </c>
      <c r="E858" s="3">
        <v>107.1</v>
      </c>
      <c r="F858" s="3">
        <v>204.554</v>
      </c>
      <c r="G858" s="3">
        <v>518.24457111569563</v>
      </c>
      <c r="H858" s="3">
        <v>106.009</v>
      </c>
      <c r="I858" s="3">
        <v>231.65600000000001</v>
      </c>
      <c r="J858" s="3">
        <v>477.14253030355354</v>
      </c>
      <c r="K858" s="3">
        <v>110.53292999999999</v>
      </c>
      <c r="L858" s="65" t="s">
        <v>57</v>
      </c>
    </row>
    <row r="859" spans="2:12">
      <c r="B859" s="62" t="s">
        <v>58</v>
      </c>
      <c r="C859" s="3">
        <v>0</v>
      </c>
      <c r="D859" s="3">
        <v>0</v>
      </c>
      <c r="E859" s="3">
        <v>0</v>
      </c>
      <c r="F859" s="3">
        <v>4.774</v>
      </c>
      <c r="G859" s="3">
        <v>1349.6020108923335</v>
      </c>
      <c r="H859" s="3">
        <v>6.4429999999999996</v>
      </c>
      <c r="I859" s="3">
        <v>2.65</v>
      </c>
      <c r="J859" s="3">
        <v>1489.4716981132074</v>
      </c>
      <c r="K859" s="3">
        <v>3.9470999999999998</v>
      </c>
      <c r="L859" s="65" t="s">
        <v>417</v>
      </c>
    </row>
    <row r="860" spans="2:12">
      <c r="B860" s="62" t="s">
        <v>59</v>
      </c>
      <c r="C860" s="3">
        <v>0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0</v>
      </c>
      <c r="L860" s="65" t="s">
        <v>60</v>
      </c>
    </row>
    <row r="861" spans="2:12">
      <c r="B861" s="62" t="s">
        <v>61</v>
      </c>
      <c r="C861" s="3">
        <v>0.35</v>
      </c>
      <c r="D861" s="3">
        <v>2331.4285714285716</v>
      </c>
      <c r="E861" s="3">
        <v>0.81599999999999995</v>
      </c>
      <c r="F861" s="3">
        <v>0.748</v>
      </c>
      <c r="G861" s="3">
        <v>2552.139037433155</v>
      </c>
      <c r="H861" s="3">
        <v>1.909</v>
      </c>
      <c r="I861" s="3">
        <v>0.55700000000000005</v>
      </c>
      <c r="J861" s="3">
        <v>2123.8779174147217</v>
      </c>
      <c r="K861" s="3">
        <v>1.1830000000000001</v>
      </c>
      <c r="L861" s="65" t="s">
        <v>62</v>
      </c>
    </row>
    <row r="862" spans="2:12">
      <c r="B862" s="62" t="s">
        <v>63</v>
      </c>
      <c r="C862" s="3">
        <v>0.6</v>
      </c>
      <c r="D862" s="3">
        <v>0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  <c r="J862" s="3">
        <v>0</v>
      </c>
      <c r="K862" s="3">
        <v>0</v>
      </c>
      <c r="L862" s="65" t="s">
        <v>64</v>
      </c>
    </row>
    <row r="863" spans="2:12">
      <c r="B863" s="62" t="s">
        <v>65</v>
      </c>
      <c r="C863" s="3">
        <v>2E-3</v>
      </c>
      <c r="D863" s="3">
        <v>1000</v>
      </c>
      <c r="E863" s="3">
        <v>2E-3</v>
      </c>
      <c r="F863" s="3">
        <v>2E-3</v>
      </c>
      <c r="G863" s="3">
        <v>1000</v>
      </c>
      <c r="H863" s="3">
        <v>2E-3</v>
      </c>
      <c r="I863" s="3">
        <v>2E-3</v>
      </c>
      <c r="J863" s="3">
        <v>875</v>
      </c>
      <c r="K863" s="3">
        <v>1.75E-3</v>
      </c>
      <c r="L863" s="65" t="s">
        <v>66</v>
      </c>
    </row>
    <row r="864" spans="2:12">
      <c r="B864" s="62" t="s">
        <v>67</v>
      </c>
      <c r="C864" s="3">
        <v>0</v>
      </c>
      <c r="D864" s="3">
        <v>0</v>
      </c>
      <c r="E864" s="3">
        <v>0</v>
      </c>
      <c r="F864" s="3">
        <v>0</v>
      </c>
      <c r="G864" s="3">
        <v>0</v>
      </c>
      <c r="H864" s="3">
        <v>0</v>
      </c>
      <c r="I864" s="3">
        <v>0</v>
      </c>
      <c r="J864" s="3">
        <v>0</v>
      </c>
      <c r="K864" s="3">
        <v>0</v>
      </c>
      <c r="L864" s="65" t="s">
        <v>68</v>
      </c>
    </row>
    <row r="865" spans="2:12">
      <c r="B865" s="62" t="s">
        <v>69</v>
      </c>
      <c r="C865" s="3">
        <v>0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>
        <v>0</v>
      </c>
      <c r="L865" s="65" t="s">
        <v>70</v>
      </c>
    </row>
    <row r="866" spans="2:12">
      <c r="B866" s="62" t="s">
        <v>71</v>
      </c>
      <c r="C866" s="3">
        <v>0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  <c r="J866" s="3">
        <v>0</v>
      </c>
      <c r="K866" s="3">
        <v>0</v>
      </c>
      <c r="L866" s="65" t="s">
        <v>72</v>
      </c>
    </row>
    <row r="867" spans="2:12">
      <c r="B867" s="62" t="s">
        <v>73</v>
      </c>
      <c r="C867" s="3">
        <v>0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0</v>
      </c>
      <c r="L867" s="65" t="s">
        <v>74</v>
      </c>
    </row>
    <row r="868" spans="2:12">
      <c r="B868" s="62" t="s">
        <v>75</v>
      </c>
      <c r="C868" s="3">
        <v>7</v>
      </c>
      <c r="D868" s="3">
        <v>3000</v>
      </c>
      <c r="E868" s="3">
        <v>21</v>
      </c>
      <c r="F868" s="3">
        <v>7</v>
      </c>
      <c r="G868" s="3">
        <v>3142.8571428571427</v>
      </c>
      <c r="H868" s="3">
        <v>22</v>
      </c>
      <c r="I868" s="3">
        <v>8.9489999999999998</v>
      </c>
      <c r="J868" s="3">
        <v>3142.8571428571427</v>
      </c>
      <c r="K868" s="3">
        <v>21.539000000000001</v>
      </c>
      <c r="L868" s="65" t="s">
        <v>76</v>
      </c>
    </row>
    <row r="869" spans="2:12">
      <c r="B869" s="62" t="s">
        <v>77</v>
      </c>
      <c r="C869" s="3">
        <v>22.207000000000001</v>
      </c>
      <c r="D869" s="3">
        <v>1326.4286035934613</v>
      </c>
      <c r="E869" s="3">
        <v>29.456</v>
      </c>
      <c r="F869" s="3">
        <v>18.513000000000002</v>
      </c>
      <c r="G869" s="3">
        <v>1209.7985199589475</v>
      </c>
      <c r="H869" s="3">
        <v>22.396999999999998</v>
      </c>
      <c r="I869" s="3">
        <v>16.286000000000001</v>
      </c>
      <c r="J869" s="3">
        <v>1510.5612182242414</v>
      </c>
      <c r="K869" s="3">
        <v>24.600999999999999</v>
      </c>
      <c r="L869" s="65" t="s">
        <v>78</v>
      </c>
    </row>
    <row r="870" spans="2:12">
      <c r="B870" s="62" t="s">
        <v>79</v>
      </c>
      <c r="C870" s="3">
        <v>0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>
        <v>0</v>
      </c>
      <c r="L870" s="65" t="s">
        <v>80</v>
      </c>
    </row>
    <row r="871" spans="2:12" ht="15.75" thickBot="1">
      <c r="B871" s="63" t="s">
        <v>81</v>
      </c>
      <c r="C871" s="3">
        <v>0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  <c r="J871" s="3">
        <v>0</v>
      </c>
      <c r="K871" s="3">
        <v>0</v>
      </c>
      <c r="L871" s="66" t="s">
        <v>82</v>
      </c>
    </row>
    <row r="872" spans="2:12" ht="15.75" thickBot="1">
      <c r="B872" s="81" t="s">
        <v>343</v>
      </c>
      <c r="C872" s="67">
        <v>242.922</v>
      </c>
      <c r="D872" s="67">
        <v>672.39690106289254</v>
      </c>
      <c r="E872" s="67">
        <v>163.33999999999997</v>
      </c>
      <c r="F872" s="100">
        <v>243.029</v>
      </c>
      <c r="G872" s="100">
        <v>677.45824572376137</v>
      </c>
      <c r="H872" s="100">
        <v>164.642</v>
      </c>
      <c r="I872" s="100">
        <v>265.87300000000005</v>
      </c>
      <c r="J872" s="100">
        <v>635.25318479123484</v>
      </c>
      <c r="K872" s="100">
        <v>168.89667</v>
      </c>
      <c r="L872" s="81" t="s">
        <v>345</v>
      </c>
    </row>
    <row r="873" spans="2:12" ht="15.75" thickBot="1">
      <c r="B873" s="81" t="s">
        <v>344</v>
      </c>
      <c r="C873" s="67">
        <v>27368.766</v>
      </c>
      <c r="D873" s="67">
        <v>2048.7860504927403</v>
      </c>
      <c r="E873" s="67">
        <v>56072.745999999999</v>
      </c>
      <c r="F873" s="100">
        <v>27874.284</v>
      </c>
      <c r="G873" s="100">
        <v>1802.0038469867065</v>
      </c>
      <c r="H873" s="100">
        <v>50229.567000000003</v>
      </c>
      <c r="I873" s="100">
        <v>29531.998</v>
      </c>
      <c r="J873" s="100">
        <v>1970.2572677270259</v>
      </c>
      <c r="K873" s="100">
        <v>58185.633689999995</v>
      </c>
      <c r="L873" s="81" t="s">
        <v>342</v>
      </c>
    </row>
    <row r="875" spans="2:12">
      <c r="D875" s="46"/>
      <c r="J875" s="82"/>
    </row>
    <row r="876" spans="2:12">
      <c r="C876" s="46"/>
      <c r="D876" s="46"/>
    </row>
    <row r="877" spans="2:12">
      <c r="B877" s="31" t="s">
        <v>315</v>
      </c>
      <c r="L877" s="32" t="s">
        <v>316</v>
      </c>
    </row>
    <row r="878" spans="2:12">
      <c r="B878" s="31" t="s">
        <v>175</v>
      </c>
      <c r="L878" s="33" t="s">
        <v>341</v>
      </c>
    </row>
    <row r="879" spans="2:12" ht="20.25" customHeight="1" thickBot="1">
      <c r="B879" s="26" t="s">
        <v>467</v>
      </c>
      <c r="I879" s="26"/>
      <c r="J879" s="26"/>
      <c r="K879" s="26"/>
      <c r="L879" s="26" t="s">
        <v>127</v>
      </c>
    </row>
    <row r="880" spans="2:12" ht="15.75" thickBot="1">
      <c r="B880" s="135" t="s">
        <v>39</v>
      </c>
      <c r="C880" s="138">
        <v>2019</v>
      </c>
      <c r="D880" s="139"/>
      <c r="E880" s="140"/>
      <c r="F880" s="138">
        <v>2020</v>
      </c>
      <c r="G880" s="139"/>
      <c r="H880" s="140"/>
      <c r="I880" s="138">
        <v>2021</v>
      </c>
      <c r="J880" s="139"/>
      <c r="K880" s="140"/>
      <c r="L880" s="141" t="s">
        <v>40</v>
      </c>
    </row>
    <row r="881" spans="2:12">
      <c r="B881" s="136"/>
      <c r="C881" s="57" t="s">
        <v>7</v>
      </c>
      <c r="D881" s="57" t="s">
        <v>461</v>
      </c>
      <c r="E881" s="58" t="s">
        <v>462</v>
      </c>
      <c r="F881" s="57" t="s">
        <v>7</v>
      </c>
      <c r="G881" s="57" t="s">
        <v>461</v>
      </c>
      <c r="H881" s="58" t="s">
        <v>462</v>
      </c>
      <c r="I881" s="57" t="s">
        <v>7</v>
      </c>
      <c r="J881" s="57" t="s">
        <v>461</v>
      </c>
      <c r="K881" s="58" t="s">
        <v>462</v>
      </c>
      <c r="L881" s="142"/>
    </row>
    <row r="882" spans="2:12" ht="15.75" thickBot="1">
      <c r="B882" s="137"/>
      <c r="C882" s="59" t="s">
        <v>8</v>
      </c>
      <c r="D882" s="59" t="s">
        <v>9</v>
      </c>
      <c r="E882" s="60" t="s">
        <v>10</v>
      </c>
      <c r="F882" s="59" t="s">
        <v>8</v>
      </c>
      <c r="G882" s="59" t="s">
        <v>9</v>
      </c>
      <c r="H882" s="60" t="s">
        <v>10</v>
      </c>
      <c r="I882" s="59" t="s">
        <v>8</v>
      </c>
      <c r="J882" s="59" t="s">
        <v>9</v>
      </c>
      <c r="K882" s="60" t="s">
        <v>10</v>
      </c>
      <c r="L882" s="143"/>
    </row>
    <row r="883" spans="2:12">
      <c r="B883" s="61" t="s">
        <v>41</v>
      </c>
      <c r="C883" s="2">
        <v>57.731999999999999</v>
      </c>
      <c r="D883" s="2">
        <v>2051.7321416198988</v>
      </c>
      <c r="E883" s="2">
        <v>118.45060000000001</v>
      </c>
      <c r="F883" s="2">
        <v>59.761000000000003</v>
      </c>
      <c r="G883" s="2">
        <v>2896.2534094141665</v>
      </c>
      <c r="H883" s="2">
        <v>173.083</v>
      </c>
      <c r="I883" s="2">
        <v>59.442</v>
      </c>
      <c r="J883" s="2">
        <v>2894.6085259580764</v>
      </c>
      <c r="K883" s="2">
        <v>172.06131999999999</v>
      </c>
      <c r="L883" s="64" t="s">
        <v>42</v>
      </c>
    </row>
    <row r="884" spans="2:12">
      <c r="B884" s="62" t="s">
        <v>43</v>
      </c>
      <c r="C884" s="2">
        <v>0</v>
      </c>
      <c r="D884" s="2">
        <v>0</v>
      </c>
      <c r="E884" s="2">
        <v>0</v>
      </c>
      <c r="F884" s="2">
        <v>0</v>
      </c>
      <c r="G884" s="2">
        <v>0</v>
      </c>
      <c r="H884" s="2">
        <v>0</v>
      </c>
      <c r="I884" s="2">
        <v>0</v>
      </c>
      <c r="J884" s="2">
        <v>0</v>
      </c>
      <c r="K884" s="2">
        <v>0</v>
      </c>
      <c r="L884" s="65" t="s">
        <v>416</v>
      </c>
    </row>
    <row r="885" spans="2:12">
      <c r="B885" s="62" t="s">
        <v>44</v>
      </c>
      <c r="C885" s="2">
        <v>0</v>
      </c>
      <c r="D885" s="2">
        <v>0</v>
      </c>
      <c r="E885" s="2">
        <v>0</v>
      </c>
      <c r="F885" s="2">
        <v>0</v>
      </c>
      <c r="G885" s="2">
        <v>0</v>
      </c>
      <c r="H885" s="2">
        <v>0</v>
      </c>
      <c r="I885" s="2">
        <v>0</v>
      </c>
      <c r="J885" s="2">
        <v>0</v>
      </c>
      <c r="K885" s="2">
        <v>0</v>
      </c>
      <c r="L885" s="65" t="s">
        <v>45</v>
      </c>
    </row>
    <row r="886" spans="2:12">
      <c r="B886" s="62" t="s">
        <v>46</v>
      </c>
      <c r="C886" s="2">
        <v>1668.27</v>
      </c>
      <c r="D886" s="2">
        <v>419.596348312923</v>
      </c>
      <c r="E886" s="2">
        <v>700</v>
      </c>
      <c r="F886" s="2">
        <v>3642.569</v>
      </c>
      <c r="G886" s="2">
        <v>549.06303765282144</v>
      </c>
      <c r="H886" s="2">
        <v>2000</v>
      </c>
      <c r="I886" s="2">
        <v>1280.8109999999999</v>
      </c>
      <c r="J886" s="2">
        <v>546.52872281702764</v>
      </c>
      <c r="K886" s="2">
        <v>700</v>
      </c>
      <c r="L886" s="65" t="s">
        <v>47</v>
      </c>
    </row>
    <row r="887" spans="2:12">
      <c r="B887" s="62" t="s">
        <v>48</v>
      </c>
      <c r="C887" s="2">
        <v>431.63400000000001</v>
      </c>
      <c r="D887" s="2">
        <v>2012.7098421347719</v>
      </c>
      <c r="E887" s="2">
        <v>868.75400000000002</v>
      </c>
      <c r="F887" s="2">
        <v>438.82799999999997</v>
      </c>
      <c r="G887" s="2">
        <v>2459.9797642812218</v>
      </c>
      <c r="H887" s="2">
        <v>1079.508</v>
      </c>
      <c r="I887" s="2">
        <v>440.00799999999998</v>
      </c>
      <c r="J887" s="2">
        <v>1601.3777022235961</v>
      </c>
      <c r="K887" s="2">
        <v>704.61900000000003</v>
      </c>
      <c r="L887" s="65" t="s">
        <v>49</v>
      </c>
    </row>
    <row r="888" spans="2:12">
      <c r="B888" s="62" t="s">
        <v>50</v>
      </c>
      <c r="C888" s="2">
        <v>0</v>
      </c>
      <c r="D888" s="2">
        <v>0</v>
      </c>
      <c r="E888" s="2">
        <v>0</v>
      </c>
      <c r="F888" s="2">
        <v>0</v>
      </c>
      <c r="G888" s="2">
        <v>0</v>
      </c>
      <c r="H888" s="2">
        <v>0</v>
      </c>
      <c r="I888" s="2">
        <v>0</v>
      </c>
      <c r="J888" s="2">
        <v>0</v>
      </c>
      <c r="K888" s="2">
        <v>0</v>
      </c>
      <c r="L888" s="65" t="s">
        <v>51</v>
      </c>
    </row>
    <row r="889" spans="2:12">
      <c r="B889" s="62" t="s">
        <v>52</v>
      </c>
      <c r="C889" s="2">
        <v>0</v>
      </c>
      <c r="D889" s="2">
        <v>0</v>
      </c>
      <c r="E889" s="2">
        <v>0</v>
      </c>
      <c r="F889" s="2">
        <v>0</v>
      </c>
      <c r="G889" s="2">
        <v>0</v>
      </c>
      <c r="H889" s="2">
        <v>0</v>
      </c>
      <c r="I889" s="2">
        <v>0</v>
      </c>
      <c r="J889" s="2">
        <v>0</v>
      </c>
      <c r="K889" s="2">
        <v>0</v>
      </c>
      <c r="L889" s="65" t="s">
        <v>53</v>
      </c>
    </row>
    <row r="890" spans="2:12">
      <c r="B890" s="62" t="s">
        <v>54</v>
      </c>
      <c r="C890" s="2">
        <v>0</v>
      </c>
      <c r="D890" s="2">
        <v>0</v>
      </c>
      <c r="E890" s="2">
        <v>0</v>
      </c>
      <c r="F890" s="2">
        <v>30.96</v>
      </c>
      <c r="G890" s="2">
        <v>11774.741602067183</v>
      </c>
      <c r="H890" s="2">
        <v>364.54599999999999</v>
      </c>
      <c r="I890" s="2">
        <v>31.864000000000001</v>
      </c>
      <c r="J890" s="2">
        <v>11991.746171227718</v>
      </c>
      <c r="K890" s="2">
        <v>382.10500000000002</v>
      </c>
      <c r="L890" s="65" t="s">
        <v>55</v>
      </c>
    </row>
    <row r="891" spans="2:12">
      <c r="B891" s="62" t="s">
        <v>56</v>
      </c>
      <c r="C891" s="2">
        <v>0</v>
      </c>
      <c r="D891" s="2">
        <v>0</v>
      </c>
      <c r="E891" s="2">
        <v>0</v>
      </c>
      <c r="F891" s="2">
        <v>0</v>
      </c>
      <c r="G891" s="2">
        <v>0</v>
      </c>
      <c r="H891" s="2">
        <v>0</v>
      </c>
      <c r="I891" s="2">
        <v>0</v>
      </c>
      <c r="J891" s="2">
        <v>0</v>
      </c>
      <c r="K891" s="2">
        <v>0</v>
      </c>
      <c r="L891" s="65" t="s">
        <v>57</v>
      </c>
    </row>
    <row r="892" spans="2:12">
      <c r="B892" s="62" t="s">
        <v>58</v>
      </c>
      <c r="C892" s="2">
        <v>693.22699999999998</v>
      </c>
      <c r="D892" s="2">
        <v>1217.9502529474473</v>
      </c>
      <c r="E892" s="2">
        <v>844.31600000000003</v>
      </c>
      <c r="F892" s="2">
        <v>696.36300000000006</v>
      </c>
      <c r="G892" s="2">
        <v>1121.8344455406159</v>
      </c>
      <c r="H892" s="2">
        <v>781.20399999999995</v>
      </c>
      <c r="I892" s="2">
        <v>693.10599999999999</v>
      </c>
      <c r="J892" s="2">
        <v>816.67586198936374</v>
      </c>
      <c r="K892" s="2">
        <v>566.04293999999993</v>
      </c>
      <c r="L892" s="65" t="s">
        <v>417</v>
      </c>
    </row>
    <row r="893" spans="2:12">
      <c r="B893" s="62" t="s">
        <v>59</v>
      </c>
      <c r="C893" s="2">
        <v>0</v>
      </c>
      <c r="D893" s="2">
        <v>0</v>
      </c>
      <c r="E893" s="2">
        <v>0</v>
      </c>
      <c r="F893" s="2">
        <v>0</v>
      </c>
      <c r="G893" s="2">
        <v>0</v>
      </c>
      <c r="H893" s="2">
        <v>0</v>
      </c>
      <c r="I893" s="2">
        <v>0</v>
      </c>
      <c r="J893" s="2">
        <v>0</v>
      </c>
      <c r="K893" s="2">
        <v>0</v>
      </c>
      <c r="L893" s="65" t="s">
        <v>60</v>
      </c>
    </row>
    <row r="894" spans="2:12">
      <c r="B894" s="62" t="s">
        <v>61</v>
      </c>
      <c r="C894" s="2">
        <v>9.7210000000000001</v>
      </c>
      <c r="D894" s="2">
        <v>3549.120460857936</v>
      </c>
      <c r="E894" s="2">
        <v>34.500999999999998</v>
      </c>
      <c r="F894" s="2">
        <v>6.6360000000000001</v>
      </c>
      <c r="G894" s="2">
        <v>5110.3074141048828</v>
      </c>
      <c r="H894" s="2">
        <v>33.911999999999999</v>
      </c>
      <c r="I894" s="2">
        <v>8.17</v>
      </c>
      <c r="J894" s="2">
        <v>4077.600979192167</v>
      </c>
      <c r="K894" s="2">
        <v>33.314</v>
      </c>
      <c r="L894" s="65" t="s">
        <v>62</v>
      </c>
    </row>
    <row r="895" spans="2:12">
      <c r="B895" s="62" t="s">
        <v>63</v>
      </c>
      <c r="C895" s="2">
        <v>0</v>
      </c>
      <c r="D895" s="2">
        <v>0</v>
      </c>
      <c r="E895" s="2">
        <v>0</v>
      </c>
      <c r="F895" s="2">
        <v>0</v>
      </c>
      <c r="G895" s="2">
        <v>0</v>
      </c>
      <c r="H895" s="2">
        <v>0</v>
      </c>
      <c r="I895" s="2">
        <v>0</v>
      </c>
      <c r="J895" s="2">
        <v>0</v>
      </c>
      <c r="K895" s="2">
        <v>0</v>
      </c>
      <c r="L895" s="65" t="s">
        <v>64</v>
      </c>
    </row>
    <row r="896" spans="2:12">
      <c r="B896" s="62" t="s">
        <v>65</v>
      </c>
      <c r="C896" s="2">
        <v>55.773000000000003</v>
      </c>
      <c r="D896" s="2">
        <v>1603.7329890807378</v>
      </c>
      <c r="E896" s="2">
        <v>89.444999999999993</v>
      </c>
      <c r="F896" s="2">
        <v>54.335999999999999</v>
      </c>
      <c r="G896" s="2">
        <v>1642.7966725559484</v>
      </c>
      <c r="H896" s="2">
        <v>89.263000000000005</v>
      </c>
      <c r="I896" s="2">
        <v>40.587000000000003</v>
      </c>
      <c r="J896" s="2">
        <v>1664.3506541503436</v>
      </c>
      <c r="K896" s="2">
        <v>67.551000000000002</v>
      </c>
      <c r="L896" s="65" t="s">
        <v>66</v>
      </c>
    </row>
    <row r="897" spans="2:12">
      <c r="B897" s="62" t="s">
        <v>67</v>
      </c>
      <c r="C897" s="2">
        <v>0</v>
      </c>
      <c r="D897" s="2">
        <v>0</v>
      </c>
      <c r="E897" s="2">
        <v>0</v>
      </c>
      <c r="F897" s="2">
        <v>0</v>
      </c>
      <c r="G897" s="2">
        <v>0</v>
      </c>
      <c r="H897" s="2">
        <v>0</v>
      </c>
      <c r="I897" s="2">
        <v>0</v>
      </c>
      <c r="J897" s="2">
        <v>0</v>
      </c>
      <c r="K897" s="2">
        <v>0</v>
      </c>
      <c r="L897" s="65" t="s">
        <v>68</v>
      </c>
    </row>
    <row r="898" spans="2:12">
      <c r="B898" s="62" t="s">
        <v>69</v>
      </c>
      <c r="C898" s="2">
        <v>3.6999999999999998E-2</v>
      </c>
      <c r="D898" s="2">
        <v>2162.1621621621621</v>
      </c>
      <c r="E898" s="2">
        <v>0.08</v>
      </c>
      <c r="F898" s="2">
        <v>7.1999999999999995E-2</v>
      </c>
      <c r="G898" s="2">
        <v>10236.111111111113</v>
      </c>
      <c r="H898" s="2">
        <v>0.73699999999999999</v>
      </c>
      <c r="I898" s="2">
        <v>0.06</v>
      </c>
      <c r="J898" s="2">
        <v>10686</v>
      </c>
      <c r="K898" s="2">
        <v>0.64115999999999995</v>
      </c>
      <c r="L898" s="65" t="s">
        <v>70</v>
      </c>
    </row>
    <row r="899" spans="2:12">
      <c r="B899" s="62" t="s">
        <v>71</v>
      </c>
      <c r="C899" s="2">
        <v>61.97</v>
      </c>
      <c r="D899" s="2">
        <v>2170.4050346942067</v>
      </c>
      <c r="E899" s="2">
        <v>134.5</v>
      </c>
      <c r="F899" s="2">
        <v>62.868000000000002</v>
      </c>
      <c r="G899" s="2">
        <v>2169.3707450531269</v>
      </c>
      <c r="H899" s="2">
        <v>136.38399999999999</v>
      </c>
      <c r="I899" s="2">
        <v>66.653999999999996</v>
      </c>
      <c r="J899" s="2">
        <v>2165.3191106310201</v>
      </c>
      <c r="K899" s="2">
        <v>144.32718</v>
      </c>
      <c r="L899" s="65" t="s">
        <v>72</v>
      </c>
    </row>
    <row r="900" spans="2:12">
      <c r="B900" s="62" t="s">
        <v>73</v>
      </c>
      <c r="C900" s="2">
        <v>205.94</v>
      </c>
      <c r="D900" s="2">
        <v>680.65941536369826</v>
      </c>
      <c r="E900" s="2">
        <v>140.17500000000001</v>
      </c>
      <c r="F900" s="2">
        <v>238.75899999999999</v>
      </c>
      <c r="G900" s="2">
        <v>722.5654320884239</v>
      </c>
      <c r="H900" s="2">
        <v>172.51900000000001</v>
      </c>
      <c r="I900" s="2">
        <v>235.5</v>
      </c>
      <c r="J900" s="2">
        <v>735.71040339702756</v>
      </c>
      <c r="K900" s="2">
        <v>173.25979999999998</v>
      </c>
      <c r="L900" s="65" t="s">
        <v>74</v>
      </c>
    </row>
    <row r="901" spans="2:12">
      <c r="B901" s="62" t="s">
        <v>75</v>
      </c>
      <c r="C901" s="2">
        <v>89.941999999999993</v>
      </c>
      <c r="D901" s="2">
        <v>12008.750083387071</v>
      </c>
      <c r="E901" s="2">
        <v>1080.0909999999999</v>
      </c>
      <c r="F901" s="2">
        <v>100.82599999999999</v>
      </c>
      <c r="G901" s="2">
        <v>9252.8415289707027</v>
      </c>
      <c r="H901" s="2">
        <v>932.92700000000002</v>
      </c>
      <c r="I901" s="2">
        <v>108.36</v>
      </c>
      <c r="J901" s="2">
        <v>9849.0722689754002</v>
      </c>
      <c r="K901" s="2">
        <v>1056.548</v>
      </c>
      <c r="L901" s="65" t="s">
        <v>76</v>
      </c>
    </row>
    <row r="902" spans="2:12">
      <c r="B902" s="62" t="s">
        <v>77</v>
      </c>
      <c r="C902" s="2">
        <v>1073.4929999999999</v>
      </c>
      <c r="D902" s="2">
        <v>767.58767872729493</v>
      </c>
      <c r="E902" s="2">
        <v>824</v>
      </c>
      <c r="F902" s="2">
        <v>1068.895</v>
      </c>
      <c r="G902" s="2">
        <v>1318.4325869238794</v>
      </c>
      <c r="H902" s="2">
        <v>1409.2660000000001</v>
      </c>
      <c r="I902" s="2">
        <v>1104.0830000000001</v>
      </c>
      <c r="J902" s="2">
        <v>1440.5656096507234</v>
      </c>
      <c r="K902" s="2">
        <v>1590.5039999999999</v>
      </c>
      <c r="L902" s="65" t="s">
        <v>78</v>
      </c>
    </row>
    <row r="903" spans="2:12">
      <c r="B903" s="62" t="s">
        <v>79</v>
      </c>
      <c r="C903" s="2">
        <v>0</v>
      </c>
      <c r="D903" s="2">
        <v>0</v>
      </c>
      <c r="E903" s="2">
        <v>0</v>
      </c>
      <c r="F903" s="2">
        <v>0</v>
      </c>
      <c r="G903" s="2">
        <v>0</v>
      </c>
      <c r="H903" s="2">
        <v>0</v>
      </c>
      <c r="I903" s="2">
        <v>0</v>
      </c>
      <c r="J903" s="2">
        <v>0</v>
      </c>
      <c r="K903" s="2">
        <v>0</v>
      </c>
      <c r="L903" s="65" t="s">
        <v>80</v>
      </c>
    </row>
    <row r="904" spans="2:12" ht="15.75" thickBot="1">
      <c r="B904" s="63" t="s">
        <v>81</v>
      </c>
      <c r="C904" s="2">
        <v>0</v>
      </c>
      <c r="D904" s="2">
        <v>0</v>
      </c>
      <c r="E904" s="2">
        <v>0</v>
      </c>
      <c r="F904" s="2">
        <v>0</v>
      </c>
      <c r="G904" s="2">
        <v>0</v>
      </c>
      <c r="H904" s="2">
        <v>0</v>
      </c>
      <c r="I904" s="2">
        <v>0</v>
      </c>
      <c r="J904" s="2">
        <v>0</v>
      </c>
      <c r="K904" s="2">
        <v>0</v>
      </c>
      <c r="L904" s="66" t="s">
        <v>82</v>
      </c>
    </row>
    <row r="905" spans="2:12" ht="15.75" thickBot="1">
      <c r="B905" s="81" t="s">
        <v>343</v>
      </c>
      <c r="C905" s="67">
        <v>4347.7389999999996</v>
      </c>
      <c r="D905" s="67">
        <v>1111.914169640818</v>
      </c>
      <c r="E905" s="67">
        <v>4834.3126000000002</v>
      </c>
      <c r="F905" s="100">
        <v>6400.8730000000014</v>
      </c>
      <c r="G905" s="100">
        <v>1120.6829130963852</v>
      </c>
      <c r="H905" s="100">
        <v>7173.3490000000002</v>
      </c>
      <c r="I905" s="100">
        <v>4059.3869999999997</v>
      </c>
      <c r="J905" s="100">
        <v>1357.4680512106877</v>
      </c>
      <c r="K905" s="100">
        <v>5510.488159999999</v>
      </c>
      <c r="L905" s="81" t="s">
        <v>345</v>
      </c>
    </row>
    <row r="906" spans="2:12" ht="15.75" thickBot="1">
      <c r="B906" s="81" t="s">
        <v>344</v>
      </c>
      <c r="C906" s="67">
        <v>10578.245999999999</v>
      </c>
      <c r="D906" s="67">
        <v>1840.0493805872923</v>
      </c>
      <c r="E906" s="67">
        <v>19464.494999999999</v>
      </c>
      <c r="F906" s="100">
        <v>12763.183999999999</v>
      </c>
      <c r="G906" s="100">
        <v>1852.2264507038371</v>
      </c>
      <c r="H906" s="100">
        <v>23640.307000000001</v>
      </c>
      <c r="I906" s="100">
        <v>10338.179</v>
      </c>
      <c r="J906" s="100">
        <v>2230.0165822240069</v>
      </c>
      <c r="K906" s="100">
        <v>23054.310600000001</v>
      </c>
      <c r="L906" s="81" t="s">
        <v>342</v>
      </c>
    </row>
    <row r="907" spans="2:12">
      <c r="B907" s="83"/>
      <c r="C907" s="35"/>
      <c r="D907" s="35"/>
      <c r="E907" s="35"/>
      <c r="F907" s="35"/>
      <c r="G907" s="35"/>
      <c r="H907" s="35"/>
      <c r="I907" s="35"/>
      <c r="J907" s="35"/>
      <c r="K907" s="35"/>
      <c r="L907" s="83"/>
    </row>
    <row r="908" spans="2:12">
      <c r="B908" s="83"/>
      <c r="C908" s="35"/>
      <c r="D908" s="35"/>
      <c r="E908" s="35"/>
      <c r="F908" s="35"/>
      <c r="G908" s="35"/>
      <c r="H908" s="35"/>
      <c r="I908" s="35"/>
      <c r="J908" s="35"/>
      <c r="K908" s="35"/>
      <c r="L908" s="83"/>
    </row>
    <row r="909" spans="2:12">
      <c r="B909" s="83"/>
      <c r="C909" s="35"/>
      <c r="D909" s="35"/>
      <c r="E909" s="35"/>
      <c r="F909" s="35"/>
      <c r="G909" s="35"/>
      <c r="H909" s="35"/>
      <c r="I909" s="35"/>
      <c r="J909" s="35"/>
      <c r="K909" s="35"/>
      <c r="L909" s="83"/>
    </row>
    <row r="910" spans="2:12">
      <c r="B910" s="31" t="s">
        <v>317</v>
      </c>
      <c r="L910" s="43" t="s">
        <v>318</v>
      </c>
    </row>
    <row r="911" spans="2:12">
      <c r="B911" s="31" t="s">
        <v>178</v>
      </c>
      <c r="L911" s="43" t="s">
        <v>179</v>
      </c>
    </row>
    <row r="912" spans="2:12" ht="18" customHeight="1" thickBot="1">
      <c r="B912" s="26" t="s">
        <v>467</v>
      </c>
      <c r="L912" s="43" t="s">
        <v>127</v>
      </c>
    </row>
    <row r="913" spans="2:12" ht="15.75" thickBot="1">
      <c r="B913" s="135" t="s">
        <v>39</v>
      </c>
      <c r="C913" s="138">
        <v>2019</v>
      </c>
      <c r="D913" s="139"/>
      <c r="E913" s="140"/>
      <c r="F913" s="138">
        <v>2020</v>
      </c>
      <c r="G913" s="139"/>
      <c r="H913" s="140"/>
      <c r="I913" s="138">
        <v>2021</v>
      </c>
      <c r="J913" s="139"/>
      <c r="K913" s="140"/>
      <c r="L913" s="141" t="s">
        <v>40</v>
      </c>
    </row>
    <row r="914" spans="2:12">
      <c r="B914" s="136"/>
      <c r="C914" s="57" t="s">
        <v>7</v>
      </c>
      <c r="D914" s="57" t="s">
        <v>461</v>
      </c>
      <c r="E914" s="58" t="s">
        <v>462</v>
      </c>
      <c r="F914" s="57" t="s">
        <v>7</v>
      </c>
      <c r="G914" s="57" t="s">
        <v>461</v>
      </c>
      <c r="H914" s="58" t="s">
        <v>462</v>
      </c>
      <c r="I914" s="57" t="s">
        <v>7</v>
      </c>
      <c r="J914" s="57" t="s">
        <v>461</v>
      </c>
      <c r="K914" s="58" t="s">
        <v>462</v>
      </c>
      <c r="L914" s="142"/>
    </row>
    <row r="915" spans="2:12" ht="15.75" thickBot="1">
      <c r="B915" s="137"/>
      <c r="C915" s="59" t="s">
        <v>8</v>
      </c>
      <c r="D915" s="59" t="s">
        <v>9</v>
      </c>
      <c r="E915" s="60" t="s">
        <v>10</v>
      </c>
      <c r="F915" s="59" t="s">
        <v>8</v>
      </c>
      <c r="G915" s="59" t="s">
        <v>9</v>
      </c>
      <c r="H915" s="60" t="s">
        <v>10</v>
      </c>
      <c r="I915" s="59" t="s">
        <v>8</v>
      </c>
      <c r="J915" s="59" t="s">
        <v>9</v>
      </c>
      <c r="K915" s="60" t="s">
        <v>10</v>
      </c>
      <c r="L915" s="143"/>
    </row>
    <row r="916" spans="2:12">
      <c r="B916" s="61" t="s">
        <v>41</v>
      </c>
      <c r="C916" s="2">
        <v>0</v>
      </c>
      <c r="D916" s="2">
        <v>0</v>
      </c>
      <c r="E916" s="2">
        <v>0</v>
      </c>
      <c r="F916" s="2">
        <v>0</v>
      </c>
      <c r="G916" s="2">
        <v>0</v>
      </c>
      <c r="H916" s="2">
        <v>0</v>
      </c>
      <c r="I916" s="2">
        <v>0</v>
      </c>
      <c r="J916" s="2">
        <v>0</v>
      </c>
      <c r="K916" s="2">
        <v>0</v>
      </c>
      <c r="L916" s="64" t="s">
        <v>42</v>
      </c>
    </row>
    <row r="917" spans="2:12">
      <c r="B917" s="62" t="s">
        <v>43</v>
      </c>
      <c r="C917" s="2">
        <v>0</v>
      </c>
      <c r="D917" s="2">
        <v>0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  <c r="J917" s="2">
        <v>0</v>
      </c>
      <c r="K917" s="2">
        <v>0</v>
      </c>
      <c r="L917" s="65" t="s">
        <v>416</v>
      </c>
    </row>
    <row r="918" spans="2:12">
      <c r="B918" s="62" t="s">
        <v>44</v>
      </c>
      <c r="C918" s="2">
        <v>0</v>
      </c>
      <c r="D918" s="2">
        <v>0</v>
      </c>
      <c r="E918" s="2">
        <v>0</v>
      </c>
      <c r="F918" s="2">
        <v>0</v>
      </c>
      <c r="G918" s="2">
        <v>0</v>
      </c>
      <c r="H918" s="2">
        <v>0</v>
      </c>
      <c r="I918" s="2">
        <v>0</v>
      </c>
      <c r="J918" s="2">
        <v>0</v>
      </c>
      <c r="K918" s="2">
        <v>0</v>
      </c>
      <c r="L918" s="65" t="s">
        <v>45</v>
      </c>
    </row>
    <row r="919" spans="2:12">
      <c r="B919" s="62" t="s">
        <v>46</v>
      </c>
      <c r="C919" s="2">
        <v>0</v>
      </c>
      <c r="D919" s="2">
        <v>0</v>
      </c>
      <c r="E919" s="2">
        <v>0</v>
      </c>
      <c r="F919" s="2">
        <v>0</v>
      </c>
      <c r="G919" s="2">
        <v>0</v>
      </c>
      <c r="H919" s="2">
        <v>0</v>
      </c>
      <c r="I919" s="2">
        <v>0</v>
      </c>
      <c r="J919" s="2">
        <v>0</v>
      </c>
      <c r="K919" s="2">
        <v>0</v>
      </c>
      <c r="L919" s="65" t="s">
        <v>47</v>
      </c>
    </row>
    <row r="920" spans="2:12">
      <c r="B920" s="62" t="s">
        <v>48</v>
      </c>
      <c r="C920" s="2">
        <v>0</v>
      </c>
      <c r="D920" s="2">
        <v>0</v>
      </c>
      <c r="E920" s="2">
        <v>0</v>
      </c>
      <c r="F920" s="2">
        <v>0</v>
      </c>
      <c r="G920" s="2">
        <v>0</v>
      </c>
      <c r="H920" s="2">
        <v>0</v>
      </c>
      <c r="I920" s="2">
        <v>0</v>
      </c>
      <c r="J920" s="2">
        <v>0</v>
      </c>
      <c r="K920" s="2">
        <v>0</v>
      </c>
      <c r="L920" s="65" t="s">
        <v>49</v>
      </c>
    </row>
    <row r="921" spans="2:12">
      <c r="B921" s="62" t="s">
        <v>50</v>
      </c>
      <c r="C921" s="2">
        <v>0</v>
      </c>
      <c r="D921" s="2">
        <v>0</v>
      </c>
      <c r="E921" s="2">
        <v>0</v>
      </c>
      <c r="F921" s="2">
        <v>0</v>
      </c>
      <c r="G921" s="2">
        <v>0</v>
      </c>
      <c r="H921" s="2">
        <v>0</v>
      </c>
      <c r="I921" s="2">
        <v>0</v>
      </c>
      <c r="J921" s="2">
        <v>0</v>
      </c>
      <c r="K921" s="2">
        <v>0</v>
      </c>
      <c r="L921" s="65" t="s">
        <v>51</v>
      </c>
    </row>
    <row r="922" spans="2:12">
      <c r="B922" s="62" t="s">
        <v>52</v>
      </c>
      <c r="C922" s="2">
        <v>0</v>
      </c>
      <c r="D922" s="2">
        <v>0</v>
      </c>
      <c r="E922" s="2">
        <v>0</v>
      </c>
      <c r="F922" s="2">
        <v>0</v>
      </c>
      <c r="G922" s="2">
        <v>0</v>
      </c>
      <c r="H922" s="2">
        <v>0</v>
      </c>
      <c r="I922" s="2">
        <v>0</v>
      </c>
      <c r="J922" s="2">
        <v>0</v>
      </c>
      <c r="K922" s="2">
        <v>0</v>
      </c>
      <c r="L922" s="65" t="s">
        <v>53</v>
      </c>
    </row>
    <row r="923" spans="2:12">
      <c r="B923" s="62" t="s">
        <v>54</v>
      </c>
      <c r="C923" s="2">
        <v>0</v>
      </c>
      <c r="D923" s="2">
        <v>0</v>
      </c>
      <c r="E923" s="2">
        <v>0</v>
      </c>
      <c r="F923" s="2">
        <v>0</v>
      </c>
      <c r="G923" s="2">
        <v>0</v>
      </c>
      <c r="H923" s="2">
        <v>0</v>
      </c>
      <c r="I923" s="2">
        <v>0</v>
      </c>
      <c r="J923" s="2">
        <v>0</v>
      </c>
      <c r="K923" s="2">
        <v>0</v>
      </c>
      <c r="L923" s="65" t="s">
        <v>55</v>
      </c>
    </row>
    <row r="924" spans="2:12">
      <c r="B924" s="62" t="s">
        <v>56</v>
      </c>
      <c r="C924" s="2">
        <v>0</v>
      </c>
      <c r="D924" s="2">
        <v>0</v>
      </c>
      <c r="E924" s="2">
        <v>0</v>
      </c>
      <c r="F924" s="2">
        <v>0</v>
      </c>
      <c r="G924" s="2">
        <v>0</v>
      </c>
      <c r="H924" s="2">
        <v>0</v>
      </c>
      <c r="I924" s="2">
        <v>0</v>
      </c>
      <c r="J924" s="2">
        <v>0</v>
      </c>
      <c r="K924" s="2">
        <v>0</v>
      </c>
      <c r="L924" s="65" t="s">
        <v>57</v>
      </c>
    </row>
    <row r="925" spans="2:12">
      <c r="B925" s="62" t="s">
        <v>58</v>
      </c>
      <c r="C925" s="2">
        <v>1.3560000000000001</v>
      </c>
      <c r="D925" s="2">
        <v>1538.34808259587</v>
      </c>
      <c r="E925" s="2">
        <v>2.0859999999999999</v>
      </c>
      <c r="F925" s="2">
        <v>2.9740000000000002</v>
      </c>
      <c r="G925" s="2">
        <v>2093.8130464021519</v>
      </c>
      <c r="H925" s="2">
        <v>6.2270000000000003</v>
      </c>
      <c r="I925" s="2">
        <v>2.298</v>
      </c>
      <c r="J925" s="2">
        <v>1939.9477806788511</v>
      </c>
      <c r="K925" s="2">
        <v>4.4580000000000002</v>
      </c>
      <c r="L925" s="65" t="s">
        <v>417</v>
      </c>
    </row>
    <row r="926" spans="2:12">
      <c r="B926" s="62" t="s">
        <v>59</v>
      </c>
      <c r="C926" s="2">
        <v>0</v>
      </c>
      <c r="D926" s="2">
        <v>0</v>
      </c>
      <c r="E926" s="2">
        <v>0</v>
      </c>
      <c r="F926" s="2">
        <v>0</v>
      </c>
      <c r="G926" s="2">
        <v>0</v>
      </c>
      <c r="H926" s="2">
        <v>0</v>
      </c>
      <c r="I926" s="2">
        <v>0</v>
      </c>
      <c r="J926" s="2">
        <v>0</v>
      </c>
      <c r="K926" s="2">
        <v>0</v>
      </c>
      <c r="L926" s="65" t="s">
        <v>60</v>
      </c>
    </row>
    <row r="927" spans="2:12">
      <c r="B927" s="62" t="s">
        <v>61</v>
      </c>
      <c r="C927" s="2">
        <v>5.5E-2</v>
      </c>
      <c r="D927" s="2">
        <v>799.99999999999989</v>
      </c>
      <c r="E927" s="2">
        <v>4.3999999999999997E-2</v>
      </c>
      <c r="F927" s="2">
        <v>4.2000000000000003E-2</v>
      </c>
      <c r="G927" s="2">
        <v>785.71428571428567</v>
      </c>
      <c r="H927" s="2">
        <v>3.3000000000000002E-2</v>
      </c>
      <c r="I927" s="2">
        <v>4.1000000000000002E-2</v>
      </c>
      <c r="J927" s="2">
        <v>777.07317073170725</v>
      </c>
      <c r="K927" s="2">
        <v>3.1859999999999999E-2</v>
      </c>
      <c r="L927" s="65" t="s">
        <v>62</v>
      </c>
    </row>
    <row r="928" spans="2:12">
      <c r="B928" s="62" t="s">
        <v>63</v>
      </c>
      <c r="C928" s="2">
        <v>0.2</v>
      </c>
      <c r="D928" s="2">
        <v>0</v>
      </c>
      <c r="E928" s="2">
        <v>0</v>
      </c>
      <c r="F928" s="2">
        <v>0</v>
      </c>
      <c r="G928" s="2">
        <v>0</v>
      </c>
      <c r="H928" s="2">
        <v>0</v>
      </c>
      <c r="I928" s="2">
        <v>0</v>
      </c>
      <c r="J928" s="2">
        <v>0</v>
      </c>
      <c r="K928" s="2">
        <v>0</v>
      </c>
      <c r="L928" s="65" t="s">
        <v>64</v>
      </c>
    </row>
    <row r="929" spans="2:12">
      <c r="B929" s="62" t="s">
        <v>65</v>
      </c>
      <c r="C929" s="2">
        <v>0</v>
      </c>
      <c r="D929" s="2">
        <v>0</v>
      </c>
      <c r="E929" s="2">
        <v>0</v>
      </c>
      <c r="F929" s="2">
        <v>0</v>
      </c>
      <c r="G929" s="2">
        <v>0</v>
      </c>
      <c r="H929" s="2">
        <v>0</v>
      </c>
      <c r="I929" s="2">
        <v>0</v>
      </c>
      <c r="J929" s="2">
        <v>0</v>
      </c>
      <c r="K929" s="2">
        <v>0</v>
      </c>
      <c r="L929" s="65" t="s">
        <v>66</v>
      </c>
    </row>
    <row r="930" spans="2:12">
      <c r="B930" s="62" t="s">
        <v>67</v>
      </c>
      <c r="C930" s="2">
        <v>0</v>
      </c>
      <c r="D930" s="2">
        <v>0</v>
      </c>
      <c r="E930" s="2">
        <v>0</v>
      </c>
      <c r="F930" s="2">
        <v>0</v>
      </c>
      <c r="G930" s="2">
        <v>0</v>
      </c>
      <c r="H930" s="2">
        <v>0</v>
      </c>
      <c r="I930" s="2">
        <v>0</v>
      </c>
      <c r="J930" s="2">
        <v>0</v>
      </c>
      <c r="K930" s="2">
        <v>0</v>
      </c>
      <c r="L930" s="65" t="s">
        <v>68</v>
      </c>
    </row>
    <row r="931" spans="2:12">
      <c r="B931" s="62" t="s">
        <v>69</v>
      </c>
      <c r="C931" s="2">
        <v>0</v>
      </c>
      <c r="D931" s="2">
        <v>0</v>
      </c>
      <c r="E931" s="2">
        <v>0</v>
      </c>
      <c r="F931" s="2">
        <v>0</v>
      </c>
      <c r="G931" s="2">
        <v>0</v>
      </c>
      <c r="H931" s="2">
        <v>0</v>
      </c>
      <c r="I931" s="2">
        <v>0</v>
      </c>
      <c r="J931" s="2">
        <v>0</v>
      </c>
      <c r="K931" s="2">
        <v>0</v>
      </c>
      <c r="L931" s="65" t="s">
        <v>70</v>
      </c>
    </row>
    <row r="932" spans="2:12">
      <c r="B932" s="62" t="s">
        <v>71</v>
      </c>
      <c r="C932" s="2">
        <v>0</v>
      </c>
      <c r="D932" s="2">
        <v>0</v>
      </c>
      <c r="E932" s="2">
        <v>0</v>
      </c>
      <c r="F932" s="2">
        <v>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65" t="s">
        <v>72</v>
      </c>
    </row>
    <row r="933" spans="2:12">
      <c r="B933" s="62" t="s">
        <v>73</v>
      </c>
      <c r="C933" s="2">
        <v>0</v>
      </c>
      <c r="D933" s="2">
        <v>0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  <c r="J933" s="2">
        <v>0</v>
      </c>
      <c r="K933" s="2">
        <v>0</v>
      </c>
      <c r="L933" s="65" t="s">
        <v>74</v>
      </c>
    </row>
    <row r="934" spans="2:12">
      <c r="B934" s="62" t="s">
        <v>75</v>
      </c>
      <c r="C934" s="2">
        <v>14</v>
      </c>
      <c r="D934" s="2">
        <v>3142.8571428571427</v>
      </c>
      <c r="E934" s="2">
        <v>44</v>
      </c>
      <c r="F934" s="2">
        <v>17</v>
      </c>
      <c r="G934" s="2">
        <v>2941.1764705882356</v>
      </c>
      <c r="H934" s="2">
        <v>50</v>
      </c>
      <c r="I934" s="2">
        <v>20.613</v>
      </c>
      <c r="J934" s="2">
        <v>3000</v>
      </c>
      <c r="K934" s="2">
        <v>62.582999999999998</v>
      </c>
      <c r="L934" s="65" t="s">
        <v>76</v>
      </c>
    </row>
    <row r="935" spans="2:12">
      <c r="B935" s="62" t="s">
        <v>77</v>
      </c>
      <c r="C935" s="2">
        <v>0.70099999999999996</v>
      </c>
      <c r="D935" s="2">
        <v>992.86733238231091</v>
      </c>
      <c r="E935" s="2">
        <v>0.69599999999999995</v>
      </c>
      <c r="F935" s="2">
        <v>0.73399999999999999</v>
      </c>
      <c r="G935" s="2">
        <v>990.4632152588556</v>
      </c>
      <c r="H935" s="2">
        <v>0.72699999999999998</v>
      </c>
      <c r="I935" s="2">
        <v>1</v>
      </c>
      <c r="J935" s="2">
        <v>1000</v>
      </c>
      <c r="K935" s="2">
        <v>1</v>
      </c>
      <c r="L935" s="65" t="s">
        <v>78</v>
      </c>
    </row>
    <row r="936" spans="2:12">
      <c r="B936" s="62" t="s">
        <v>79</v>
      </c>
      <c r="C936" s="2">
        <v>0</v>
      </c>
      <c r="D936" s="2">
        <v>0</v>
      </c>
      <c r="E936" s="2">
        <v>0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  <c r="K936" s="2">
        <v>0</v>
      </c>
      <c r="L936" s="65" t="s">
        <v>80</v>
      </c>
    </row>
    <row r="937" spans="2:12" ht="15.75" thickBot="1">
      <c r="B937" s="63" t="s">
        <v>81</v>
      </c>
      <c r="C937" s="2">
        <v>0</v>
      </c>
      <c r="D937" s="2">
        <v>0</v>
      </c>
      <c r="E937" s="2">
        <v>0</v>
      </c>
      <c r="F937" s="2">
        <v>0</v>
      </c>
      <c r="G937" s="2">
        <v>0</v>
      </c>
      <c r="H937" s="2">
        <v>0</v>
      </c>
      <c r="I937" s="2">
        <v>0</v>
      </c>
      <c r="J937" s="2">
        <v>0</v>
      </c>
      <c r="K937" s="2">
        <v>0</v>
      </c>
      <c r="L937" s="66" t="s">
        <v>82</v>
      </c>
    </row>
    <row r="938" spans="2:12" ht="15.75" thickBot="1">
      <c r="B938" s="81" t="s">
        <v>343</v>
      </c>
      <c r="C938" s="67">
        <v>16.312000000000001</v>
      </c>
      <c r="D938" s="67">
        <v>2870.6473761647862</v>
      </c>
      <c r="E938" s="67">
        <v>46.826000000000001</v>
      </c>
      <c r="F938" s="100">
        <v>20.75</v>
      </c>
      <c r="G938" s="100">
        <v>2746.3614457831322</v>
      </c>
      <c r="H938" s="100">
        <v>56.986999999999995</v>
      </c>
      <c r="I938" s="100">
        <v>17.338999999999999</v>
      </c>
      <c r="J938" s="100">
        <v>2738.9042043947175</v>
      </c>
      <c r="K938" s="100">
        <v>47.48986</v>
      </c>
      <c r="L938" s="81" t="s">
        <v>345</v>
      </c>
    </row>
    <row r="939" spans="2:12" ht="15.75" thickBot="1">
      <c r="B939" s="81" t="s">
        <v>344</v>
      </c>
      <c r="C939" s="67">
        <v>120501.628</v>
      </c>
      <c r="D939" s="67">
        <v>2769.0222741223047</v>
      </c>
      <c r="E939" s="67">
        <v>333671.69199999998</v>
      </c>
      <c r="F939" s="100">
        <v>126951.51700000001</v>
      </c>
      <c r="G939" s="100">
        <v>2784.2419165420447</v>
      </c>
      <c r="H939" s="100">
        <v>353463.73499999999</v>
      </c>
      <c r="I939" s="100">
        <v>129523.96400000001</v>
      </c>
      <c r="J939" s="100">
        <v>2869.6897560979528</v>
      </c>
      <c r="K939" s="100">
        <v>371693.59266000002</v>
      </c>
      <c r="L939" s="81" t="s">
        <v>342</v>
      </c>
    </row>
    <row r="940" spans="2:12">
      <c r="B940" s="83"/>
      <c r="C940" s="35"/>
      <c r="D940" s="35"/>
      <c r="E940" s="35"/>
      <c r="F940" s="35"/>
      <c r="G940" s="35"/>
      <c r="H940" s="35"/>
      <c r="I940" s="35"/>
      <c r="J940" s="35"/>
      <c r="K940" s="35"/>
      <c r="L940" s="83"/>
    </row>
    <row r="941" spans="2:12">
      <c r="B941" s="31" t="s">
        <v>319</v>
      </c>
      <c r="L941" s="43" t="s">
        <v>320</v>
      </c>
    </row>
    <row r="942" spans="2:12">
      <c r="B942" s="31" t="s">
        <v>181</v>
      </c>
      <c r="L942" s="43" t="s">
        <v>356</v>
      </c>
    </row>
    <row r="943" spans="2:12" ht="21.75" customHeight="1" thickBot="1">
      <c r="B943" s="26" t="s">
        <v>467</v>
      </c>
      <c r="L943" s="43" t="s">
        <v>127</v>
      </c>
    </row>
    <row r="944" spans="2:12" ht="15.75" thickBot="1">
      <c r="B944" s="135" t="s">
        <v>39</v>
      </c>
      <c r="C944" s="138">
        <v>2019</v>
      </c>
      <c r="D944" s="139"/>
      <c r="E944" s="140"/>
      <c r="F944" s="138">
        <v>2020</v>
      </c>
      <c r="G944" s="139"/>
      <c r="H944" s="140"/>
      <c r="I944" s="138">
        <v>2020</v>
      </c>
      <c r="J944" s="139"/>
      <c r="K944" s="140"/>
      <c r="L944" s="141" t="s">
        <v>40</v>
      </c>
    </row>
    <row r="945" spans="2:13">
      <c r="B945" s="136"/>
      <c r="C945" s="57" t="s">
        <v>7</v>
      </c>
      <c r="D945" s="57" t="s">
        <v>461</v>
      </c>
      <c r="E945" s="58" t="s">
        <v>462</v>
      </c>
      <c r="F945" s="57" t="s">
        <v>7</v>
      </c>
      <c r="G945" s="57" t="s">
        <v>461</v>
      </c>
      <c r="H945" s="58" t="s">
        <v>462</v>
      </c>
      <c r="I945" s="57" t="s">
        <v>7</v>
      </c>
      <c r="J945" s="57" t="s">
        <v>461</v>
      </c>
      <c r="K945" s="58" t="s">
        <v>462</v>
      </c>
      <c r="L945" s="142"/>
    </row>
    <row r="946" spans="2:13" ht="15.75" thickBot="1">
      <c r="B946" s="137"/>
      <c r="C946" s="59" t="s">
        <v>8</v>
      </c>
      <c r="D946" s="59" t="s">
        <v>9</v>
      </c>
      <c r="E946" s="60" t="s">
        <v>10</v>
      </c>
      <c r="F946" s="59" t="s">
        <v>8</v>
      </c>
      <c r="G946" s="59" t="s">
        <v>9</v>
      </c>
      <c r="H946" s="60" t="s">
        <v>10</v>
      </c>
      <c r="I946" s="59" t="s">
        <v>8</v>
      </c>
      <c r="J946" s="59" t="s">
        <v>9</v>
      </c>
      <c r="K946" s="60" t="s">
        <v>10</v>
      </c>
      <c r="L946" s="143"/>
    </row>
    <row r="947" spans="2:13">
      <c r="B947" s="61" t="s">
        <v>41</v>
      </c>
      <c r="C947" s="2">
        <v>0</v>
      </c>
      <c r="D947" s="2">
        <v>0</v>
      </c>
      <c r="E947" s="2">
        <v>0</v>
      </c>
      <c r="F947" s="2">
        <v>0</v>
      </c>
      <c r="G947" s="2">
        <v>0</v>
      </c>
      <c r="H947" s="2">
        <v>0</v>
      </c>
      <c r="I947" s="2">
        <v>0</v>
      </c>
      <c r="J947" s="2">
        <v>0</v>
      </c>
      <c r="K947" s="2">
        <v>0</v>
      </c>
      <c r="L947" s="64" t="s">
        <v>42</v>
      </c>
    </row>
    <row r="948" spans="2:13">
      <c r="B948" s="62" t="s">
        <v>43</v>
      </c>
      <c r="C948" s="2">
        <v>0</v>
      </c>
      <c r="D948" s="2">
        <v>0</v>
      </c>
      <c r="E948" s="2">
        <v>0</v>
      </c>
      <c r="F948" s="2">
        <v>0</v>
      </c>
      <c r="G948" s="2">
        <v>0</v>
      </c>
      <c r="H948" s="2">
        <v>0</v>
      </c>
      <c r="I948" s="2">
        <v>0</v>
      </c>
      <c r="J948" s="2">
        <v>0</v>
      </c>
      <c r="K948" s="2">
        <v>0</v>
      </c>
      <c r="L948" s="65" t="s">
        <v>416</v>
      </c>
    </row>
    <row r="949" spans="2:13">
      <c r="B949" s="62" t="s">
        <v>44</v>
      </c>
      <c r="C949" s="2">
        <v>0</v>
      </c>
      <c r="D949" s="2">
        <v>0</v>
      </c>
      <c r="E949" s="2">
        <v>0</v>
      </c>
      <c r="F949" s="2">
        <v>0</v>
      </c>
      <c r="G949" s="2">
        <v>0</v>
      </c>
      <c r="H949" s="2">
        <v>0</v>
      </c>
      <c r="I949" s="2">
        <v>0</v>
      </c>
      <c r="J949" s="2">
        <v>0</v>
      </c>
      <c r="K949" s="2">
        <v>0</v>
      </c>
      <c r="L949" s="65" t="s">
        <v>45</v>
      </c>
    </row>
    <row r="950" spans="2:13">
      <c r="B950" s="62" t="s">
        <v>46</v>
      </c>
      <c r="C950" s="2">
        <v>1.48</v>
      </c>
      <c r="D950" s="2">
        <v>454.05405405405406</v>
      </c>
      <c r="E950" s="2">
        <v>0.67200000000000004</v>
      </c>
      <c r="F950" s="2">
        <v>2.9329999999999998</v>
      </c>
      <c r="G950" s="2">
        <v>663.82543470848964</v>
      </c>
      <c r="H950" s="2">
        <v>1.9470000000000001</v>
      </c>
      <c r="I950" s="2">
        <v>2.927</v>
      </c>
      <c r="J950" s="2">
        <v>664.42432524769379</v>
      </c>
      <c r="K950" s="2">
        <v>1.9447699999999999</v>
      </c>
      <c r="L950" s="65" t="s">
        <v>47</v>
      </c>
    </row>
    <row r="951" spans="2:13">
      <c r="B951" s="62" t="s">
        <v>48</v>
      </c>
      <c r="C951" s="2">
        <v>0.27500000000000002</v>
      </c>
      <c r="D951" s="2">
        <v>290.90909090909088</v>
      </c>
      <c r="E951" s="2">
        <v>0.08</v>
      </c>
      <c r="F951" s="2">
        <v>0.30299999999999999</v>
      </c>
      <c r="G951" s="2">
        <v>273.92739273927396</v>
      </c>
      <c r="H951" s="2">
        <v>8.3000000000000004E-2</v>
      </c>
      <c r="I951" s="2">
        <v>0.30499999999999999</v>
      </c>
      <c r="J951" s="2">
        <v>271.63934426229508</v>
      </c>
      <c r="K951" s="2">
        <v>8.2849999999999993E-2</v>
      </c>
      <c r="L951" s="65" t="s">
        <v>49</v>
      </c>
    </row>
    <row r="952" spans="2:13">
      <c r="B952" s="62" t="s">
        <v>50</v>
      </c>
      <c r="C952" s="2">
        <v>0</v>
      </c>
      <c r="D952" s="2">
        <v>0</v>
      </c>
      <c r="E952" s="2">
        <v>0</v>
      </c>
      <c r="F952" s="2">
        <v>0</v>
      </c>
      <c r="G952" s="2">
        <v>0</v>
      </c>
      <c r="H952" s="2">
        <v>0</v>
      </c>
      <c r="I952" s="2">
        <v>0</v>
      </c>
      <c r="J952" s="2">
        <v>0</v>
      </c>
      <c r="K952" s="2">
        <v>0</v>
      </c>
      <c r="L952" s="65" t="s">
        <v>51</v>
      </c>
    </row>
    <row r="953" spans="2:13">
      <c r="B953" s="62" t="s">
        <v>52</v>
      </c>
      <c r="C953" s="2">
        <v>0</v>
      </c>
      <c r="D953" s="2">
        <v>0</v>
      </c>
      <c r="E953" s="2">
        <v>0</v>
      </c>
      <c r="F953" s="2">
        <v>0</v>
      </c>
      <c r="G953" s="2">
        <v>0</v>
      </c>
      <c r="H953" s="2">
        <v>0</v>
      </c>
      <c r="I953" s="2">
        <v>0</v>
      </c>
      <c r="J953" s="2">
        <v>0</v>
      </c>
      <c r="K953" s="2">
        <v>0</v>
      </c>
      <c r="L953" s="65" t="s">
        <v>53</v>
      </c>
    </row>
    <row r="954" spans="2:13">
      <c r="B954" s="62" t="s">
        <v>54</v>
      </c>
      <c r="C954" s="2">
        <v>0</v>
      </c>
      <c r="D954" s="2">
        <v>0</v>
      </c>
      <c r="E954" s="2">
        <v>0</v>
      </c>
      <c r="F954" s="2">
        <v>0</v>
      </c>
      <c r="G954" s="2">
        <v>0</v>
      </c>
      <c r="H954" s="2">
        <v>0</v>
      </c>
      <c r="I954" s="2">
        <v>0</v>
      </c>
      <c r="J954" s="2">
        <v>0</v>
      </c>
      <c r="K954" s="2">
        <v>0</v>
      </c>
      <c r="L954" s="65" t="s">
        <v>55</v>
      </c>
    </row>
    <row r="955" spans="2:13">
      <c r="B955" s="62" t="s">
        <v>56</v>
      </c>
      <c r="C955" s="2">
        <v>197.05799999999999</v>
      </c>
      <c r="D955" s="2">
        <v>2237.9198002618523</v>
      </c>
      <c r="E955" s="2">
        <v>441</v>
      </c>
      <c r="F955" s="2">
        <v>202.15199999999999</v>
      </c>
      <c r="G955" s="2">
        <v>1585.7028374688352</v>
      </c>
      <c r="H955" s="2">
        <v>320.553</v>
      </c>
      <c r="I955" s="2">
        <v>196.739</v>
      </c>
      <c r="J955" s="2">
        <v>1789.3681476473905</v>
      </c>
      <c r="K955" s="2">
        <v>352.0385</v>
      </c>
      <c r="L955" s="65" t="s">
        <v>57</v>
      </c>
    </row>
    <row r="956" spans="2:13">
      <c r="B956" s="62" t="s">
        <v>58</v>
      </c>
      <c r="C956" s="2">
        <v>47.968000000000004</v>
      </c>
      <c r="D956" s="2">
        <v>2949.0910607071378</v>
      </c>
      <c r="E956" s="2">
        <v>141.46199999999999</v>
      </c>
      <c r="F956" s="2">
        <v>34.136000000000003</v>
      </c>
      <c r="G956" s="2">
        <v>2650.6620576517457</v>
      </c>
      <c r="H956" s="2">
        <v>90.483000000000004</v>
      </c>
      <c r="I956" s="2">
        <v>29.303000000000001</v>
      </c>
      <c r="J956" s="2">
        <v>2268.7096884278062</v>
      </c>
      <c r="K956" s="2">
        <v>66.48</v>
      </c>
      <c r="L956" s="65" t="s">
        <v>417</v>
      </c>
    </row>
    <row r="957" spans="2:13">
      <c r="B957" s="62" t="s">
        <v>59</v>
      </c>
      <c r="C957" s="2">
        <v>17.751000000000001</v>
      </c>
      <c r="D957" s="2">
        <v>401.83651625260546</v>
      </c>
      <c r="E957" s="2">
        <v>7.133</v>
      </c>
      <c r="F957" s="2">
        <v>17.901</v>
      </c>
      <c r="G957" s="2">
        <v>400.14524328249826</v>
      </c>
      <c r="H957" s="2">
        <v>7.1630000000000003</v>
      </c>
      <c r="I957" s="2">
        <v>18.085000000000001</v>
      </c>
      <c r="J957" s="2">
        <v>399.61791539950235</v>
      </c>
      <c r="K957" s="2">
        <v>7.2270900000000005</v>
      </c>
      <c r="L957" s="65" t="s">
        <v>60</v>
      </c>
    </row>
    <row r="958" spans="2:13">
      <c r="B958" s="62" t="s">
        <v>61</v>
      </c>
      <c r="C958" s="2">
        <v>7.0000000000000001E-3</v>
      </c>
      <c r="D958" s="2">
        <v>285.71428571428572</v>
      </c>
      <c r="E958" s="2">
        <v>2E-3</v>
      </c>
      <c r="F958" s="2">
        <v>18.013000000000002</v>
      </c>
      <c r="G958" s="2">
        <v>204.79653583523012</v>
      </c>
      <c r="H958" s="2">
        <v>3.6890000000000001</v>
      </c>
      <c r="I958" s="2">
        <v>2E-3</v>
      </c>
      <c r="J958" s="2">
        <v>1500</v>
      </c>
      <c r="K958" s="2">
        <v>3.0000000000000001E-3</v>
      </c>
      <c r="L958" s="65" t="s">
        <v>62</v>
      </c>
    </row>
    <row r="959" spans="2:13">
      <c r="B959" s="62" t="s">
        <v>63</v>
      </c>
      <c r="C959" s="2">
        <v>0.27</v>
      </c>
      <c r="D959" s="2">
        <v>0</v>
      </c>
      <c r="E959" s="2">
        <v>0</v>
      </c>
      <c r="F959" s="2">
        <v>0</v>
      </c>
      <c r="G959" s="2">
        <v>0</v>
      </c>
      <c r="H959" s="2">
        <v>0</v>
      </c>
      <c r="I959" s="2">
        <v>0</v>
      </c>
      <c r="J959" s="2">
        <v>0</v>
      </c>
      <c r="K959" s="2">
        <v>0</v>
      </c>
      <c r="L959" s="65" t="s">
        <v>64</v>
      </c>
      <c r="M959" s="93"/>
    </row>
    <row r="960" spans="2:13">
      <c r="B960" s="62" t="s">
        <v>65</v>
      </c>
      <c r="C960" s="2">
        <v>0</v>
      </c>
      <c r="D960" s="2">
        <v>0</v>
      </c>
      <c r="E960" s="2">
        <v>0</v>
      </c>
      <c r="F960" s="2">
        <v>0</v>
      </c>
      <c r="G960" s="2">
        <v>0</v>
      </c>
      <c r="H960" s="2">
        <v>0</v>
      </c>
      <c r="I960" s="2">
        <v>0</v>
      </c>
      <c r="J960" s="2">
        <v>0</v>
      </c>
      <c r="K960" s="2">
        <v>0</v>
      </c>
      <c r="L960" s="65" t="s">
        <v>66</v>
      </c>
    </row>
    <row r="961" spans="2:12">
      <c r="B961" s="62" t="s">
        <v>67</v>
      </c>
      <c r="C961" s="2">
        <v>0</v>
      </c>
      <c r="D961" s="2">
        <v>0</v>
      </c>
      <c r="E961" s="2">
        <v>0</v>
      </c>
      <c r="F961" s="2">
        <v>0</v>
      </c>
      <c r="G961" s="2">
        <v>0</v>
      </c>
      <c r="H961" s="2">
        <v>0</v>
      </c>
      <c r="I961" s="2">
        <v>0</v>
      </c>
      <c r="J961" s="2">
        <v>0</v>
      </c>
      <c r="K961" s="2">
        <v>0</v>
      </c>
      <c r="L961" s="65" t="s">
        <v>68</v>
      </c>
    </row>
    <row r="962" spans="2:12">
      <c r="B962" s="62" t="s">
        <v>69</v>
      </c>
      <c r="C962" s="2">
        <v>0</v>
      </c>
      <c r="D962" s="2">
        <v>0</v>
      </c>
      <c r="E962" s="2">
        <v>0</v>
      </c>
      <c r="F962" s="2">
        <v>0</v>
      </c>
      <c r="G962" s="2">
        <v>0</v>
      </c>
      <c r="H962" s="2">
        <v>0</v>
      </c>
      <c r="I962" s="2">
        <v>0</v>
      </c>
      <c r="J962" s="2">
        <v>0</v>
      </c>
      <c r="K962" s="2">
        <v>0</v>
      </c>
      <c r="L962" s="65" t="s">
        <v>70</v>
      </c>
    </row>
    <row r="963" spans="2:12">
      <c r="B963" s="62" t="s">
        <v>71</v>
      </c>
      <c r="C963" s="2">
        <v>0</v>
      </c>
      <c r="D963" s="2">
        <v>0</v>
      </c>
      <c r="E963" s="2">
        <v>0</v>
      </c>
      <c r="F963" s="2">
        <v>0</v>
      </c>
      <c r="G963" s="2">
        <v>0</v>
      </c>
      <c r="H963" s="2">
        <v>0</v>
      </c>
      <c r="I963" s="2">
        <v>0</v>
      </c>
      <c r="J963" s="2">
        <v>0</v>
      </c>
      <c r="K963" s="2">
        <v>0</v>
      </c>
      <c r="L963" s="65" t="s">
        <v>72</v>
      </c>
    </row>
    <row r="964" spans="2:12">
      <c r="B964" s="62" t="s">
        <v>73</v>
      </c>
      <c r="C964" s="2">
        <v>0</v>
      </c>
      <c r="D964" s="2">
        <v>0</v>
      </c>
      <c r="E964" s="2">
        <v>0</v>
      </c>
      <c r="F964" s="2">
        <v>0</v>
      </c>
      <c r="G964" s="2">
        <v>0</v>
      </c>
      <c r="H964" s="2">
        <v>0</v>
      </c>
      <c r="I964" s="2">
        <v>0</v>
      </c>
      <c r="J964" s="2">
        <v>0</v>
      </c>
      <c r="K964" s="2">
        <v>0</v>
      </c>
      <c r="L964" s="65" t="s">
        <v>74</v>
      </c>
    </row>
    <row r="965" spans="2:12">
      <c r="B965" s="62" t="s">
        <v>75</v>
      </c>
      <c r="C965" s="2">
        <v>100</v>
      </c>
      <c r="D965" s="2">
        <v>3050</v>
      </c>
      <c r="E965" s="2">
        <v>305</v>
      </c>
      <c r="F965" s="2">
        <v>65</v>
      </c>
      <c r="G965" s="2">
        <v>3307.6923076923076</v>
      </c>
      <c r="H965" s="2">
        <v>215</v>
      </c>
      <c r="I965" s="2">
        <v>99.882000000000005</v>
      </c>
      <c r="J965" s="2">
        <v>2111.1111111111113</v>
      </c>
      <c r="K965" s="2">
        <v>3.5</v>
      </c>
      <c r="L965" s="65" t="s">
        <v>76</v>
      </c>
    </row>
    <row r="966" spans="2:12">
      <c r="B966" s="62" t="s">
        <v>77</v>
      </c>
      <c r="C966" s="2">
        <v>0.161</v>
      </c>
      <c r="D966" s="2">
        <v>2161.4906832298134</v>
      </c>
      <c r="E966" s="2">
        <v>0.34799999999999998</v>
      </c>
      <c r="F966" s="2">
        <v>0.106</v>
      </c>
      <c r="G966" s="2">
        <v>2075.4716981132074</v>
      </c>
      <c r="H966" s="2">
        <v>0.22</v>
      </c>
      <c r="I966" s="2">
        <v>0.108</v>
      </c>
      <c r="J966" s="2">
        <v>2039.2592592592594</v>
      </c>
      <c r="K966" s="2">
        <v>0.22024000000000002</v>
      </c>
      <c r="L966" s="65" t="s">
        <v>78</v>
      </c>
    </row>
    <row r="967" spans="2:12">
      <c r="B967" s="62" t="s">
        <v>79</v>
      </c>
      <c r="C967" s="2">
        <v>0</v>
      </c>
      <c r="D967" s="2">
        <v>0</v>
      </c>
      <c r="E967" s="2">
        <v>0</v>
      </c>
      <c r="F967" s="2">
        <v>0</v>
      </c>
      <c r="G967" s="2">
        <v>0</v>
      </c>
      <c r="H967" s="2">
        <v>0</v>
      </c>
      <c r="I967" s="2">
        <v>0</v>
      </c>
      <c r="J967" s="2">
        <v>0</v>
      </c>
      <c r="K967" s="2">
        <v>0</v>
      </c>
      <c r="L967" s="65" t="s">
        <v>80</v>
      </c>
    </row>
    <row r="968" spans="2:12" ht="15.75" thickBot="1">
      <c r="B968" s="63" t="s">
        <v>81</v>
      </c>
      <c r="C968" s="2">
        <v>21.638999999999999</v>
      </c>
      <c r="D968" s="2">
        <v>1042.1461250519894</v>
      </c>
      <c r="E968" s="2">
        <v>22.550999999999998</v>
      </c>
      <c r="F968" s="2">
        <v>10.006</v>
      </c>
      <c r="G968" s="2">
        <v>1025.384769138517</v>
      </c>
      <c r="H968" s="2">
        <v>10.26</v>
      </c>
      <c r="I968" s="2">
        <v>10.869</v>
      </c>
      <c r="J968" s="2">
        <v>1006.0355138467201</v>
      </c>
      <c r="K968" s="2">
        <v>10.9346</v>
      </c>
      <c r="L968" s="66" t="s">
        <v>82</v>
      </c>
    </row>
    <row r="969" spans="2:12" ht="15.75" thickBot="1">
      <c r="B969" s="81" t="s">
        <v>343</v>
      </c>
      <c r="C969" s="67">
        <v>386.60899999999998</v>
      </c>
      <c r="D969" s="67">
        <v>2375.1335328458467</v>
      </c>
      <c r="E969" s="67">
        <v>918.24799999999993</v>
      </c>
      <c r="F969" s="100">
        <v>350.54999999999995</v>
      </c>
      <c r="G969" s="100">
        <v>1852.5117672229358</v>
      </c>
      <c r="H969" s="100">
        <f t="shared" ref="H969:J969" si="144">SUM(H947:H968)</f>
        <v>649.39800000000002</v>
      </c>
      <c r="I969" s="100">
        <f t="shared" si="144"/>
        <v>358.22</v>
      </c>
      <c r="J969" s="100">
        <f t="shared" si="144"/>
        <v>12050.165305201779</v>
      </c>
      <c r="K969" s="100">
        <f>SUM(K947:K968)</f>
        <v>442.43104999999997</v>
      </c>
      <c r="L969" s="81" t="s">
        <v>345</v>
      </c>
    </row>
    <row r="970" spans="2:12" ht="15.75" thickBot="1">
      <c r="B970" s="81" t="s">
        <v>344</v>
      </c>
      <c r="C970" s="67">
        <v>38640.608</v>
      </c>
      <c r="D970" s="67">
        <v>2137.3636512137696</v>
      </c>
      <c r="E970" s="67">
        <v>82589.031000000003</v>
      </c>
      <c r="F970" s="100">
        <v>31840.225999999999</v>
      </c>
      <c r="G970" s="100">
        <v>2610.3119996698515</v>
      </c>
      <c r="H970" s="100">
        <v>83112.923999999999</v>
      </c>
      <c r="I970" s="100">
        <v>32876.370000000003</v>
      </c>
      <c r="J970" s="100">
        <v>2242.832591615193</v>
      </c>
      <c r="K970" s="100">
        <v>73736.194129999989</v>
      </c>
      <c r="L970" s="81" t="s">
        <v>342</v>
      </c>
    </row>
    <row r="971" spans="2:12">
      <c r="B971" s="83"/>
      <c r="L971" s="83"/>
    </row>
    <row r="972" spans="2:12">
      <c r="B972" s="31" t="s">
        <v>321</v>
      </c>
      <c r="C972" s="46"/>
      <c r="L972" s="32" t="s">
        <v>322</v>
      </c>
    </row>
    <row r="973" spans="2:12" ht="22.5" customHeight="1">
      <c r="B973" s="31" t="s">
        <v>183</v>
      </c>
      <c r="L973" s="33" t="s">
        <v>184</v>
      </c>
    </row>
    <row r="974" spans="2:12" ht="18.75" customHeight="1" thickBot="1">
      <c r="B974" s="26" t="s">
        <v>467</v>
      </c>
      <c r="J974" s="26"/>
      <c r="K974" s="26"/>
      <c r="L974" s="26" t="s">
        <v>127</v>
      </c>
    </row>
    <row r="975" spans="2:12" ht="15.75" thickBot="1">
      <c r="B975" s="135" t="s">
        <v>39</v>
      </c>
      <c r="C975" s="138">
        <v>2019</v>
      </c>
      <c r="D975" s="139"/>
      <c r="E975" s="140"/>
      <c r="F975" s="138">
        <v>2020</v>
      </c>
      <c r="G975" s="139"/>
      <c r="H975" s="140"/>
      <c r="I975" s="138">
        <v>2021</v>
      </c>
      <c r="J975" s="139"/>
      <c r="K975" s="140"/>
      <c r="L975" s="141" t="s">
        <v>40</v>
      </c>
    </row>
    <row r="976" spans="2:12">
      <c r="B976" s="136"/>
      <c r="C976" s="57" t="s">
        <v>7</v>
      </c>
      <c r="D976" s="57" t="s">
        <v>461</v>
      </c>
      <c r="E976" s="58" t="s">
        <v>462</v>
      </c>
      <c r="F976" s="57" t="s">
        <v>7</v>
      </c>
      <c r="G976" s="57" t="s">
        <v>461</v>
      </c>
      <c r="H976" s="58" t="s">
        <v>462</v>
      </c>
      <c r="I976" s="57" t="s">
        <v>7</v>
      </c>
      <c r="J976" s="57" t="s">
        <v>461</v>
      </c>
      <c r="K976" s="58" t="s">
        <v>462</v>
      </c>
      <c r="L976" s="142"/>
    </row>
    <row r="977" spans="2:12" ht="15.75" thickBot="1">
      <c r="B977" s="137"/>
      <c r="C977" s="59" t="s">
        <v>8</v>
      </c>
      <c r="D977" s="59" t="s">
        <v>9</v>
      </c>
      <c r="E977" s="60" t="s">
        <v>10</v>
      </c>
      <c r="F977" s="59" t="s">
        <v>8</v>
      </c>
      <c r="G977" s="59" t="s">
        <v>9</v>
      </c>
      <c r="H977" s="60" t="s">
        <v>10</v>
      </c>
      <c r="I977" s="59" t="s">
        <v>8</v>
      </c>
      <c r="J977" s="59" t="s">
        <v>9</v>
      </c>
      <c r="K977" s="60" t="s">
        <v>10</v>
      </c>
      <c r="L977" s="143"/>
    </row>
    <row r="978" spans="2:12">
      <c r="B978" s="61" t="s">
        <v>41</v>
      </c>
      <c r="C978" s="2">
        <v>0</v>
      </c>
      <c r="D978" s="2">
        <v>0</v>
      </c>
      <c r="E978" s="2">
        <v>0</v>
      </c>
      <c r="F978" s="2">
        <v>0</v>
      </c>
      <c r="G978" s="2">
        <v>0</v>
      </c>
      <c r="H978" s="2">
        <v>0</v>
      </c>
      <c r="I978" s="2">
        <v>0</v>
      </c>
      <c r="J978" s="2">
        <v>0</v>
      </c>
      <c r="K978" s="2">
        <v>0</v>
      </c>
      <c r="L978" s="64" t="s">
        <v>42</v>
      </c>
    </row>
    <row r="979" spans="2:12">
      <c r="B979" s="62" t="s">
        <v>43</v>
      </c>
      <c r="C979" s="2">
        <v>0</v>
      </c>
      <c r="D979" s="2">
        <v>0</v>
      </c>
      <c r="E979" s="2">
        <v>0</v>
      </c>
      <c r="F979" s="2">
        <v>0</v>
      </c>
      <c r="G979" s="2">
        <v>0</v>
      </c>
      <c r="H979" s="2">
        <v>0</v>
      </c>
      <c r="I979" s="2">
        <v>0</v>
      </c>
      <c r="J979" s="2">
        <v>0</v>
      </c>
      <c r="K979" s="2">
        <v>0</v>
      </c>
      <c r="L979" s="65" t="s">
        <v>416</v>
      </c>
    </row>
    <row r="980" spans="2:12">
      <c r="B980" s="62" t="s">
        <v>44</v>
      </c>
      <c r="C980" s="2">
        <v>0</v>
      </c>
      <c r="D980" s="2">
        <v>0</v>
      </c>
      <c r="E980" s="2">
        <v>0</v>
      </c>
      <c r="F980" s="2">
        <v>0</v>
      </c>
      <c r="G980" s="2">
        <v>0</v>
      </c>
      <c r="H980" s="2">
        <v>0</v>
      </c>
      <c r="I980" s="2">
        <v>0</v>
      </c>
      <c r="J980" s="2">
        <v>0</v>
      </c>
      <c r="K980" s="2">
        <v>0</v>
      </c>
      <c r="L980" s="65" t="s">
        <v>45</v>
      </c>
    </row>
    <row r="981" spans="2:12">
      <c r="B981" s="62" t="s">
        <v>46</v>
      </c>
      <c r="C981" s="2">
        <v>0</v>
      </c>
      <c r="D981" s="2">
        <v>0</v>
      </c>
      <c r="E981" s="2">
        <v>0</v>
      </c>
      <c r="F981" s="2">
        <v>0</v>
      </c>
      <c r="G981" s="2">
        <v>0</v>
      </c>
      <c r="H981" s="2">
        <v>0</v>
      </c>
      <c r="I981" s="2">
        <v>0</v>
      </c>
      <c r="J981" s="2">
        <v>0</v>
      </c>
      <c r="K981" s="2">
        <v>0</v>
      </c>
      <c r="L981" s="65" t="s">
        <v>47</v>
      </c>
    </row>
    <row r="982" spans="2:12">
      <c r="B982" s="62" t="s">
        <v>48</v>
      </c>
      <c r="C982" s="2">
        <v>0</v>
      </c>
      <c r="D982" s="2">
        <v>0</v>
      </c>
      <c r="E982" s="2">
        <v>0</v>
      </c>
      <c r="F982" s="2">
        <v>0</v>
      </c>
      <c r="G982" s="2">
        <v>0</v>
      </c>
      <c r="H982" s="2">
        <v>0</v>
      </c>
      <c r="I982" s="2">
        <v>0</v>
      </c>
      <c r="J982" s="2">
        <v>0</v>
      </c>
      <c r="K982" s="2">
        <v>0</v>
      </c>
      <c r="L982" s="65" t="s">
        <v>49</v>
      </c>
    </row>
    <row r="983" spans="2:12">
      <c r="B983" s="62" t="s">
        <v>50</v>
      </c>
      <c r="C983" s="2">
        <v>0</v>
      </c>
      <c r="D983" s="2">
        <v>0</v>
      </c>
      <c r="E983" s="2">
        <v>0</v>
      </c>
      <c r="F983" s="2">
        <v>0</v>
      </c>
      <c r="G983" s="2">
        <v>0</v>
      </c>
      <c r="H983" s="2">
        <v>0</v>
      </c>
      <c r="I983" s="2">
        <v>0</v>
      </c>
      <c r="J983" s="2">
        <v>0</v>
      </c>
      <c r="K983" s="2">
        <v>0</v>
      </c>
      <c r="L983" s="65" t="s">
        <v>51</v>
      </c>
    </row>
    <row r="984" spans="2:12">
      <c r="B984" s="62" t="s">
        <v>52</v>
      </c>
      <c r="C984" s="2">
        <v>0</v>
      </c>
      <c r="D984" s="2">
        <v>0</v>
      </c>
      <c r="E984" s="2">
        <v>0</v>
      </c>
      <c r="F984" s="2">
        <v>0</v>
      </c>
      <c r="G984" s="2">
        <v>0</v>
      </c>
      <c r="H984" s="2">
        <v>0</v>
      </c>
      <c r="I984" s="2">
        <v>0</v>
      </c>
      <c r="J984" s="2">
        <v>0</v>
      </c>
      <c r="K984" s="2">
        <v>0</v>
      </c>
      <c r="L984" s="65" t="s">
        <v>53</v>
      </c>
    </row>
    <row r="985" spans="2:12">
      <c r="B985" s="62" t="s">
        <v>54</v>
      </c>
      <c r="C985" s="2">
        <v>0</v>
      </c>
      <c r="D985" s="2">
        <v>0</v>
      </c>
      <c r="E985" s="2">
        <v>0</v>
      </c>
      <c r="F985" s="2">
        <v>0</v>
      </c>
      <c r="G985" s="2">
        <v>0</v>
      </c>
      <c r="H985" s="2">
        <v>0</v>
      </c>
      <c r="I985" s="2">
        <v>0</v>
      </c>
      <c r="J985" s="2">
        <v>0</v>
      </c>
      <c r="K985" s="2">
        <v>0</v>
      </c>
      <c r="L985" s="65" t="s">
        <v>55</v>
      </c>
    </row>
    <row r="986" spans="2:12">
      <c r="B986" s="62" t="s">
        <v>56</v>
      </c>
      <c r="C986" s="2">
        <v>377.35849056603774</v>
      </c>
      <c r="D986" s="2">
        <v>27.824999999999999</v>
      </c>
      <c r="E986" s="2">
        <v>96.5</v>
      </c>
      <c r="F986" s="2">
        <v>412.05700000000002</v>
      </c>
      <c r="G986" s="2">
        <v>0</v>
      </c>
      <c r="H986" s="2">
        <v>83.441999999999993</v>
      </c>
      <c r="I986" s="2">
        <v>500.7</v>
      </c>
      <c r="J986" s="2">
        <v>188.0172358697823</v>
      </c>
      <c r="K986" s="2">
        <v>94.140230000000003</v>
      </c>
      <c r="L986" s="65" t="s">
        <v>57</v>
      </c>
    </row>
    <row r="987" spans="2:12">
      <c r="B987" s="62" t="s">
        <v>58</v>
      </c>
      <c r="C987" s="2">
        <v>0</v>
      </c>
      <c r="D987" s="2">
        <v>0</v>
      </c>
      <c r="E987" s="2">
        <v>0</v>
      </c>
      <c r="F987" s="2">
        <v>0.73299999999999998</v>
      </c>
      <c r="G987" s="2">
        <v>0</v>
      </c>
      <c r="H987" s="2">
        <v>1.532</v>
      </c>
      <c r="I987" s="2">
        <v>0</v>
      </c>
      <c r="J987" s="2">
        <v>0</v>
      </c>
      <c r="K987" s="2">
        <v>0</v>
      </c>
      <c r="L987" s="65" t="s">
        <v>417</v>
      </c>
    </row>
    <row r="988" spans="2:12">
      <c r="B988" s="62" t="s">
        <v>59</v>
      </c>
      <c r="C988" s="2">
        <v>0</v>
      </c>
      <c r="D988" s="2">
        <v>0</v>
      </c>
      <c r="E988" s="2">
        <v>0</v>
      </c>
      <c r="F988" s="2">
        <v>0</v>
      </c>
      <c r="G988" s="2">
        <v>0</v>
      </c>
      <c r="H988" s="2">
        <v>0</v>
      </c>
      <c r="I988" s="2">
        <v>0</v>
      </c>
      <c r="J988" s="2">
        <v>0</v>
      </c>
      <c r="K988" s="2">
        <v>0</v>
      </c>
      <c r="L988" s="65" t="s">
        <v>60</v>
      </c>
    </row>
    <row r="989" spans="2:12">
      <c r="B989" s="62" t="s">
        <v>61</v>
      </c>
      <c r="C989" s="2">
        <v>0</v>
      </c>
      <c r="D989" s="2">
        <v>0</v>
      </c>
      <c r="E989" s="2">
        <v>0</v>
      </c>
      <c r="F989" s="2">
        <v>0</v>
      </c>
      <c r="G989" s="2">
        <v>0</v>
      </c>
      <c r="H989" s="2">
        <v>0</v>
      </c>
      <c r="I989" s="2">
        <v>0</v>
      </c>
      <c r="J989" s="2">
        <v>0</v>
      </c>
      <c r="K989" s="2">
        <v>0</v>
      </c>
      <c r="L989" s="65" t="s">
        <v>62</v>
      </c>
    </row>
    <row r="990" spans="2:12">
      <c r="B990" s="62" t="s">
        <v>63</v>
      </c>
      <c r="C990" s="2">
        <v>0</v>
      </c>
      <c r="D990" s="2">
        <v>0</v>
      </c>
      <c r="E990" s="2">
        <v>0</v>
      </c>
      <c r="F990" s="2">
        <v>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65" t="s">
        <v>64</v>
      </c>
    </row>
    <row r="991" spans="2:12">
      <c r="B991" s="62" t="s">
        <v>65</v>
      </c>
      <c r="C991" s="2">
        <v>0</v>
      </c>
      <c r="D991" s="2">
        <v>0</v>
      </c>
      <c r="E991" s="2">
        <v>0</v>
      </c>
      <c r="F991" s="2">
        <v>0</v>
      </c>
      <c r="G991" s="2">
        <v>0</v>
      </c>
      <c r="H991" s="2">
        <v>0</v>
      </c>
      <c r="I991" s="2">
        <v>0</v>
      </c>
      <c r="J991" s="2">
        <v>0</v>
      </c>
      <c r="K991" s="2">
        <v>0</v>
      </c>
      <c r="L991" s="65" t="s">
        <v>66</v>
      </c>
    </row>
    <row r="992" spans="2:12">
      <c r="B992" s="62" t="s">
        <v>67</v>
      </c>
      <c r="C992" s="2">
        <v>0</v>
      </c>
      <c r="D992" s="2">
        <v>0</v>
      </c>
      <c r="E992" s="2">
        <v>0</v>
      </c>
      <c r="F992" s="2">
        <v>0</v>
      </c>
      <c r="G992" s="2">
        <v>0</v>
      </c>
      <c r="H992" s="2">
        <v>0</v>
      </c>
      <c r="I992" s="2">
        <v>0</v>
      </c>
      <c r="J992" s="2">
        <v>0</v>
      </c>
      <c r="K992" s="2">
        <v>0</v>
      </c>
      <c r="L992" s="65" t="s">
        <v>68</v>
      </c>
    </row>
    <row r="993" spans="2:12">
      <c r="B993" s="62" t="s">
        <v>69</v>
      </c>
      <c r="C993" s="2">
        <v>0</v>
      </c>
      <c r="D993" s="2">
        <v>0</v>
      </c>
      <c r="E993" s="2">
        <v>0</v>
      </c>
      <c r="F993" s="2">
        <v>0</v>
      </c>
      <c r="G993" s="2">
        <v>0</v>
      </c>
      <c r="H993" s="2">
        <v>0</v>
      </c>
      <c r="I993" s="2">
        <v>0</v>
      </c>
      <c r="J993" s="2">
        <v>0</v>
      </c>
      <c r="K993" s="2">
        <v>0</v>
      </c>
      <c r="L993" s="65" t="s">
        <v>70</v>
      </c>
    </row>
    <row r="994" spans="2:12">
      <c r="B994" s="62" t="s">
        <v>71</v>
      </c>
      <c r="C994" s="2">
        <v>0</v>
      </c>
      <c r="D994" s="2">
        <v>0</v>
      </c>
      <c r="E994" s="2">
        <v>0</v>
      </c>
      <c r="F994" s="2">
        <v>0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65" t="s">
        <v>72</v>
      </c>
    </row>
    <row r="995" spans="2:12">
      <c r="B995" s="62" t="s">
        <v>73</v>
      </c>
      <c r="C995" s="2">
        <v>0</v>
      </c>
      <c r="D995" s="2">
        <v>0</v>
      </c>
      <c r="E995" s="2">
        <v>0</v>
      </c>
      <c r="F995" s="2">
        <v>0</v>
      </c>
      <c r="G995" s="2">
        <v>0</v>
      </c>
      <c r="H995" s="2">
        <v>0</v>
      </c>
      <c r="I995" s="2">
        <v>0</v>
      </c>
      <c r="J995" s="2">
        <v>0</v>
      </c>
      <c r="K995" s="2">
        <v>0</v>
      </c>
      <c r="L995" s="65" t="s">
        <v>74</v>
      </c>
    </row>
    <row r="996" spans="2:12">
      <c r="B996" s="62" t="s">
        <v>75</v>
      </c>
      <c r="C996" s="2">
        <v>0</v>
      </c>
      <c r="D996" s="2">
        <v>0</v>
      </c>
      <c r="E996" s="2">
        <v>0</v>
      </c>
      <c r="F996" s="2">
        <v>0</v>
      </c>
      <c r="G996" s="2">
        <v>0</v>
      </c>
      <c r="H996" s="2">
        <v>0</v>
      </c>
      <c r="I996" s="2">
        <v>0</v>
      </c>
      <c r="J996" s="2">
        <v>0</v>
      </c>
      <c r="K996" s="2">
        <v>0</v>
      </c>
      <c r="L996" s="65" t="s">
        <v>76</v>
      </c>
    </row>
    <row r="997" spans="2:12">
      <c r="B997" s="62" t="s">
        <v>77</v>
      </c>
      <c r="C997" s="2">
        <v>0.251</v>
      </c>
      <c r="D997" s="2">
        <v>1705.1792828685259</v>
      </c>
      <c r="E997" s="2">
        <v>0.42799999999999999</v>
      </c>
      <c r="F997" s="2">
        <v>2.5089999999999999</v>
      </c>
      <c r="G997" s="2">
        <v>0</v>
      </c>
      <c r="H997" s="2">
        <v>3.552</v>
      </c>
      <c r="I997" s="2">
        <v>0.23799999999999999</v>
      </c>
      <c r="J997" s="2">
        <v>1654.9579831932774</v>
      </c>
      <c r="K997" s="2">
        <v>0.39388000000000001</v>
      </c>
      <c r="L997" s="65" t="s">
        <v>78</v>
      </c>
    </row>
    <row r="998" spans="2:12">
      <c r="B998" s="62" t="s">
        <v>79</v>
      </c>
      <c r="C998" s="2">
        <v>0</v>
      </c>
      <c r="D998" s="2">
        <v>0</v>
      </c>
      <c r="E998" s="2">
        <v>0</v>
      </c>
      <c r="F998" s="2">
        <v>0</v>
      </c>
      <c r="G998" s="2">
        <v>0</v>
      </c>
      <c r="H998" s="2">
        <v>0</v>
      </c>
      <c r="I998" s="2">
        <v>4.2969999999999997</v>
      </c>
      <c r="J998" s="2">
        <v>585.56202001396321</v>
      </c>
      <c r="K998" s="2">
        <v>2.5161599999999997</v>
      </c>
      <c r="L998" s="65" t="s">
        <v>80</v>
      </c>
    </row>
    <row r="999" spans="2:12" ht="15.75" thickBot="1">
      <c r="B999" s="63" t="s">
        <v>81</v>
      </c>
      <c r="C999" s="2">
        <v>0</v>
      </c>
      <c r="D999" s="2">
        <v>0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  <c r="J999" s="2">
        <v>0</v>
      </c>
      <c r="K999" s="2">
        <v>0</v>
      </c>
      <c r="L999" s="66" t="s">
        <v>82</v>
      </c>
    </row>
    <row r="1000" spans="2:12" ht="15.75" thickBot="1">
      <c r="B1000" s="81" t="s">
        <v>343</v>
      </c>
      <c r="C1000" s="67">
        <f t="shared" ref="C1000:H1000" si="145">SUM(C978:C999)</f>
        <v>377.60949056603772</v>
      </c>
      <c r="D1000" s="67">
        <f t="shared" si="145"/>
        <v>1733.0042828685259</v>
      </c>
      <c r="E1000" s="67">
        <f t="shared" si="145"/>
        <v>96.927999999999997</v>
      </c>
      <c r="F1000" s="67">
        <f t="shared" si="145"/>
        <v>415.29900000000004</v>
      </c>
      <c r="G1000" s="67">
        <f t="shared" si="145"/>
        <v>0</v>
      </c>
      <c r="H1000" s="67">
        <f t="shared" si="145"/>
        <v>88.525999999999996</v>
      </c>
      <c r="I1000" s="67">
        <v>505.23500000000001</v>
      </c>
      <c r="J1000" s="67">
        <v>2428.5372390770231</v>
      </c>
      <c r="K1000" s="67">
        <v>97.050269999999998</v>
      </c>
      <c r="L1000" s="81" t="s">
        <v>345</v>
      </c>
    </row>
    <row r="1001" spans="2:12" ht="15.75" thickBot="1">
      <c r="B1001" s="81" t="s">
        <v>344</v>
      </c>
      <c r="C1001" s="67">
        <v>1735.124</v>
      </c>
      <c r="D1001" s="67">
        <v>1363.4933295833612</v>
      </c>
      <c r="E1001" s="67">
        <v>2365.83</v>
      </c>
      <c r="F1001" s="67">
        <v>1742.7069999999999</v>
      </c>
      <c r="G1001" s="67">
        <v>1354.7094309618583</v>
      </c>
      <c r="H1001" s="67">
        <v>2360.7950000000001</v>
      </c>
      <c r="I1001" s="67">
        <v>4621.4570000000003</v>
      </c>
      <c r="J1001" s="67">
        <v>729.22593891926294</v>
      </c>
      <c r="K1001" s="67">
        <v>3370.0863200000003</v>
      </c>
      <c r="L1001" s="81" t="s">
        <v>342</v>
      </c>
    </row>
    <row r="1009" spans="2:7">
      <c r="B1009" s="133" t="s">
        <v>323</v>
      </c>
      <c r="C1009" s="127"/>
      <c r="D1009" s="127"/>
      <c r="E1009" s="127"/>
      <c r="F1009" s="127" t="s">
        <v>115</v>
      </c>
    </row>
    <row r="1010" spans="2:7">
      <c r="B1010" s="133" t="s">
        <v>463</v>
      </c>
      <c r="C1010" s="127"/>
      <c r="D1010" s="127"/>
      <c r="E1010" s="127"/>
      <c r="F1010" s="127" t="s">
        <v>186</v>
      </c>
    </row>
    <row r="1011" spans="2:7" ht="15.75" thickBot="1">
      <c r="B1011" s="133" t="s">
        <v>472</v>
      </c>
      <c r="C1011" s="127"/>
      <c r="D1011" s="127"/>
      <c r="E1011" s="127"/>
      <c r="F1011" s="127" t="s">
        <v>187</v>
      </c>
    </row>
    <row r="1012" spans="2:7" ht="15.75" thickBot="1">
      <c r="B1012" s="71" t="s">
        <v>122</v>
      </c>
      <c r="C1012" s="71">
        <v>2019</v>
      </c>
      <c r="D1012" s="71">
        <v>2020</v>
      </c>
      <c r="E1012" s="71">
        <v>2021</v>
      </c>
      <c r="F1012" s="71" t="s">
        <v>40</v>
      </c>
    </row>
    <row r="1013" spans="2:7" ht="15.75" thickBot="1">
      <c r="B1013" s="61" t="s">
        <v>41</v>
      </c>
      <c r="C1013" s="22">
        <v>21.76</v>
      </c>
      <c r="D1013" s="14">
        <v>34.5</v>
      </c>
      <c r="E1013" s="14">
        <v>22</v>
      </c>
      <c r="F1013" s="64" t="s">
        <v>42</v>
      </c>
      <c r="G1013" s="47"/>
    </row>
    <row r="1014" spans="2:7" ht="15.75" thickBot="1">
      <c r="B1014" s="62" t="s">
        <v>43</v>
      </c>
      <c r="C1014" s="22">
        <v>0</v>
      </c>
      <c r="D1014" s="14">
        <v>0</v>
      </c>
      <c r="E1014" s="14">
        <v>0</v>
      </c>
      <c r="F1014" s="65" t="s">
        <v>416</v>
      </c>
      <c r="G1014" s="47"/>
    </row>
    <row r="1015" spans="2:7" ht="15.75" thickBot="1">
      <c r="B1015" s="62" t="s">
        <v>44</v>
      </c>
      <c r="C1015" s="14">
        <v>0</v>
      </c>
      <c r="D1015" s="14">
        <v>0</v>
      </c>
      <c r="E1015" s="14">
        <v>0</v>
      </c>
      <c r="F1015" s="65" t="s">
        <v>45</v>
      </c>
      <c r="G1015" s="47"/>
    </row>
    <row r="1016" spans="2:7" ht="15.75" thickBot="1">
      <c r="B1016" s="62" t="s">
        <v>46</v>
      </c>
      <c r="C1016" s="14">
        <v>276.60000000000002</v>
      </c>
      <c r="D1016" s="14">
        <v>440</v>
      </c>
      <c r="E1016" s="14">
        <v>140</v>
      </c>
      <c r="F1016" s="65" t="s">
        <v>47</v>
      </c>
      <c r="G1016" s="47"/>
    </row>
    <row r="1017" spans="2:7" ht="15.75" thickBot="1">
      <c r="B1017" s="62" t="s">
        <v>48</v>
      </c>
      <c r="C1017" s="14">
        <v>110.76400000000001</v>
      </c>
      <c r="D1017" s="14">
        <v>126</v>
      </c>
      <c r="E1017" s="14">
        <v>70</v>
      </c>
      <c r="F1017" s="65" t="s">
        <v>49</v>
      </c>
      <c r="G1017" s="47"/>
    </row>
    <row r="1018" spans="2:7" ht="15.75" thickBot="1">
      <c r="B1018" s="62" t="s">
        <v>50</v>
      </c>
      <c r="C1018" s="14">
        <v>0</v>
      </c>
      <c r="D1018" s="14">
        <v>0</v>
      </c>
      <c r="E1018" s="14">
        <v>0</v>
      </c>
      <c r="F1018" s="65" t="s">
        <v>51</v>
      </c>
      <c r="G1018" s="47"/>
    </row>
    <row r="1019" spans="2:7" ht="15.75" thickBot="1">
      <c r="B1019" s="62" t="s">
        <v>52</v>
      </c>
      <c r="C1019" s="14">
        <v>0</v>
      </c>
      <c r="D1019" s="14">
        <v>0</v>
      </c>
      <c r="E1019" s="14">
        <v>0</v>
      </c>
      <c r="F1019" s="65" t="s">
        <v>53</v>
      </c>
      <c r="G1019" s="47"/>
    </row>
    <row r="1020" spans="2:7" ht="15.75" thickBot="1">
      <c r="B1020" s="62" t="s">
        <v>54</v>
      </c>
      <c r="C1020" s="14">
        <v>3</v>
      </c>
      <c r="D1020" s="14">
        <v>3</v>
      </c>
      <c r="E1020" s="14">
        <v>3</v>
      </c>
      <c r="F1020" s="65" t="s">
        <v>55</v>
      </c>
      <c r="G1020" s="47"/>
    </row>
    <row r="1021" spans="2:7" ht="15.75" thickBot="1">
      <c r="B1021" s="62" t="s">
        <v>56</v>
      </c>
      <c r="C1021" s="14">
        <v>0</v>
      </c>
      <c r="D1021" s="14">
        <v>0</v>
      </c>
      <c r="E1021" s="14">
        <v>0</v>
      </c>
      <c r="F1021" s="65" t="s">
        <v>57</v>
      </c>
      <c r="G1021" s="47"/>
    </row>
    <row r="1022" spans="2:7" ht="15.75" thickBot="1">
      <c r="B1022" s="62" t="s">
        <v>58</v>
      </c>
      <c r="C1022" s="22">
        <v>136.56200000000001</v>
      </c>
      <c r="D1022" s="14">
        <v>118</v>
      </c>
      <c r="E1022" s="14">
        <v>106</v>
      </c>
      <c r="F1022" s="65" t="s">
        <v>417</v>
      </c>
      <c r="G1022" s="47"/>
    </row>
    <row r="1023" spans="2:7" ht="15.75" thickBot="1">
      <c r="B1023" s="62" t="s">
        <v>59</v>
      </c>
      <c r="C1023" s="14">
        <v>0</v>
      </c>
      <c r="D1023" s="14">
        <v>0</v>
      </c>
      <c r="E1023" s="14">
        <v>0</v>
      </c>
      <c r="F1023" s="65" t="s">
        <v>60</v>
      </c>
      <c r="G1023" s="47"/>
    </row>
    <row r="1024" spans="2:7" ht="15.75" thickBot="1">
      <c r="B1024" s="62" t="s">
        <v>61</v>
      </c>
      <c r="C1024" s="22">
        <v>3</v>
      </c>
      <c r="D1024" s="14">
        <v>3</v>
      </c>
      <c r="E1024" s="14">
        <v>3</v>
      </c>
      <c r="F1024" s="65" t="s">
        <v>62</v>
      </c>
      <c r="G1024" s="47"/>
    </row>
    <row r="1025" spans="2:7" ht="15.75" thickBot="1">
      <c r="B1025" s="62" t="s">
        <v>63</v>
      </c>
      <c r="C1025" s="22">
        <v>2E-3</v>
      </c>
      <c r="D1025" s="14">
        <v>2E-3</v>
      </c>
      <c r="E1025" s="14">
        <v>0</v>
      </c>
      <c r="F1025" s="65" t="s">
        <v>64</v>
      </c>
      <c r="G1025" s="47"/>
    </row>
    <row r="1026" spans="2:7" ht="15.75" thickBot="1">
      <c r="B1026" s="62" t="s">
        <v>65</v>
      </c>
      <c r="C1026" s="14">
        <v>15</v>
      </c>
      <c r="D1026" s="14">
        <v>39.5</v>
      </c>
      <c r="E1026" s="14">
        <v>15</v>
      </c>
      <c r="F1026" s="65" t="s">
        <v>66</v>
      </c>
      <c r="G1026" s="47"/>
    </row>
    <row r="1027" spans="2:7" ht="15.75" thickBot="1">
      <c r="B1027" s="62" t="s">
        <v>67</v>
      </c>
      <c r="C1027" s="22">
        <v>0</v>
      </c>
      <c r="D1027" s="14">
        <v>0</v>
      </c>
      <c r="E1027" s="14">
        <v>0</v>
      </c>
      <c r="F1027" s="65" t="s">
        <v>68</v>
      </c>
      <c r="G1027" s="47"/>
    </row>
    <row r="1028" spans="2:7" ht="15.75" thickBot="1">
      <c r="B1028" s="62" t="s">
        <v>69</v>
      </c>
      <c r="C1028" s="14">
        <v>0</v>
      </c>
      <c r="D1028" s="14">
        <v>0</v>
      </c>
      <c r="E1028" s="14">
        <v>0</v>
      </c>
      <c r="F1028" s="65" t="s">
        <v>70</v>
      </c>
      <c r="G1028" s="47"/>
    </row>
    <row r="1029" spans="2:7" ht="15.75" thickBot="1">
      <c r="B1029" s="62" t="s">
        <v>71</v>
      </c>
      <c r="C1029" s="22">
        <v>17.5</v>
      </c>
      <c r="D1029" s="14">
        <v>14</v>
      </c>
      <c r="E1029" s="14">
        <v>22</v>
      </c>
      <c r="F1029" s="65" t="s">
        <v>72</v>
      </c>
      <c r="G1029" s="47"/>
    </row>
    <row r="1030" spans="2:7" ht="15.75" thickBot="1">
      <c r="B1030" s="62" t="s">
        <v>73</v>
      </c>
      <c r="C1030" s="22">
        <v>16.600000000000001</v>
      </c>
      <c r="D1030" s="14">
        <v>17</v>
      </c>
      <c r="E1030" s="14">
        <v>17</v>
      </c>
      <c r="F1030" s="65" t="s">
        <v>74</v>
      </c>
      <c r="G1030" s="47"/>
    </row>
    <row r="1031" spans="2:7" ht="15.75" thickBot="1">
      <c r="B1031" s="62" t="s">
        <v>75</v>
      </c>
      <c r="C1031" s="22">
        <v>29.6</v>
      </c>
      <c r="D1031" s="14">
        <v>40</v>
      </c>
      <c r="E1031" s="14">
        <v>30</v>
      </c>
      <c r="F1031" s="65" t="s">
        <v>76</v>
      </c>
      <c r="G1031" s="47"/>
    </row>
    <row r="1032" spans="2:7" ht="15.75" thickBot="1">
      <c r="B1032" s="62" t="s">
        <v>77</v>
      </c>
      <c r="C1032" s="14">
        <v>208.8</v>
      </c>
      <c r="D1032" s="14">
        <v>145</v>
      </c>
      <c r="E1032" s="14">
        <v>160</v>
      </c>
      <c r="F1032" s="65" t="s">
        <v>78</v>
      </c>
      <c r="G1032" s="47"/>
    </row>
    <row r="1033" spans="2:7" ht="15.75" thickBot="1">
      <c r="B1033" s="62" t="s">
        <v>79</v>
      </c>
      <c r="C1033" s="14">
        <v>0</v>
      </c>
      <c r="D1033" s="14">
        <v>0</v>
      </c>
      <c r="E1033" s="14">
        <v>0</v>
      </c>
      <c r="F1033" s="66" t="s">
        <v>80</v>
      </c>
      <c r="G1033" s="47"/>
    </row>
    <row r="1034" spans="2:7" ht="15.75" thickBot="1">
      <c r="B1034" s="63" t="s">
        <v>81</v>
      </c>
      <c r="C1034" s="14">
        <v>0</v>
      </c>
      <c r="D1034" s="14">
        <v>0</v>
      </c>
      <c r="E1034" s="14">
        <v>0</v>
      </c>
      <c r="F1034" s="75" t="s">
        <v>82</v>
      </c>
      <c r="G1034" s="47"/>
    </row>
    <row r="1035" spans="2:7" ht="15.75" thickBot="1">
      <c r="B1035" s="81" t="s">
        <v>343</v>
      </c>
      <c r="C1035" s="67">
        <v>839.1880000000001</v>
      </c>
      <c r="D1035" s="67">
        <v>980.00199999999995</v>
      </c>
      <c r="E1035" s="67">
        <f>SUM(E1013:E1034)</f>
        <v>588</v>
      </c>
      <c r="F1035" s="81" t="s">
        <v>345</v>
      </c>
      <c r="G1035" s="47"/>
    </row>
    <row r="1036" spans="2:7" ht="15.75" thickBot="1">
      <c r="B1036" s="81" t="s">
        <v>344</v>
      </c>
      <c r="C1036" s="67">
        <v>3304</v>
      </c>
      <c r="D1036" s="67">
        <v>3266.5</v>
      </c>
      <c r="E1036" s="67">
        <v>3010</v>
      </c>
      <c r="F1036" s="81" t="s">
        <v>342</v>
      </c>
      <c r="G1036" s="47"/>
    </row>
    <row r="1037" spans="2:7">
      <c r="B1037" s="23" t="s">
        <v>481</v>
      </c>
    </row>
    <row r="1039" spans="2:7">
      <c r="B1039" s="133" t="s">
        <v>324</v>
      </c>
      <c r="C1039" s="127"/>
      <c r="D1039" s="127"/>
      <c r="E1039" s="127"/>
      <c r="F1039" s="127" t="s">
        <v>325</v>
      </c>
    </row>
    <row r="1040" spans="2:7">
      <c r="B1040" s="133" t="s">
        <v>189</v>
      </c>
      <c r="C1040" s="127"/>
      <c r="D1040" s="127"/>
      <c r="E1040" s="127"/>
      <c r="F1040" s="127" t="s">
        <v>190</v>
      </c>
    </row>
    <row r="1041" spans="2:8" ht="15.75" thickBot="1">
      <c r="B1041" s="133" t="s">
        <v>472</v>
      </c>
      <c r="C1041" s="127"/>
      <c r="D1041" s="127"/>
      <c r="E1041" s="127"/>
      <c r="F1041" s="127" t="s">
        <v>187</v>
      </c>
    </row>
    <row r="1042" spans="2:8" ht="15.75" thickBot="1">
      <c r="B1042" s="71" t="s">
        <v>122</v>
      </c>
      <c r="C1042" s="71">
        <v>2019</v>
      </c>
      <c r="D1042" s="71">
        <v>2020</v>
      </c>
      <c r="E1042" s="71">
        <v>2021</v>
      </c>
      <c r="F1042" s="71" t="s">
        <v>40</v>
      </c>
    </row>
    <row r="1043" spans="2:8" ht="15.75" thickBot="1">
      <c r="B1043" s="61" t="s">
        <v>41</v>
      </c>
      <c r="C1043" s="22">
        <v>5</v>
      </c>
      <c r="D1043" s="14">
        <v>3.5859999999999985</v>
      </c>
      <c r="E1043" s="14">
        <v>7.85</v>
      </c>
      <c r="F1043" s="64" t="s">
        <v>42</v>
      </c>
      <c r="G1043" s="46"/>
      <c r="H1043" s="46"/>
    </row>
    <row r="1044" spans="2:8" ht="15.75" thickBot="1">
      <c r="B1044" s="62" t="s">
        <v>43</v>
      </c>
      <c r="C1044" s="22">
        <v>13.446999999999999</v>
      </c>
      <c r="D1044" s="14">
        <v>0</v>
      </c>
      <c r="E1044" s="14">
        <v>0</v>
      </c>
      <c r="F1044" s="65" t="s">
        <v>416</v>
      </c>
      <c r="G1044" s="46"/>
      <c r="H1044" s="46"/>
    </row>
    <row r="1045" spans="2:8" ht="15.75" thickBot="1">
      <c r="B1045" s="62" t="s">
        <v>44</v>
      </c>
      <c r="C1045" s="14">
        <v>0</v>
      </c>
      <c r="D1045" s="14">
        <v>0</v>
      </c>
      <c r="E1045" s="14">
        <v>0</v>
      </c>
      <c r="F1045" s="65" t="s">
        <v>45</v>
      </c>
      <c r="G1045" s="46"/>
      <c r="H1045" s="46"/>
    </row>
    <row r="1046" spans="2:8" ht="15.75" thickBot="1">
      <c r="B1046" s="62" t="s">
        <v>46</v>
      </c>
      <c r="C1046" s="14">
        <v>0.10752</v>
      </c>
      <c r="D1046" s="14">
        <v>5.0740000000000123</v>
      </c>
      <c r="E1046" s="14">
        <v>19.373529999999988</v>
      </c>
      <c r="F1046" s="65" t="s">
        <v>47</v>
      </c>
      <c r="G1046" s="46"/>
      <c r="H1046" s="46"/>
    </row>
    <row r="1047" spans="2:8" ht="15.75" thickBot="1">
      <c r="B1047" s="62" t="s">
        <v>48</v>
      </c>
      <c r="C1047" s="14">
        <v>5.0536000000000012</v>
      </c>
      <c r="D1047" s="14">
        <v>123.90199999999999</v>
      </c>
      <c r="E1047" s="14">
        <v>168.38603000000001</v>
      </c>
      <c r="F1047" s="65" t="s">
        <v>49</v>
      </c>
      <c r="G1047" s="46"/>
      <c r="H1047" s="46"/>
    </row>
    <row r="1048" spans="2:8" ht="15.75" thickBot="1">
      <c r="B1048" s="62" t="s">
        <v>50</v>
      </c>
      <c r="C1048" s="14">
        <v>0.39440000000000003</v>
      </c>
      <c r="D1048" s="14">
        <v>11.331</v>
      </c>
      <c r="E1048" s="14">
        <v>13.635069999999999</v>
      </c>
      <c r="F1048" s="65" t="s">
        <v>51</v>
      </c>
      <c r="G1048" s="46"/>
      <c r="H1048" s="46"/>
    </row>
    <row r="1049" spans="2:8" ht="15.75" thickBot="1">
      <c r="B1049" s="62" t="s">
        <v>52</v>
      </c>
      <c r="C1049" s="14">
        <v>0</v>
      </c>
      <c r="D1049" s="14">
        <v>0</v>
      </c>
      <c r="E1049" s="14">
        <v>0</v>
      </c>
      <c r="F1049" s="65" t="s">
        <v>53</v>
      </c>
      <c r="G1049" s="46"/>
      <c r="H1049" s="46"/>
    </row>
    <row r="1050" spans="2:8" ht="15.75" thickBot="1">
      <c r="B1050" s="62" t="s">
        <v>54</v>
      </c>
      <c r="C1050" s="14">
        <v>2.2511999999999999</v>
      </c>
      <c r="D1050" s="14">
        <v>79.519000000000005</v>
      </c>
      <c r="E1050" s="14">
        <v>86.424000000000007</v>
      </c>
      <c r="F1050" s="65" t="s">
        <v>55</v>
      </c>
      <c r="G1050" s="46"/>
      <c r="H1050" s="46"/>
    </row>
    <row r="1051" spans="2:8" ht="15.75" thickBot="1">
      <c r="B1051" s="62" t="s">
        <v>56</v>
      </c>
      <c r="C1051" s="14">
        <v>1685.76</v>
      </c>
      <c r="D1051" s="14">
        <v>1588.6289999999999</v>
      </c>
      <c r="E1051" s="14">
        <v>1297.12725</v>
      </c>
      <c r="F1051" s="65" t="s">
        <v>57</v>
      </c>
      <c r="G1051" s="46"/>
      <c r="H1051" s="46"/>
    </row>
    <row r="1052" spans="2:8" ht="15.75" thickBot="1">
      <c r="B1052" s="62" t="s">
        <v>58</v>
      </c>
      <c r="C1052" s="22">
        <v>30.871020000000001</v>
      </c>
      <c r="D1052" s="14">
        <v>78.832999999999998</v>
      </c>
      <c r="E1052" s="14">
        <v>44.00200000000001</v>
      </c>
      <c r="F1052" s="65" t="s">
        <v>417</v>
      </c>
      <c r="G1052" s="46"/>
      <c r="H1052" s="46"/>
    </row>
    <row r="1053" spans="2:8" ht="15.75" thickBot="1">
      <c r="B1053" s="62" t="s">
        <v>59</v>
      </c>
      <c r="C1053" s="14">
        <v>18.99248</v>
      </c>
      <c r="D1053" s="14">
        <v>19.135000000000002</v>
      </c>
      <c r="E1053" s="14">
        <v>19.707180000000001</v>
      </c>
      <c r="F1053" s="65" t="s">
        <v>60</v>
      </c>
      <c r="G1053" s="46"/>
      <c r="H1053" s="46"/>
    </row>
    <row r="1054" spans="2:8" ht="15.75" thickBot="1">
      <c r="B1054" s="62" t="s">
        <v>61</v>
      </c>
      <c r="C1054" s="22">
        <v>10.622</v>
      </c>
      <c r="D1054" s="14">
        <v>9.76</v>
      </c>
      <c r="E1054" s="14">
        <v>10.41333</v>
      </c>
      <c r="F1054" s="65" t="s">
        <v>62</v>
      </c>
      <c r="G1054" s="46"/>
      <c r="H1054" s="46"/>
    </row>
    <row r="1055" spans="2:8" ht="15.75" thickBot="1">
      <c r="B1055" s="62" t="s">
        <v>63</v>
      </c>
      <c r="C1055" s="22">
        <v>12</v>
      </c>
      <c r="D1055" s="14">
        <v>-2E-3</v>
      </c>
      <c r="E1055" s="14">
        <v>0</v>
      </c>
      <c r="F1055" s="65" t="s">
        <v>64</v>
      </c>
      <c r="G1055" s="46"/>
      <c r="H1055" s="46"/>
    </row>
    <row r="1056" spans="2:8" ht="15.75" thickBot="1">
      <c r="B1056" s="62" t="s">
        <v>65</v>
      </c>
      <c r="C1056" s="14">
        <v>0.11720000000000003</v>
      </c>
      <c r="D1056" s="14">
        <v>0</v>
      </c>
      <c r="E1056" s="14">
        <v>0.69</v>
      </c>
      <c r="F1056" s="65" t="s">
        <v>66</v>
      </c>
      <c r="G1056" s="46"/>
      <c r="H1056" s="46"/>
    </row>
    <row r="1057" spans="2:8" ht="15.75" thickBot="1">
      <c r="B1057" s="62" t="s">
        <v>67</v>
      </c>
      <c r="C1057" s="22">
        <v>0</v>
      </c>
      <c r="D1057" s="14">
        <v>0</v>
      </c>
      <c r="E1057" s="14">
        <v>0</v>
      </c>
      <c r="F1057" s="65" t="s">
        <v>68</v>
      </c>
      <c r="G1057" s="46"/>
      <c r="H1057" s="46"/>
    </row>
    <row r="1058" spans="2:8" ht="15.75" thickBot="1">
      <c r="B1058" s="62" t="s">
        <v>69</v>
      </c>
      <c r="C1058" s="14">
        <v>1.7000000000000001E-2</v>
      </c>
      <c r="D1058" s="14">
        <v>0.16200000000000001</v>
      </c>
      <c r="E1058" s="14">
        <v>0.14105000000000001</v>
      </c>
      <c r="F1058" s="65" t="s">
        <v>70</v>
      </c>
      <c r="G1058" s="46"/>
      <c r="H1058" s="46"/>
    </row>
    <row r="1059" spans="2:8" ht="15.75" thickBot="1">
      <c r="B1059" s="62" t="s">
        <v>71</v>
      </c>
      <c r="C1059" s="22">
        <v>2.5908000000000002</v>
      </c>
      <c r="D1059" s="14">
        <v>18.889000000000003</v>
      </c>
      <c r="E1059" s="14">
        <v>12.579830000000001</v>
      </c>
      <c r="F1059" s="65" t="s">
        <v>72</v>
      </c>
      <c r="G1059" s="46"/>
      <c r="H1059" s="46"/>
    </row>
    <row r="1060" spans="2:8" ht="15.75" thickBot="1">
      <c r="B1060" s="62" t="s">
        <v>73</v>
      </c>
      <c r="C1060" s="22">
        <v>35.301000000000002</v>
      </c>
      <c r="D1060" s="14">
        <v>25.966000000000001</v>
      </c>
      <c r="E1060" s="14">
        <v>26.04862</v>
      </c>
      <c r="F1060" s="65" t="s">
        <v>74</v>
      </c>
      <c r="G1060" s="46"/>
      <c r="H1060" s="46"/>
    </row>
    <row r="1061" spans="2:8" ht="15.75" thickBot="1">
      <c r="B1061" s="62" t="s">
        <v>75</v>
      </c>
      <c r="C1061" s="22">
        <v>374.101</v>
      </c>
      <c r="D1061" s="14">
        <v>288.209</v>
      </c>
      <c r="E1061" s="14">
        <v>300.72581000000002</v>
      </c>
      <c r="F1061" s="65" t="s">
        <v>76</v>
      </c>
      <c r="G1061" s="46"/>
      <c r="H1061" s="46"/>
    </row>
    <row r="1062" spans="2:8" ht="15.75" thickBot="1">
      <c r="B1062" s="62" t="s">
        <v>77</v>
      </c>
      <c r="C1062" s="14">
        <v>16.416880000000003</v>
      </c>
      <c r="D1062" s="14">
        <v>186.99900000000002</v>
      </c>
      <c r="E1062" s="14">
        <v>212.82907</v>
      </c>
      <c r="F1062" s="65" t="s">
        <v>78</v>
      </c>
      <c r="G1062" s="46"/>
      <c r="H1062" s="46"/>
    </row>
    <row r="1063" spans="2:8" ht="15.75" thickBot="1">
      <c r="B1063" s="62" t="s">
        <v>79</v>
      </c>
      <c r="C1063" s="14">
        <v>0.33840000000000003</v>
      </c>
      <c r="D1063" s="14">
        <v>1.0049999999999999</v>
      </c>
      <c r="E1063" s="14">
        <v>1.0164900000000001</v>
      </c>
      <c r="F1063" s="66" t="s">
        <v>80</v>
      </c>
      <c r="G1063" s="46"/>
      <c r="H1063" s="46"/>
    </row>
    <row r="1064" spans="2:8" ht="15.75" thickBot="1">
      <c r="B1064" s="63" t="s">
        <v>81</v>
      </c>
      <c r="C1064" s="14">
        <v>12.042999999999999</v>
      </c>
      <c r="D1064" s="14">
        <v>11.028</v>
      </c>
      <c r="E1064" s="14">
        <v>10.541919999999999</v>
      </c>
      <c r="F1064" s="75" t="s">
        <v>82</v>
      </c>
      <c r="G1064" s="46"/>
      <c r="H1064" s="46"/>
    </row>
    <row r="1065" spans="2:8" ht="15.75" thickBot="1">
      <c r="B1065" s="81" t="s">
        <v>343</v>
      </c>
      <c r="C1065" s="67">
        <v>2225.4245000000001</v>
      </c>
      <c r="D1065" s="67">
        <v>2432.9949999999999</v>
      </c>
      <c r="E1065" s="67">
        <f>SUM(E1043:E1064)</f>
        <v>2231.4911800000004</v>
      </c>
      <c r="F1065" s="81" t="s">
        <v>345</v>
      </c>
      <c r="H1065" s="46"/>
    </row>
    <row r="1066" spans="2:8" ht="15.75" thickBot="1">
      <c r="B1066" s="81" t="s">
        <v>344</v>
      </c>
      <c r="C1066" s="67">
        <v>197735.12</v>
      </c>
      <c r="D1066" s="67">
        <v>244101.93100000001</v>
      </c>
      <c r="E1066" s="67">
        <v>252131.11</v>
      </c>
      <c r="F1066" s="81" t="s">
        <v>342</v>
      </c>
      <c r="H1066" s="46"/>
    </row>
    <row r="1067" spans="2:8">
      <c r="H1067" s="46"/>
    </row>
    <row r="1068" spans="2:8">
      <c r="H1068" s="46"/>
    </row>
    <row r="1069" spans="2:8">
      <c r="H1069" s="46"/>
    </row>
    <row r="1070" spans="2:8">
      <c r="B1070" s="133" t="s">
        <v>326</v>
      </c>
      <c r="C1070" s="127"/>
      <c r="D1070" s="127"/>
      <c r="E1070" s="127"/>
      <c r="F1070" s="127" t="s">
        <v>327</v>
      </c>
      <c r="H1070" s="46"/>
    </row>
    <row r="1071" spans="2:8" ht="15" customHeight="1">
      <c r="B1071" s="126" t="s">
        <v>192</v>
      </c>
      <c r="C1071" s="127"/>
      <c r="D1071" s="127"/>
      <c r="E1071" s="127"/>
      <c r="F1071" s="127" t="s">
        <v>193</v>
      </c>
      <c r="H1071" s="46"/>
    </row>
    <row r="1072" spans="2:8" ht="15.75" thickBot="1">
      <c r="B1072" s="133" t="s">
        <v>472</v>
      </c>
      <c r="C1072" s="127"/>
      <c r="D1072" s="127"/>
      <c r="E1072" s="127"/>
      <c r="F1072" s="127" t="s">
        <v>187</v>
      </c>
      <c r="H1072" s="46"/>
    </row>
    <row r="1073" spans="2:8" ht="15.75" thickBot="1">
      <c r="B1073" s="71" t="s">
        <v>122</v>
      </c>
      <c r="C1073" s="71">
        <v>2019</v>
      </c>
      <c r="D1073" s="71">
        <v>2020</v>
      </c>
      <c r="E1073" s="71">
        <v>2021</v>
      </c>
      <c r="F1073" s="71" t="s">
        <v>40</v>
      </c>
      <c r="H1073" s="46"/>
    </row>
    <row r="1074" spans="2:8" ht="15.75" thickBot="1">
      <c r="B1074" s="61" t="s">
        <v>41</v>
      </c>
      <c r="C1074" s="14">
        <f>C1013+C1043</f>
        <v>26.76</v>
      </c>
      <c r="D1074" s="14">
        <f>D1013+D1043</f>
        <v>38.085999999999999</v>
      </c>
      <c r="E1074" s="14">
        <f>E1013+E1043</f>
        <v>29.85</v>
      </c>
      <c r="F1074" s="64" t="s">
        <v>42</v>
      </c>
      <c r="H1074" s="46"/>
    </row>
    <row r="1075" spans="2:8" ht="15.75" thickBot="1">
      <c r="B1075" s="62" t="s">
        <v>43</v>
      </c>
      <c r="C1075" s="14">
        <f>C1014+C1044</f>
        <v>13.446999999999999</v>
      </c>
      <c r="D1075" s="14">
        <f t="shared" ref="D1075:E1075" si="146">D1014+D1044</f>
        <v>0</v>
      </c>
      <c r="E1075" s="14">
        <f t="shared" si="146"/>
        <v>0</v>
      </c>
      <c r="F1075" s="65" t="s">
        <v>416</v>
      </c>
      <c r="H1075" s="46"/>
    </row>
    <row r="1076" spans="2:8" ht="15.75" thickBot="1">
      <c r="B1076" s="62" t="s">
        <v>44</v>
      </c>
      <c r="C1076" s="14">
        <f t="shared" ref="C1076:E1076" si="147">C1015+C1045</f>
        <v>0</v>
      </c>
      <c r="D1076" s="14">
        <f t="shared" si="147"/>
        <v>0</v>
      </c>
      <c r="E1076" s="14">
        <f t="shared" si="147"/>
        <v>0</v>
      </c>
      <c r="F1076" s="65" t="s">
        <v>45</v>
      </c>
      <c r="H1076" s="46"/>
    </row>
    <row r="1077" spans="2:8" ht="15.75" thickBot="1">
      <c r="B1077" s="62" t="s">
        <v>46</v>
      </c>
      <c r="C1077" s="14">
        <f>C1016+C1046</f>
        <v>276.70752000000005</v>
      </c>
      <c r="D1077" s="14">
        <f t="shared" ref="D1077:E1077" si="148">D1016+D1046</f>
        <v>445.07400000000001</v>
      </c>
      <c r="E1077" s="14">
        <f t="shared" si="148"/>
        <v>159.37352999999999</v>
      </c>
      <c r="F1077" s="65" t="s">
        <v>47</v>
      </c>
      <c r="H1077" s="46"/>
    </row>
    <row r="1078" spans="2:8" ht="15.75" thickBot="1">
      <c r="B1078" s="62" t="s">
        <v>48</v>
      </c>
      <c r="C1078" s="14">
        <f t="shared" ref="C1078:E1078" si="149">C1017+C1047</f>
        <v>115.81760000000001</v>
      </c>
      <c r="D1078" s="14">
        <f t="shared" si="149"/>
        <v>249.90199999999999</v>
      </c>
      <c r="E1078" s="14">
        <f t="shared" si="149"/>
        <v>238.38603000000001</v>
      </c>
      <c r="F1078" s="65" t="s">
        <v>49</v>
      </c>
      <c r="H1078" s="46"/>
    </row>
    <row r="1079" spans="2:8" ht="15.75" thickBot="1">
      <c r="B1079" s="62" t="s">
        <v>50</v>
      </c>
      <c r="C1079" s="14">
        <f t="shared" ref="C1079:E1079" si="150">C1018+C1048</f>
        <v>0.39440000000000003</v>
      </c>
      <c r="D1079" s="14">
        <f t="shared" si="150"/>
        <v>11.331</v>
      </c>
      <c r="E1079" s="14">
        <f t="shared" si="150"/>
        <v>13.635069999999999</v>
      </c>
      <c r="F1079" s="65" t="s">
        <v>51</v>
      </c>
      <c r="H1079" s="46"/>
    </row>
    <row r="1080" spans="2:8" ht="15.75" thickBot="1">
      <c r="B1080" s="62" t="s">
        <v>52</v>
      </c>
      <c r="C1080" s="14">
        <f t="shared" ref="C1080:E1080" si="151">C1019+C1049</f>
        <v>0</v>
      </c>
      <c r="D1080" s="14">
        <f t="shared" si="151"/>
        <v>0</v>
      </c>
      <c r="E1080" s="14">
        <f t="shared" si="151"/>
        <v>0</v>
      </c>
      <c r="F1080" s="65" t="s">
        <v>53</v>
      </c>
      <c r="H1080" s="46"/>
    </row>
    <row r="1081" spans="2:8" ht="15.75" thickBot="1">
      <c r="B1081" s="62" t="s">
        <v>54</v>
      </c>
      <c r="C1081" s="14">
        <f t="shared" ref="C1081:E1081" si="152">C1020+C1050</f>
        <v>5.2511999999999999</v>
      </c>
      <c r="D1081" s="14">
        <f t="shared" si="152"/>
        <v>82.519000000000005</v>
      </c>
      <c r="E1081" s="14">
        <f t="shared" si="152"/>
        <v>89.424000000000007</v>
      </c>
      <c r="F1081" s="65" t="s">
        <v>55</v>
      </c>
      <c r="H1081" s="46"/>
    </row>
    <row r="1082" spans="2:8" ht="15.75" thickBot="1">
      <c r="B1082" s="62" t="s">
        <v>56</v>
      </c>
      <c r="C1082" s="14">
        <f t="shared" ref="C1082:E1082" si="153">C1021+C1051</f>
        <v>1685.76</v>
      </c>
      <c r="D1082" s="14">
        <f t="shared" si="153"/>
        <v>1588.6289999999999</v>
      </c>
      <c r="E1082" s="14">
        <f t="shared" si="153"/>
        <v>1297.12725</v>
      </c>
      <c r="F1082" s="65" t="s">
        <v>57</v>
      </c>
      <c r="H1082" s="46"/>
    </row>
    <row r="1083" spans="2:8" ht="15.75" thickBot="1">
      <c r="B1083" s="62" t="s">
        <v>58</v>
      </c>
      <c r="C1083" s="14">
        <f t="shared" ref="C1083:E1083" si="154">C1022+C1052</f>
        <v>167.43302</v>
      </c>
      <c r="D1083" s="14">
        <f t="shared" si="154"/>
        <v>196.833</v>
      </c>
      <c r="E1083" s="14">
        <f t="shared" si="154"/>
        <v>150.00200000000001</v>
      </c>
      <c r="F1083" s="65" t="s">
        <v>417</v>
      </c>
      <c r="H1083" s="46"/>
    </row>
    <row r="1084" spans="2:8" ht="15.75" thickBot="1">
      <c r="B1084" s="62" t="s">
        <v>59</v>
      </c>
      <c r="C1084" s="14">
        <f t="shared" ref="C1084:E1084" si="155">C1023+C1053</f>
        <v>18.99248</v>
      </c>
      <c r="D1084" s="14">
        <f t="shared" si="155"/>
        <v>19.135000000000002</v>
      </c>
      <c r="E1084" s="14">
        <f t="shared" si="155"/>
        <v>19.707180000000001</v>
      </c>
      <c r="F1084" s="65" t="s">
        <v>60</v>
      </c>
      <c r="H1084" s="46"/>
    </row>
    <row r="1085" spans="2:8" ht="15.75" thickBot="1">
      <c r="B1085" s="62" t="s">
        <v>61</v>
      </c>
      <c r="C1085" s="14">
        <f>C1024+C1054</f>
        <v>13.622</v>
      </c>
      <c r="D1085" s="14">
        <f t="shared" ref="D1085:E1085" si="156">D1024+D1054</f>
        <v>12.76</v>
      </c>
      <c r="E1085" s="14">
        <f t="shared" si="156"/>
        <v>13.41333</v>
      </c>
      <c r="F1085" s="65" t="s">
        <v>62</v>
      </c>
      <c r="H1085" s="46"/>
    </row>
    <row r="1086" spans="2:8" ht="15.75" thickBot="1">
      <c r="B1086" s="62" t="s">
        <v>63</v>
      </c>
      <c r="C1086" s="14">
        <f t="shared" ref="C1086:D1086" si="157">C1025+C1055</f>
        <v>12.002000000000001</v>
      </c>
      <c r="D1086" s="14">
        <f t="shared" si="157"/>
        <v>0</v>
      </c>
      <c r="E1086" s="14">
        <f>E1025+E1055</f>
        <v>0</v>
      </c>
      <c r="F1086" s="65" t="s">
        <v>64</v>
      </c>
      <c r="H1086" s="46"/>
    </row>
    <row r="1087" spans="2:8" ht="15.75" thickBot="1">
      <c r="B1087" s="62" t="s">
        <v>65</v>
      </c>
      <c r="C1087" s="14">
        <f t="shared" ref="C1087:E1087" si="158">C1026+C1056</f>
        <v>15.1172</v>
      </c>
      <c r="D1087" s="14">
        <f t="shared" si="158"/>
        <v>39.5</v>
      </c>
      <c r="E1087" s="14">
        <f t="shared" si="158"/>
        <v>15.69</v>
      </c>
      <c r="F1087" s="65" t="s">
        <v>66</v>
      </c>
      <c r="H1087" s="46"/>
    </row>
    <row r="1088" spans="2:8" ht="15.75" thickBot="1">
      <c r="B1088" s="62" t="s">
        <v>67</v>
      </c>
      <c r="C1088" s="14">
        <f t="shared" ref="C1088:E1088" si="159">C1027+C1057</f>
        <v>0</v>
      </c>
      <c r="D1088" s="14">
        <f t="shared" si="159"/>
        <v>0</v>
      </c>
      <c r="E1088" s="14">
        <f t="shared" si="159"/>
        <v>0</v>
      </c>
      <c r="F1088" s="65" t="s">
        <v>68</v>
      </c>
      <c r="H1088" s="46"/>
    </row>
    <row r="1089" spans="2:8" ht="15.75" thickBot="1">
      <c r="B1089" s="62" t="s">
        <v>69</v>
      </c>
      <c r="C1089" s="14">
        <f t="shared" ref="C1089:E1089" si="160">C1028+C1058</f>
        <v>1.7000000000000001E-2</v>
      </c>
      <c r="D1089" s="14">
        <f t="shared" si="160"/>
        <v>0.16200000000000001</v>
      </c>
      <c r="E1089" s="14">
        <f t="shared" si="160"/>
        <v>0.14105000000000001</v>
      </c>
      <c r="F1089" s="65" t="s">
        <v>70</v>
      </c>
      <c r="H1089" s="46"/>
    </row>
    <row r="1090" spans="2:8" ht="15.75" thickBot="1">
      <c r="B1090" s="62" t="s">
        <v>71</v>
      </c>
      <c r="C1090" s="14">
        <f t="shared" ref="C1090:E1090" si="161">C1029+C1059</f>
        <v>20.090800000000002</v>
      </c>
      <c r="D1090" s="14">
        <f t="shared" si="161"/>
        <v>32.889000000000003</v>
      </c>
      <c r="E1090" s="14">
        <f t="shared" si="161"/>
        <v>34.579830000000001</v>
      </c>
      <c r="F1090" s="65" t="s">
        <v>72</v>
      </c>
      <c r="H1090" s="46"/>
    </row>
    <row r="1091" spans="2:8" ht="15.75" thickBot="1">
      <c r="B1091" s="62" t="s">
        <v>73</v>
      </c>
      <c r="C1091" s="14">
        <f t="shared" ref="C1091:E1091" si="162">C1030+C1060</f>
        <v>51.901000000000003</v>
      </c>
      <c r="D1091" s="14">
        <f t="shared" si="162"/>
        <v>42.966000000000001</v>
      </c>
      <c r="E1091" s="14">
        <f t="shared" si="162"/>
        <v>43.04862</v>
      </c>
      <c r="F1091" s="65" t="s">
        <v>74</v>
      </c>
      <c r="H1091" s="46"/>
    </row>
    <row r="1092" spans="2:8" ht="15.75" thickBot="1">
      <c r="B1092" s="62" t="s">
        <v>75</v>
      </c>
      <c r="C1092" s="14">
        <f t="shared" ref="C1092" si="163">C1031+C1061</f>
        <v>403.70100000000002</v>
      </c>
      <c r="D1092" s="14">
        <f>D1031+D1061</f>
        <v>328.209</v>
      </c>
      <c r="E1092" s="14">
        <f t="shared" ref="E1092:E1097" si="164">E1031+E1061</f>
        <v>330.72581000000002</v>
      </c>
      <c r="F1092" s="65" t="s">
        <v>76</v>
      </c>
      <c r="H1092" s="46"/>
    </row>
    <row r="1093" spans="2:8" ht="15.75" thickBot="1">
      <c r="B1093" s="62" t="s">
        <v>77</v>
      </c>
      <c r="C1093" s="14">
        <f t="shared" ref="C1093:D1093" si="165">C1032+C1062</f>
        <v>225.21688</v>
      </c>
      <c r="D1093" s="14">
        <f t="shared" si="165"/>
        <v>331.99900000000002</v>
      </c>
      <c r="E1093" s="14">
        <f t="shared" si="164"/>
        <v>372.82907</v>
      </c>
      <c r="F1093" s="65" t="s">
        <v>78</v>
      </c>
      <c r="H1093" s="46"/>
    </row>
    <row r="1094" spans="2:8" ht="15.75" thickBot="1">
      <c r="B1094" s="62" t="s">
        <v>79</v>
      </c>
      <c r="C1094" s="14">
        <f t="shared" ref="C1094:D1094" si="166">C1033+C1063</f>
        <v>0.33840000000000003</v>
      </c>
      <c r="D1094" s="14">
        <f t="shared" si="166"/>
        <v>1.0049999999999999</v>
      </c>
      <c r="E1094" s="14">
        <f t="shared" si="164"/>
        <v>1.0164900000000001</v>
      </c>
      <c r="F1094" s="66" t="s">
        <v>80</v>
      </c>
      <c r="H1094" s="46"/>
    </row>
    <row r="1095" spans="2:8" ht="15.75" thickBot="1">
      <c r="B1095" s="63" t="s">
        <v>81</v>
      </c>
      <c r="C1095" s="14">
        <f t="shared" ref="C1095:D1095" si="167">C1034+C1064</f>
        <v>12.042999999999999</v>
      </c>
      <c r="D1095" s="14">
        <f t="shared" si="167"/>
        <v>11.028</v>
      </c>
      <c r="E1095" s="14">
        <f t="shared" si="164"/>
        <v>10.541919999999999</v>
      </c>
      <c r="F1095" s="75" t="s">
        <v>82</v>
      </c>
      <c r="H1095" s="46"/>
    </row>
    <row r="1096" spans="2:8" ht="15.75" thickBot="1">
      <c r="B1096" s="81" t="s">
        <v>343</v>
      </c>
      <c r="C1096" s="67">
        <f>C1035+C1065</f>
        <v>3064.6125000000002</v>
      </c>
      <c r="D1096" s="67">
        <f>D1035+D1065</f>
        <v>3412.9969999999998</v>
      </c>
      <c r="E1096" s="67">
        <f>SUM(E1074:E1095)</f>
        <v>2819.4911800000004</v>
      </c>
      <c r="F1096" s="81" t="s">
        <v>345</v>
      </c>
      <c r="H1096" s="46"/>
    </row>
    <row r="1097" spans="2:8" ht="15.75" thickBot="1">
      <c r="B1097" s="81" t="s">
        <v>344</v>
      </c>
      <c r="C1097" s="67">
        <f t="shared" ref="C1097:D1097" si="168">C1036+C1066</f>
        <v>201039.12</v>
      </c>
      <c r="D1097" s="67">
        <f t="shared" si="168"/>
        <v>247368.43100000001</v>
      </c>
      <c r="E1097" s="67">
        <f t="shared" si="164"/>
        <v>255141.11</v>
      </c>
      <c r="F1097" s="81" t="s">
        <v>342</v>
      </c>
      <c r="H1097" s="46"/>
    </row>
    <row r="1098" spans="2:8">
      <c r="H1098" s="46"/>
    </row>
    <row r="1099" spans="2:8" ht="15.75" customHeight="1">
      <c r="H1099" s="46"/>
    </row>
    <row r="1100" spans="2:8">
      <c r="H1100" s="46"/>
    </row>
    <row r="1101" spans="2:8">
      <c r="H1101" s="46"/>
    </row>
    <row r="1107" spans="2:12" s="85" customFormat="1">
      <c r="B1107" s="129" t="s">
        <v>328</v>
      </c>
      <c r="L1107" s="85" t="s">
        <v>329</v>
      </c>
    </row>
    <row r="1108" spans="2:12">
      <c r="B1108" s="31" t="s">
        <v>22</v>
      </c>
      <c r="L1108" s="43" t="s">
        <v>23</v>
      </c>
    </row>
    <row r="1109" spans="2:12" ht="16.5" customHeight="1" thickBot="1">
      <c r="B1109" s="26" t="s">
        <v>467</v>
      </c>
      <c r="L1109" s="43" t="s">
        <v>127</v>
      </c>
    </row>
    <row r="1110" spans="2:12" ht="15.75" thickBot="1">
      <c r="B1110" s="135" t="s">
        <v>39</v>
      </c>
      <c r="C1110" s="138">
        <v>2019</v>
      </c>
      <c r="D1110" s="139"/>
      <c r="E1110" s="140"/>
      <c r="F1110" s="138">
        <v>2020</v>
      </c>
      <c r="G1110" s="139"/>
      <c r="H1110" s="140"/>
      <c r="I1110" s="138">
        <v>2021</v>
      </c>
      <c r="J1110" s="139"/>
      <c r="K1110" s="140"/>
      <c r="L1110" s="141" t="s">
        <v>40</v>
      </c>
    </row>
    <row r="1111" spans="2:12">
      <c r="B1111" s="136"/>
      <c r="C1111" s="57" t="s">
        <v>7</v>
      </c>
      <c r="D1111" s="57" t="s">
        <v>461</v>
      </c>
      <c r="E1111" s="58" t="s">
        <v>462</v>
      </c>
      <c r="F1111" s="57" t="s">
        <v>7</v>
      </c>
      <c r="G1111" s="57" t="s">
        <v>461</v>
      </c>
      <c r="H1111" s="58" t="s">
        <v>462</v>
      </c>
      <c r="I1111" s="57" t="s">
        <v>7</v>
      </c>
      <c r="J1111" s="57" t="s">
        <v>461</v>
      </c>
      <c r="K1111" s="58" t="s">
        <v>462</v>
      </c>
      <c r="L1111" s="142"/>
    </row>
    <row r="1112" spans="2:12" ht="15.75" thickBot="1">
      <c r="B1112" s="137"/>
      <c r="C1112" s="59" t="s">
        <v>8</v>
      </c>
      <c r="D1112" s="59" t="s">
        <v>9</v>
      </c>
      <c r="E1112" s="60" t="s">
        <v>10</v>
      </c>
      <c r="F1112" s="59" t="s">
        <v>8</v>
      </c>
      <c r="G1112" s="59" t="s">
        <v>9</v>
      </c>
      <c r="H1112" s="60" t="s">
        <v>10</v>
      </c>
      <c r="I1112" s="59" t="s">
        <v>8</v>
      </c>
      <c r="J1112" s="59" t="s">
        <v>9</v>
      </c>
      <c r="K1112" s="60" t="s">
        <v>10</v>
      </c>
      <c r="L1112" s="143"/>
    </row>
    <row r="1113" spans="2:12">
      <c r="B1113" s="61" t="s">
        <v>41</v>
      </c>
      <c r="C1113" s="2">
        <f>C1146+C1180+C1211+C1242+C1279+C1312+C1345+C1380+C1413+C1445+C1479+C1512+C1545+C1578+C1608+C1641+C1673+C1706+C1737+C1768+C1800</f>
        <v>29.696999999999999</v>
      </c>
      <c r="D1113" s="2">
        <f>E1113/C1113*1000</f>
        <v>45161.699835000167</v>
      </c>
      <c r="E1113" s="2">
        <f>E1146+E1180+E1211+E1242+E1279+E1312+E1345+E1380+E1413+E1445+E1479+E1512+E1545+E1578+E1608+E1641+E1673+E1706+E1737+E1768+E1800</f>
        <v>1341.1669999999999</v>
      </c>
      <c r="F1113" s="2">
        <f>F1146+F1180+F1211+F1242+F1279+F1312+F1345+F1380+F1413+F1445+F1479+F1512+F1545+F1578+F1608+F1641+F1673+F1706+F1737+F1768+F1800</f>
        <v>38.809100000000008</v>
      </c>
      <c r="G1113" s="2">
        <f>H1113/F1113*1000</f>
        <v>47033.720184183592</v>
      </c>
      <c r="H1113" s="2">
        <f t="shared" ref="H1113:I1136" si="169">H1146+H1180+H1211+H1242+H1279+H1312+H1345+H1380+H1413+H1445+H1479+H1512+H1545+H1578+H1608+H1641+H1673+H1706+H1737+H1768+H1800</f>
        <v>1825.3363499999998</v>
      </c>
      <c r="I1113" s="2">
        <f>I1146+I1180+I1211+I1242+I1279+I1312+I1345+I1380+I1413+I1445+I1479+I1512+I1545+I1578+I1608+I1641+I1673+I1706+I1737+I1768+I1800</f>
        <v>33.400000000000006</v>
      </c>
      <c r="J1113" s="2">
        <f>K1113/I1113*1000</f>
        <v>48008.437724550895</v>
      </c>
      <c r="K1113" s="2">
        <f t="shared" ref="K1113" si="170">K1146+K1180+K1211+K1242+K1279+K1312+K1345+K1380+K1413+K1445+K1479+K1512+K1545+K1578+K1608+K1641+K1673+K1706+K1737+K1768+K1800</f>
        <v>1603.4818200000002</v>
      </c>
      <c r="L1113" s="64" t="s">
        <v>42</v>
      </c>
    </row>
    <row r="1114" spans="2:12">
      <c r="B1114" s="62" t="s">
        <v>43</v>
      </c>
      <c r="C1114" s="2">
        <f t="shared" ref="C1114" si="171">C1147+C1181+C1212+C1243+C1280+C1313+C1346+C1381+C1414+C1446+C1480+C1513+C1546+C1579+C1609+C1642+C1674+C1707+C1738+C1769+C1801</f>
        <v>10.020000000000001</v>
      </c>
      <c r="D1114" s="2">
        <f t="shared" ref="D1114:D1136" si="172">E1114/C1114*1000</f>
        <v>31856.586826347298</v>
      </c>
      <c r="E1114" s="2">
        <f t="shared" ref="E1114:F1114" si="173">E1147+E1181+E1212+E1243+E1280+E1313+E1346+E1381+E1414+E1446+E1480+E1513+E1546+E1579+E1609+E1642+E1674+E1707+E1738+E1769+E1801</f>
        <v>319.20299999999997</v>
      </c>
      <c r="F1114" s="2">
        <f t="shared" si="173"/>
        <v>5.9659999999999993</v>
      </c>
      <c r="G1114" s="2">
        <f t="shared" ref="G1114:G1134" si="174">H1114/F1114*1000</f>
        <v>39612.973516594036</v>
      </c>
      <c r="H1114" s="2">
        <f>H1147+H1181+H1212+H1243+H1280+H1313+H1346+H1381+H1414+H1446+H1480+H1513+H1546+H1579+H1609+H1642+H1674+H1707+H1738+H1769+H1801</f>
        <v>236.33100000000002</v>
      </c>
      <c r="I1114" s="2">
        <f t="shared" si="169"/>
        <v>7.7270000000000003</v>
      </c>
      <c r="J1114" s="2">
        <f t="shared" ref="J1114:J1136" si="175">K1114/I1114*1000</f>
        <v>43372.423967904746</v>
      </c>
      <c r="K1114" s="2">
        <f t="shared" ref="K1114" si="176">K1147+K1181+K1212+K1243+K1280+K1313+K1346+K1381+K1414+K1446+K1480+K1513+K1546+K1579+K1609+K1642+K1674+K1707+K1738+K1769+K1801</f>
        <v>335.13871999999998</v>
      </c>
      <c r="L1114" s="65" t="s">
        <v>416</v>
      </c>
    </row>
    <row r="1115" spans="2:12">
      <c r="B1115" s="62" t="s">
        <v>44</v>
      </c>
      <c r="C1115" s="2">
        <f t="shared" ref="C1115" si="177">C1148+C1182+C1213+C1244+C1281+C1314+C1347+C1382+C1415+C1447+C1481+C1514+C1547+C1580+C1610+C1643+C1675+C1708+C1739+C1770+C1802</f>
        <v>76.737000000000023</v>
      </c>
      <c r="D1115" s="2">
        <f t="shared" si="172"/>
        <v>1282.6276763490878</v>
      </c>
      <c r="E1115" s="2">
        <f t="shared" ref="E1115:F1115" si="178">E1148+E1182+E1213+E1244+E1281+E1314+E1347+E1382+E1415+E1447+E1481+E1514+E1547+E1580+E1610+E1643+E1675+E1708+E1739+E1770+E1802</f>
        <v>98.424999999999983</v>
      </c>
      <c r="F1115" s="2">
        <f t="shared" si="178"/>
        <v>0.32600000000000001</v>
      </c>
      <c r="G1115" s="2">
        <f t="shared" si="174"/>
        <v>59432.515337423312</v>
      </c>
      <c r="H1115" s="2">
        <f t="shared" si="169"/>
        <v>19.375</v>
      </c>
      <c r="I1115" s="2">
        <f t="shared" si="169"/>
        <v>0.37000000000000005</v>
      </c>
      <c r="J1115" s="2">
        <f t="shared" si="175"/>
        <v>60376.108108108099</v>
      </c>
      <c r="K1115" s="2">
        <f t="shared" ref="K1115" si="179">K1148+K1182+K1213+K1244+K1281+K1314+K1347+K1382+K1415+K1447+K1481+K1514+K1547+K1580+K1610+K1643+K1675+K1708+K1739+K1770+K1802</f>
        <v>22.33916</v>
      </c>
      <c r="L1115" s="65" t="s">
        <v>45</v>
      </c>
    </row>
    <row r="1116" spans="2:12">
      <c r="B1116" s="62" t="s">
        <v>46</v>
      </c>
      <c r="C1116" s="2">
        <f t="shared" ref="C1116" si="180">C1149+C1183+C1214+C1245+C1282+C1315+C1348+C1383+C1416+C1448+C1482+C1515+C1548+C1581+C1611+C1644+C1676+C1709+C1740+C1771+C1803</f>
        <v>157.19246500000003</v>
      </c>
      <c r="D1116" s="2">
        <f t="shared" si="172"/>
        <v>22502.614867703731</v>
      </c>
      <c r="E1116" s="2">
        <f t="shared" ref="E1116:F1116" si="181">E1149+E1183+E1214+E1245+E1282+E1315+E1348+E1383+E1416+E1448+E1482+E1515+E1548+E1581+E1611+E1644+E1676+E1709+E1740+E1771+E1803</f>
        <v>3537.2414999999992</v>
      </c>
      <c r="F1116" s="2">
        <f t="shared" si="181"/>
        <v>140.32799999999997</v>
      </c>
      <c r="G1116" s="2">
        <f t="shared" si="174"/>
        <v>26000.299298785703</v>
      </c>
      <c r="H1116" s="2">
        <f t="shared" si="169"/>
        <v>3648.5699999999993</v>
      </c>
      <c r="I1116" s="2">
        <f t="shared" si="169"/>
        <v>141.06200000000001</v>
      </c>
      <c r="J1116" s="2">
        <f t="shared" si="175"/>
        <v>26377.839602444314</v>
      </c>
      <c r="K1116" s="2">
        <f t="shared" ref="K1116" si="182">K1149+K1183+K1214+K1245+K1282+K1315+K1348+K1383+K1416+K1448+K1482+K1515+K1548+K1581+K1611+K1644+K1676+K1709+K1740+K1771+K1803</f>
        <v>3720.9108100000003</v>
      </c>
      <c r="L1116" s="65" t="s">
        <v>47</v>
      </c>
    </row>
    <row r="1117" spans="2:12">
      <c r="B1117" s="62" t="s">
        <v>48</v>
      </c>
      <c r="C1117" s="2">
        <f t="shared" ref="C1117" si="183">C1150+C1184+C1215+C1246+C1283+C1316+C1349+C1384+C1417+C1449+C1483+C1516+C1549+C1582+C1612+C1645+C1677+C1710+C1741+C1772+C1804</f>
        <v>327.53399999999993</v>
      </c>
      <c r="D1117" s="2">
        <f t="shared" si="172"/>
        <v>26317.811280660946</v>
      </c>
      <c r="E1117" s="2">
        <f t="shared" ref="E1117:F1117" si="184">E1150+E1184+E1215+E1246+E1283+E1316+E1349+E1384+E1417+E1449+E1483+E1516+E1549+E1582+E1612+E1645+E1677+E1710+E1741+E1772+E1804</f>
        <v>8619.978000000001</v>
      </c>
      <c r="F1117" s="2">
        <f t="shared" si="184"/>
        <v>380.15699999999998</v>
      </c>
      <c r="G1117" s="2">
        <f t="shared" si="174"/>
        <v>27060.41714344337</v>
      </c>
      <c r="H1117" s="2">
        <f t="shared" si="169"/>
        <v>10287.207</v>
      </c>
      <c r="I1117" s="2">
        <f t="shared" si="169"/>
        <v>364.80600000000004</v>
      </c>
      <c r="J1117" s="2">
        <f t="shared" si="175"/>
        <v>27704.251081396687</v>
      </c>
      <c r="K1117" s="2">
        <f t="shared" ref="K1117" si="185">K1150+K1184+K1215+K1246+K1283+K1316+K1349+K1384+K1417+K1449+K1483+K1516+K1549+K1582+K1612+K1645+K1677+K1710+K1741+K1772+K1804</f>
        <v>10106.677020000001</v>
      </c>
      <c r="L1117" s="65" t="s">
        <v>49</v>
      </c>
    </row>
    <row r="1118" spans="2:12">
      <c r="B1118" s="62" t="s">
        <v>50</v>
      </c>
      <c r="C1118" s="2">
        <f t="shared" ref="C1118" si="186">C1151+C1185+C1216+C1247+C1284+C1317+C1350+C1385+C1418+C1450+C1484+C1517+C1550+C1583+C1613+C1646+C1678+C1711+C1742+C1773+C1805</f>
        <v>1.242</v>
      </c>
      <c r="D1118" s="2">
        <f t="shared" si="172"/>
        <v>5123.188405797102</v>
      </c>
      <c r="E1118" s="2">
        <f t="shared" ref="E1118:F1118" si="187">E1151+E1185+E1216+E1247+E1284+E1317+E1350+E1385+E1418+E1450+E1484+E1517+E1550+E1583+E1613+E1646+E1678+E1711+E1742+E1773+E1805</f>
        <v>6.3630000000000004</v>
      </c>
      <c r="F1118" s="2">
        <f t="shared" si="187"/>
        <v>0.84699999999999998</v>
      </c>
      <c r="G1118" s="2">
        <f t="shared" si="174"/>
        <v>6251.4757969303419</v>
      </c>
      <c r="H1118" s="2">
        <f t="shared" si="169"/>
        <v>5.2949999999999999</v>
      </c>
      <c r="I1118" s="2">
        <f t="shared" si="169"/>
        <v>0.84899999999999998</v>
      </c>
      <c r="J1118" s="2">
        <f t="shared" si="175"/>
        <v>6309.6466431095405</v>
      </c>
      <c r="K1118" s="2">
        <f t="shared" ref="K1118" si="188">K1151+K1185+K1216+K1247+K1284+K1317+K1350+K1385+K1418+K1450+K1484+K1517+K1550+K1583+K1613+K1646+K1678+K1711+K1742+K1773+K1805</f>
        <v>5.3568899999999999</v>
      </c>
      <c r="L1118" s="65" t="s">
        <v>51</v>
      </c>
    </row>
    <row r="1119" spans="2:12">
      <c r="B1119" s="62" t="s">
        <v>52</v>
      </c>
      <c r="C1119" s="2">
        <f t="shared" ref="C1119" si="189">C1152+C1186+C1217+C1248+C1285+C1318+C1351+C1386+C1419+C1451+C1485+C1518+C1551+C1584+C1614+C1647+C1679+C1712+C1743+C1774+C1806</f>
        <v>5.3419999999999996</v>
      </c>
      <c r="D1119" s="2">
        <f t="shared" si="172"/>
        <v>7655.9341070760029</v>
      </c>
      <c r="E1119" s="2">
        <f t="shared" ref="E1119:F1119" si="190">E1152+E1186+E1217+E1248+E1285+E1318+E1351+E1386+E1419+E1451+E1485+E1518+E1551+E1584+E1614+E1647+E1679+E1712+E1743+E1774+E1806</f>
        <v>40.898000000000003</v>
      </c>
      <c r="F1119" s="2">
        <f t="shared" si="190"/>
        <v>5.327</v>
      </c>
      <c r="G1119" s="2">
        <f t="shared" si="174"/>
        <v>6810.3998498216624</v>
      </c>
      <c r="H1119" s="2">
        <f t="shared" si="169"/>
        <v>36.278999999999996</v>
      </c>
      <c r="I1119" s="2">
        <f t="shared" si="169"/>
        <v>5.6749999999999998</v>
      </c>
      <c r="J1119" s="2">
        <f t="shared" si="175"/>
        <v>6483.4167400881061</v>
      </c>
      <c r="K1119" s="2">
        <f t="shared" ref="K1119" si="191">K1152+K1186+K1217+K1248+K1285+K1318+K1351+K1386+K1419+K1451+K1485+K1518+K1551+K1584+K1614+K1647+K1679+K1712+K1743+K1774+K1806</f>
        <v>36.793390000000002</v>
      </c>
      <c r="L1119" s="65" t="s">
        <v>53</v>
      </c>
    </row>
    <row r="1120" spans="2:12">
      <c r="B1120" s="62" t="s">
        <v>54</v>
      </c>
      <c r="C1120" s="2">
        <f t="shared" ref="C1120" si="192">C1153+C1187+C1218+C1249+C1286+C1319+C1352+C1387+C1420+C1452+C1486+C1519+C1552+C1585+C1615+C1648+C1680+C1713+C1744+C1775+C1807</f>
        <v>87.714887500000003</v>
      </c>
      <c r="D1120" s="2">
        <f t="shared" si="172"/>
        <v>16748.245273642977</v>
      </c>
      <c r="E1120" s="2">
        <f t="shared" ref="E1120:F1120" si="193">E1153+E1187+E1218+E1249+E1286+E1319+E1352+E1387+E1420+E1452+E1486+E1519+E1552+E1585+E1615+E1648+E1680+E1713+E1744+E1775+E1807</f>
        <v>1469.0704500000004</v>
      </c>
      <c r="F1120" s="2">
        <f t="shared" si="193"/>
        <v>73.628</v>
      </c>
      <c r="G1120" s="2">
        <f t="shared" si="174"/>
        <v>22038.029010702448</v>
      </c>
      <c r="H1120" s="2">
        <f t="shared" si="169"/>
        <v>1622.6159999999998</v>
      </c>
      <c r="I1120" s="2">
        <f t="shared" si="169"/>
        <v>79.072000000000003</v>
      </c>
      <c r="J1120" s="2">
        <f t="shared" si="175"/>
        <v>27754.862656819096</v>
      </c>
      <c r="K1120" s="2">
        <f t="shared" ref="K1120" si="194">K1153+K1187+K1218+K1249+K1286+K1319+K1352+K1387+K1420+K1452+K1486+K1519+K1552+K1585+K1615+K1648+K1680+K1713+K1744+K1775+K1807</f>
        <v>2194.6324999999997</v>
      </c>
      <c r="L1120" s="65" t="s">
        <v>55</v>
      </c>
    </row>
    <row r="1121" spans="2:12">
      <c r="B1121" s="62" t="s">
        <v>56</v>
      </c>
      <c r="C1121" s="2">
        <f t="shared" ref="C1121" si="195">C1154+C1188+C1219+C1250+C1287+C1320+C1353+C1388+C1421+C1453+C1487+C1520+C1553+C1586+C1616+C1649+C1681+C1714+C1745+C1776+C1808</f>
        <v>399.04595000000006</v>
      </c>
      <c r="D1121" s="2">
        <f t="shared" si="172"/>
        <v>10208.275076842654</v>
      </c>
      <c r="E1121" s="2">
        <f t="shared" ref="E1121:F1121" si="196">E1154+E1188+E1219+E1250+E1287+E1320+E1353+E1388+E1421+E1453+E1487+E1520+E1553+E1586+E1616+E1649+E1681+E1714+E1745+E1776+E1808</f>
        <v>4073.5708259000003</v>
      </c>
      <c r="F1121" s="2">
        <f t="shared" si="196"/>
        <v>352.84199999999998</v>
      </c>
      <c r="G1121" s="2">
        <f t="shared" si="174"/>
        <v>12017.480912136311</v>
      </c>
      <c r="H1121" s="2">
        <f t="shared" si="169"/>
        <v>4240.2719999999999</v>
      </c>
      <c r="I1121" s="2">
        <f t="shared" si="169"/>
        <v>337.69899999999996</v>
      </c>
      <c r="J1121" s="2">
        <f t="shared" si="175"/>
        <v>12434.961489373676</v>
      </c>
      <c r="K1121" s="2">
        <f t="shared" ref="K1121" si="197">K1154+K1188+K1219+K1250+K1287+K1320+K1353+K1388+K1421+K1453+K1487+K1520+K1553+K1586+K1616+K1649+K1681+K1714+K1745+K1776+K1808</f>
        <v>4199.2740600000006</v>
      </c>
      <c r="L1121" s="65" t="s">
        <v>57</v>
      </c>
    </row>
    <row r="1122" spans="2:12">
      <c r="B1122" s="62" t="s">
        <v>58</v>
      </c>
      <c r="C1122" s="2">
        <f t="shared" ref="C1122" si="198">C1155+C1189+C1220+C1251+C1288+C1321+C1354+C1389+C1422+C1454+C1488+C1521+C1554+C1587+C1617+C1650+C1682+C1715+C1746+C1777+C1809</f>
        <v>130.05200000000002</v>
      </c>
      <c r="D1122" s="2">
        <f t="shared" si="172"/>
        <v>17419.401470181157</v>
      </c>
      <c r="E1122" s="2">
        <f t="shared" ref="E1122:F1122" si="199">E1155+E1189+E1220+E1251+E1288+E1321+E1354+E1389+E1422+E1454+E1488+E1521+E1554+E1587+E1617+E1650+E1682+E1715+E1746+E1777+E1809</f>
        <v>2265.4280000000003</v>
      </c>
      <c r="F1122" s="2">
        <f t="shared" si="199"/>
        <v>138.26299999999998</v>
      </c>
      <c r="G1122" s="2">
        <f t="shared" si="174"/>
        <v>17982.113797617589</v>
      </c>
      <c r="H1122" s="2">
        <f t="shared" si="169"/>
        <v>2486.2610000000004</v>
      </c>
      <c r="I1122" s="2">
        <f t="shared" si="169"/>
        <v>142.39999999999998</v>
      </c>
      <c r="J1122" s="2">
        <f t="shared" si="175"/>
        <v>22096.495786516854</v>
      </c>
      <c r="K1122" s="2">
        <f t="shared" ref="K1122" si="200">K1155+K1189+K1220+K1251+K1288+K1321+K1354+K1389+K1422+K1454+K1488+K1521+K1554+K1587+K1617+K1650+K1682+K1715+K1746+K1777+K1809</f>
        <v>3146.5409999999997</v>
      </c>
      <c r="L1122" s="65" t="s">
        <v>417</v>
      </c>
    </row>
    <row r="1123" spans="2:12">
      <c r="B1123" s="62" t="s">
        <v>59</v>
      </c>
      <c r="C1123" s="2">
        <f t="shared" ref="C1123" si="201">C1156+C1190+C1221+C1252+C1289+C1322+C1355+C1390+C1423+C1455+C1489+C1522+C1555+C1588+C1618+C1651+C1683+C1716+C1747+C1778+C1810</f>
        <v>35.341000000000001</v>
      </c>
      <c r="D1123" s="2">
        <f t="shared" si="172"/>
        <v>4863.1759146600261</v>
      </c>
      <c r="E1123" s="2">
        <f t="shared" ref="E1123:F1123" si="202">E1156+E1190+E1221+E1252+E1289+E1322+E1355+E1390+E1423+E1455+E1489+E1522+E1555+E1588+E1618+E1651+E1683+E1716+E1747+E1778+E1810</f>
        <v>171.86949999999999</v>
      </c>
      <c r="F1123" s="2">
        <f t="shared" si="202"/>
        <v>27.888999999999999</v>
      </c>
      <c r="G1123" s="2">
        <f t="shared" si="174"/>
        <v>3971.2789988884506</v>
      </c>
      <c r="H1123" s="2">
        <f t="shared" si="169"/>
        <v>110.755</v>
      </c>
      <c r="I1123" s="2">
        <f t="shared" si="169"/>
        <v>28.093999999999998</v>
      </c>
      <c r="J1123" s="2">
        <f t="shared" si="175"/>
        <v>4029.8455186160745</v>
      </c>
      <c r="K1123" s="2">
        <f t="shared" ref="K1123" si="203">K1156+K1190+K1221+K1252+K1289+K1322+K1355+K1390+K1423+K1455+K1489+K1522+K1555+K1588+K1618+K1651+K1683+K1716+K1747+K1778+K1810</f>
        <v>113.21447999999999</v>
      </c>
      <c r="L1123" s="65" t="s">
        <v>60</v>
      </c>
    </row>
    <row r="1124" spans="2:12">
      <c r="B1124" s="62" t="s">
        <v>61</v>
      </c>
      <c r="C1124" s="2">
        <f t="shared" ref="C1124" si="204">C1157+C1191+C1222+C1253+C1290+C1323+C1356+C1391+C1424+C1456+C1490+C1523+C1556+C1589+C1619+C1652+C1684+C1717+C1748+C1779+C1811</f>
        <v>134.55099999999999</v>
      </c>
      <c r="D1124" s="2">
        <f t="shared" si="172"/>
        <v>12807.136327489206</v>
      </c>
      <c r="E1124" s="2">
        <f t="shared" ref="E1124:F1124" si="205">E1157+E1191+E1222+E1253+E1290+E1323+E1356+E1391+E1424+E1456+E1490+E1523+E1556+E1589+E1619+E1652+E1684+E1717+E1748+E1779+E1811</f>
        <v>1723.2130000000002</v>
      </c>
      <c r="F1124" s="2">
        <f t="shared" si="205"/>
        <v>179.941</v>
      </c>
      <c r="G1124" s="2">
        <f t="shared" si="174"/>
        <v>11337.204972741067</v>
      </c>
      <c r="H1124" s="2">
        <f t="shared" si="169"/>
        <v>2040.0280000000002</v>
      </c>
      <c r="I1124" s="2">
        <f t="shared" si="169"/>
        <v>159.18499999999997</v>
      </c>
      <c r="J1124" s="2">
        <f t="shared" si="175"/>
        <v>13636.027703615293</v>
      </c>
      <c r="K1124" s="2">
        <f t="shared" ref="K1124" si="206">K1157+K1191+K1222+K1253+K1290+K1323+K1356+K1391+K1424+K1456+K1490+K1523+K1556+K1589+K1619+K1652+K1684+K1717+K1748+K1779+K1811</f>
        <v>2170.6510699999999</v>
      </c>
      <c r="L1124" s="65" t="s">
        <v>62</v>
      </c>
    </row>
    <row r="1125" spans="2:12">
      <c r="B1125" s="62" t="s">
        <v>63</v>
      </c>
      <c r="C1125" s="2">
        <f t="shared" ref="C1125" si="207">C1158+C1192+C1223+C1254+C1291+C1324+C1357+C1392+C1425+C1457+C1491+C1524+C1557+C1590+C1620+C1653+C1685+C1718+C1749+C1780+C1812</f>
        <v>28.435175000000001</v>
      </c>
      <c r="D1125" s="2">
        <f t="shared" si="172"/>
        <v>26665.203836445529</v>
      </c>
      <c r="E1125" s="2">
        <f t="shared" ref="E1125:F1125" si="208">E1158+E1192+E1223+E1254+E1291+E1324+E1357+E1392+E1425+E1457+E1491+E1524+E1557+E1590+E1620+E1653+E1685+E1718+E1749+E1780+E1812</f>
        <v>758.22973749999994</v>
      </c>
      <c r="F1125" s="2">
        <f t="shared" si="208"/>
        <v>25.096</v>
      </c>
      <c r="G1125" s="2">
        <f t="shared" si="174"/>
        <v>36826.187440229507</v>
      </c>
      <c r="H1125" s="2">
        <f t="shared" si="169"/>
        <v>924.18999999999983</v>
      </c>
      <c r="I1125" s="2">
        <f t="shared" si="169"/>
        <v>25.567999999999998</v>
      </c>
      <c r="J1125" s="2">
        <f t="shared" si="175"/>
        <v>34327.979114518152</v>
      </c>
      <c r="K1125" s="2">
        <f t="shared" ref="K1125" si="209">K1158+K1192+K1223+K1254+K1291+K1324+K1357+K1392+K1425+K1457+K1491+K1524+K1557+K1590+K1620+K1653+K1685+K1718+K1749+K1780+K1812</f>
        <v>877.69776999999999</v>
      </c>
      <c r="L1125" s="65" t="s">
        <v>64</v>
      </c>
    </row>
    <row r="1126" spans="2:12">
      <c r="B1126" s="62" t="s">
        <v>65</v>
      </c>
      <c r="C1126" s="2">
        <f t="shared" ref="C1126" si="210">C1159+C1193+C1224+C1255+C1292+C1325+C1358+C1393+C1426+C1458+C1492+C1525+C1558+C1591+C1621+C1654+C1686+C1719+C1750+C1781+C1813</f>
        <v>12.602999999999998</v>
      </c>
      <c r="D1126" s="2">
        <f t="shared" si="172"/>
        <v>38057.764024438635</v>
      </c>
      <c r="E1126" s="2">
        <f t="shared" ref="E1126:F1126" si="211">E1159+E1193+E1224+E1255+E1292+E1325+E1358+E1393+E1426+E1458+E1492+E1525+E1558+E1591+E1621+E1654+E1686+E1719+E1750+E1781+E1813</f>
        <v>479.642</v>
      </c>
      <c r="F1126" s="2">
        <f t="shared" si="211"/>
        <v>14.019000000000002</v>
      </c>
      <c r="G1126" s="2">
        <f t="shared" si="174"/>
        <v>47355.089521363858</v>
      </c>
      <c r="H1126" s="2">
        <f t="shared" si="169"/>
        <v>663.87099999999998</v>
      </c>
      <c r="I1126" s="2">
        <f t="shared" si="169"/>
        <v>12.887</v>
      </c>
      <c r="J1126" s="2">
        <f t="shared" si="175"/>
        <v>34165.471405292155</v>
      </c>
      <c r="K1126" s="2">
        <f t="shared" ref="K1126" si="212">K1159+K1193+K1224+K1255+K1292+K1325+K1358+K1393+K1426+K1458+K1492+K1525+K1558+K1591+K1621+K1654+K1686+K1719+K1750+K1781+K1813</f>
        <v>440.29042999999996</v>
      </c>
      <c r="L1126" s="65" t="s">
        <v>66</v>
      </c>
    </row>
    <row r="1127" spans="2:12">
      <c r="B1127" s="62" t="s">
        <v>67</v>
      </c>
      <c r="C1127" s="2">
        <f t="shared" ref="C1127" si="213">C1160+C1194+C1225+C1256+C1293+C1326+C1359+C1394+C1427+C1459+C1493+C1526+C1559+C1592+C1622+C1655+C1687+C1720+C1751+C1782+C1814</f>
        <v>2.5468999999999995</v>
      </c>
      <c r="D1127" s="2">
        <f t="shared" si="172"/>
        <v>25437.276689308579</v>
      </c>
      <c r="E1127" s="2">
        <f t="shared" ref="E1127:F1127" si="214">E1160+E1194+E1225+E1256+E1293+E1326+E1359+E1394+E1427+E1459+E1493+E1526+E1559+E1592+E1622+E1655+E1687+E1720+E1751+E1782+E1814</f>
        <v>64.786200000000008</v>
      </c>
      <c r="F1127" s="2">
        <f t="shared" si="214"/>
        <v>3.0020000000000002</v>
      </c>
      <c r="G1127" s="2">
        <f t="shared" si="174"/>
        <v>24040.97268487675</v>
      </c>
      <c r="H1127" s="2">
        <f t="shared" si="169"/>
        <v>72.171000000000006</v>
      </c>
      <c r="I1127" s="2">
        <f t="shared" si="169"/>
        <v>2.7589999999999999</v>
      </c>
      <c r="J1127" s="2">
        <f t="shared" si="175"/>
        <v>32897.064153678853</v>
      </c>
      <c r="K1127" s="2">
        <f t="shared" ref="K1127" si="215">K1160+K1194+K1225+K1256+K1293+K1326+K1359+K1394+K1427+K1459+K1493+K1526+K1559+K1592+K1622+K1655+K1687+K1720+K1751+K1782+K1814</f>
        <v>90.762999999999963</v>
      </c>
      <c r="L1127" s="65" t="s">
        <v>68</v>
      </c>
    </row>
    <row r="1128" spans="2:12">
      <c r="B1128" s="62" t="s">
        <v>69</v>
      </c>
      <c r="C1128" s="2">
        <f t="shared" ref="C1128" si="216">C1161+C1195+C1226+C1257+C1294+C1327+C1360+C1395+C1428+C1460+C1494+C1527+C1560+C1593+C1623+C1656+C1688+C1721+C1752+C1783+C1815</f>
        <v>6.0804999999999998</v>
      </c>
      <c r="D1128" s="2">
        <f t="shared" si="172"/>
        <v>55801.825507770736</v>
      </c>
      <c r="E1128" s="2">
        <f t="shared" ref="E1128:F1128" si="217">E1161+E1195+E1226+E1257+E1294+E1327+E1360+E1395+E1428+E1460+E1494+E1527+E1560+E1593+E1623+E1656+E1688+E1721+E1752+E1783+E1815</f>
        <v>339.30299999999994</v>
      </c>
      <c r="F1128" s="2">
        <f t="shared" si="217"/>
        <v>5.0030000000000001</v>
      </c>
      <c r="G1128" s="2">
        <f t="shared" si="174"/>
        <v>75784.729162502481</v>
      </c>
      <c r="H1128" s="2">
        <f t="shared" si="169"/>
        <v>379.15099999999995</v>
      </c>
      <c r="I1128" s="2">
        <f t="shared" si="169"/>
        <v>5.2509999999999994</v>
      </c>
      <c r="J1128" s="2">
        <f t="shared" si="175"/>
        <v>72464.13064178254</v>
      </c>
      <c r="K1128" s="2">
        <f t="shared" ref="K1128" si="218">K1161+K1195+K1226+K1257+K1294+K1327+K1360+K1395+K1428+K1460+K1494+K1527+K1560+K1593+K1623+K1656+K1688+K1721+K1752+K1783+K1815</f>
        <v>380.50915000000009</v>
      </c>
      <c r="L1128" s="65" t="s">
        <v>70</v>
      </c>
    </row>
    <row r="1129" spans="2:12">
      <c r="B1129" s="62" t="s">
        <v>71</v>
      </c>
      <c r="C1129" s="2">
        <f t="shared" ref="C1129" si="219">C1162+C1196+C1227+C1258+C1295+C1328+C1361+C1396+C1429+C1461+C1495+C1528+C1561+C1594+C1624+C1657+C1689+C1722+C1753+C1784+C1816</f>
        <v>30.363999999999997</v>
      </c>
      <c r="D1129" s="2">
        <f t="shared" si="172"/>
        <v>26087.043867738113</v>
      </c>
      <c r="E1129" s="2">
        <f t="shared" ref="E1129:F1129" si="220">E1162+E1196+E1227+E1258+E1295+E1328+E1361+E1396+E1429+E1461+E1495+E1528+E1561+E1594+E1624+E1657+E1689+E1722+E1753+E1784+E1816</f>
        <v>792.10699999999997</v>
      </c>
      <c r="F1129" s="2">
        <f t="shared" si="220"/>
        <v>27.960999999999999</v>
      </c>
      <c r="G1129" s="2">
        <f t="shared" si="174"/>
        <v>26484.782375451527</v>
      </c>
      <c r="H1129" s="2">
        <f t="shared" si="169"/>
        <v>740.54100000000005</v>
      </c>
      <c r="I1129" s="2">
        <f t="shared" si="169"/>
        <v>30.797999999999998</v>
      </c>
      <c r="J1129" s="2">
        <f t="shared" si="175"/>
        <v>24905.456523150857</v>
      </c>
      <c r="K1129" s="2">
        <f t="shared" ref="K1129" si="221">K1162+K1196+K1227+K1258+K1295+K1328+K1361+K1396+K1429+K1461+K1495+K1528+K1561+K1594+K1624+K1657+K1689+K1722+K1753+K1784+K1816</f>
        <v>767.03825000000006</v>
      </c>
      <c r="L1129" s="65" t="s">
        <v>72</v>
      </c>
    </row>
    <row r="1130" spans="2:12">
      <c r="B1130" s="62" t="s">
        <v>73</v>
      </c>
      <c r="C1130" s="2">
        <f t="shared" ref="C1130" si="222">C1163+C1197+C1228+C1259+C1296+C1329+C1362+C1397+C1430+C1462+C1496+C1529+C1562+C1595+C1625+C1658+C1690+C1723+C1754+C1785+C1817</f>
        <v>81.469660000000005</v>
      </c>
      <c r="D1130" s="2">
        <f t="shared" si="172"/>
        <v>12303.187468807404</v>
      </c>
      <c r="E1130" s="2">
        <f t="shared" ref="E1130:F1130" si="223">E1163+E1197+E1228+E1259+E1296+E1329+E1362+E1397+E1430+E1462+E1496+E1529+E1562+E1595+E1625+E1658+E1690+E1723+E1754+E1785+E1817</f>
        <v>1002.3364999999999</v>
      </c>
      <c r="F1130" s="2">
        <f t="shared" si="223"/>
        <v>62.649000000000008</v>
      </c>
      <c r="G1130" s="2">
        <f t="shared" si="174"/>
        <v>26034.318185445885</v>
      </c>
      <c r="H1130" s="2">
        <f t="shared" si="169"/>
        <v>1631.0239999999997</v>
      </c>
      <c r="I1130" s="2">
        <f t="shared" si="169"/>
        <v>64.838000000000022</v>
      </c>
      <c r="J1130" s="2">
        <f t="shared" si="175"/>
        <v>14669.187667725708</v>
      </c>
      <c r="K1130" s="2">
        <f t="shared" ref="K1130" si="224">K1163+K1197+K1228+K1259+K1296+K1329+K1362+K1397+K1430+K1462+K1496+K1529+K1562+K1595+K1625+K1658+K1690+K1723+K1754+K1785+K1817</f>
        <v>951.12078999999983</v>
      </c>
      <c r="L1130" s="65" t="s">
        <v>74</v>
      </c>
    </row>
    <row r="1131" spans="2:12">
      <c r="B1131" s="62" t="s">
        <v>75</v>
      </c>
      <c r="C1131" s="2">
        <f t="shared" ref="C1131" si="225">C1164+C1198+C1229+C1260+C1297+C1330+C1363+C1398+C1431+C1463+C1497+C1530+C1563+C1596+C1626+C1659+C1691+C1724+C1755+C1786+C1818</f>
        <v>861.46500000000003</v>
      </c>
      <c r="D1131" s="2">
        <f t="shared" si="172"/>
        <v>20742.782353316732</v>
      </c>
      <c r="E1131" s="2">
        <f t="shared" ref="E1131:F1131" si="226">E1164+E1198+E1229+E1260+E1297+E1330+E1363+E1398+E1431+E1463+E1497+E1530+E1563+E1596+E1626+E1659+E1691+E1724+E1755+E1786+E1818</f>
        <v>17869.180999999997</v>
      </c>
      <c r="F1131" s="2">
        <f t="shared" si="226"/>
        <v>632.82499999999993</v>
      </c>
      <c r="G1131" s="2">
        <f t="shared" si="174"/>
        <v>28588.579781140124</v>
      </c>
      <c r="H1131" s="2">
        <f t="shared" si="169"/>
        <v>18091.567999999999</v>
      </c>
      <c r="I1131" s="2">
        <f t="shared" si="169"/>
        <v>704.98399999999992</v>
      </c>
      <c r="J1131" s="2">
        <f t="shared" si="175"/>
        <v>24814.317587349502</v>
      </c>
      <c r="K1131" s="2">
        <f t="shared" ref="K1131" si="227">K1164+K1198+K1229+K1260+K1297+K1330+K1363+K1398+K1431+K1463+K1497+K1530+K1563+K1596+K1626+K1659+K1691+K1724+K1755+K1786+K1818</f>
        <v>17493.69687</v>
      </c>
      <c r="L1131" s="65" t="s">
        <v>76</v>
      </c>
    </row>
    <row r="1132" spans="2:12">
      <c r="B1132" s="62" t="s">
        <v>77</v>
      </c>
      <c r="C1132" s="2">
        <f t="shared" ref="C1132" si="228">C1165+C1199+C1230+C1261+C1298+C1331+C1364+C1399+C1432+C1464+C1498+C1531+C1564+C1597+C1627+C1660+C1692+C1725+C1756+C1787+C1819</f>
        <v>148.27500000000001</v>
      </c>
      <c r="D1132" s="2">
        <f t="shared" si="172"/>
        <v>34309.411566346324</v>
      </c>
      <c r="E1132" s="2">
        <f t="shared" ref="E1132:F1132" si="229">E1165+E1199+E1230+E1261+E1298+E1331+E1364+E1399+E1432+E1464+E1498+E1531+E1564+E1597+E1627+E1660+E1692+E1725+E1756+E1787+E1819</f>
        <v>5087.228000000001</v>
      </c>
      <c r="F1132" s="2">
        <f t="shared" si="229"/>
        <v>183.85599999999997</v>
      </c>
      <c r="G1132" s="2">
        <f t="shared" si="174"/>
        <v>32082.733226002973</v>
      </c>
      <c r="H1132" s="2">
        <f t="shared" si="169"/>
        <v>5898.603000000001</v>
      </c>
      <c r="I1132" s="2">
        <f t="shared" si="169"/>
        <v>173.89300000000003</v>
      </c>
      <c r="J1132" s="2">
        <f t="shared" si="175"/>
        <v>35964.214085673368</v>
      </c>
      <c r="K1132" s="2">
        <f t="shared" ref="K1132" si="230">K1165+K1199+K1230+K1261+K1298+K1331+K1364+K1399+K1432+K1464+K1498+K1531+K1564+K1597+K1627+K1660+K1692+K1725+K1756+K1787+K1819</f>
        <v>6253.92508</v>
      </c>
      <c r="L1132" s="65" t="s">
        <v>78</v>
      </c>
    </row>
    <row r="1133" spans="2:12">
      <c r="B1133" s="62" t="s">
        <v>79</v>
      </c>
      <c r="C1133" s="2">
        <f t="shared" ref="C1133" si="231">C1166+C1200+C1231+C1262+C1299+C1332+C1365+C1400+C1433+C1465+C1499+C1532+C1565+C1598+C1628+C1661+C1693+C1726+C1757+C1788+C1820</f>
        <v>9.0470000000000006</v>
      </c>
      <c r="D1133" s="2">
        <f t="shared" si="172"/>
        <v>1511.5507903172322</v>
      </c>
      <c r="E1133" s="2">
        <f t="shared" ref="E1133:F1133" si="232">E1166+E1200+E1231+E1262+E1299+E1332+E1365+E1400+E1433+E1465+E1499+E1532+E1565+E1598+E1628+E1661+E1693+E1726+E1757+E1788+E1820</f>
        <v>13.675000000000001</v>
      </c>
      <c r="F1133" s="2">
        <f t="shared" si="232"/>
        <v>4.968</v>
      </c>
      <c r="G1133" s="2">
        <f t="shared" si="174"/>
        <v>1762.4798711755234</v>
      </c>
      <c r="H1133" s="2">
        <f t="shared" si="169"/>
        <v>8.7560000000000002</v>
      </c>
      <c r="I1133" s="2">
        <f t="shared" si="169"/>
        <v>5.3620000000000001</v>
      </c>
      <c r="J1133" s="2">
        <f t="shared" si="175"/>
        <v>1434.101081685938</v>
      </c>
      <c r="K1133" s="2">
        <f t="shared" ref="K1133" si="233">K1166+K1200+K1231+K1262+K1299+K1332+K1365+K1400+K1433+K1465+K1499+K1532+K1565+K1598+K1628+K1661+K1693+K1726+K1757+K1788+K1820</f>
        <v>7.6896500000000003</v>
      </c>
      <c r="L1133" s="65" t="s">
        <v>80</v>
      </c>
    </row>
    <row r="1134" spans="2:12" ht="15.75" thickBot="1">
      <c r="B1134" s="63" t="s">
        <v>81</v>
      </c>
      <c r="C1134" s="2">
        <f t="shared" ref="C1134" si="234">C1167+C1201+C1232+C1263+C1300+C1333+C1366+C1401+C1434+C1466+C1500+C1533+C1566+C1599+C1629+C1662+C1694+C1727+C1758+C1789+C1821</f>
        <v>362.96184749999998</v>
      </c>
      <c r="D1134" s="2">
        <f t="shared" si="172"/>
        <v>3627.1985514951407</v>
      </c>
      <c r="E1134" s="2">
        <f t="shared" ref="E1134:F1134" si="235">E1167+E1201+E1232+E1263+E1300+E1333+E1366+E1401+E1434+E1466+E1500+E1533+E1566+E1599+E1629+E1662+E1694+E1727+E1758+E1789+E1821</f>
        <v>1316.5346875</v>
      </c>
      <c r="F1134" s="2">
        <f t="shared" si="235"/>
        <v>53.837999999999994</v>
      </c>
      <c r="G1134" s="2">
        <f t="shared" si="174"/>
        <v>12164.344886511386</v>
      </c>
      <c r="H1134" s="2">
        <f t="shared" si="169"/>
        <v>654.904</v>
      </c>
      <c r="I1134" s="2">
        <f t="shared" si="169"/>
        <v>50.651000000000003</v>
      </c>
      <c r="J1134" s="2">
        <f t="shared" si="175"/>
        <v>12089.877396300171</v>
      </c>
      <c r="K1134" s="2">
        <f t="shared" ref="K1134" si="236">K1167+K1201+K1232+K1263+K1300+K1333+K1366+K1401+K1434+K1466+K1500+K1533+K1566+K1599+K1629+K1662+K1694+K1727+K1758+K1789+K1821</f>
        <v>612.36437999999998</v>
      </c>
      <c r="L1134" s="66" t="s">
        <v>82</v>
      </c>
    </row>
    <row r="1135" spans="2:12" ht="15.75" thickBot="1">
      <c r="B1135" s="81" t="s">
        <v>343</v>
      </c>
      <c r="C1135" s="67">
        <f t="shared" ref="C1135" si="237">C1168+C1202+C1233+C1264+C1301+C1334+C1367+C1402+C1435+C1467+C1501+C1534+C1567+C1600+C1630+C1663+C1695+C1728+C1759+C1790+C1822</f>
        <v>2937.7173850000004</v>
      </c>
      <c r="D1135" s="67">
        <f t="shared" si="172"/>
        <v>17492.986446992756</v>
      </c>
      <c r="E1135" s="67">
        <f t="shared" ref="E1135:F1135" si="238">E1168+E1202+E1233+E1264+E1301+E1334+E1367+E1402+E1435+E1467+E1501+E1534+E1567+E1600+E1630+E1663+E1695+E1728+E1759+E1790+E1822</f>
        <v>51389.450400900008</v>
      </c>
      <c r="F1135" s="81">
        <f t="shared" si="238"/>
        <v>2353.9800999999998</v>
      </c>
      <c r="G1135" s="81">
        <f>H1135/F1135*1000</f>
        <v>23605.174635928317</v>
      </c>
      <c r="H1135" s="81">
        <f t="shared" si="169"/>
        <v>55566.111349999999</v>
      </c>
      <c r="I1135" s="81">
        <f t="shared" si="169"/>
        <v>2377.33</v>
      </c>
      <c r="J1135" s="81">
        <f t="shared" si="175"/>
        <v>23358.181779559422</v>
      </c>
      <c r="K1135" s="81">
        <f t="shared" ref="K1135" si="239">K1168+K1202+K1233+K1264+K1301+K1334+K1367+K1402+K1435+K1467+K1501+K1534+K1567+K1600+K1630+K1663+K1695+K1728+K1759+K1790+K1822</f>
        <v>55530.106289999996</v>
      </c>
      <c r="L1135" s="81" t="s">
        <v>345</v>
      </c>
    </row>
    <row r="1136" spans="2:12" ht="15.75" thickBot="1">
      <c r="B1136" s="81" t="s">
        <v>344</v>
      </c>
      <c r="C1136" s="67">
        <f t="shared" ref="C1136" si="240">C1169+C1203+C1234+C1265+C1302+C1335+C1368+C1403+C1436+C1468+C1502+C1535+C1568+C1601+C1631+C1664+C1696+C1729+C1760+C1791+C1823</f>
        <v>61094.078999999998</v>
      </c>
      <c r="D1136" s="67">
        <f t="shared" si="172"/>
        <v>19561.99491934399</v>
      </c>
      <c r="E1136" s="67">
        <f t="shared" ref="E1136:F1136" si="241">E1169+E1203+E1234+E1265+E1302+E1335+E1368+E1403+E1436+E1468+E1502+E1535+E1568+E1601+E1631+E1664+E1696+E1729+E1760+E1791+E1823</f>
        <v>1195122.0630000001</v>
      </c>
      <c r="F1136" s="81">
        <f t="shared" si="241"/>
        <v>59730.862999999998</v>
      </c>
      <c r="G1136" s="81">
        <f>H1136/F1136*1000</f>
        <v>19863.918691414186</v>
      </c>
      <c r="H1136" s="81">
        <f t="shared" si="169"/>
        <v>1186489.0060000001</v>
      </c>
      <c r="I1136" s="81">
        <f t="shared" si="169"/>
        <v>59649.031999999992</v>
      </c>
      <c r="J1136" s="81">
        <f t="shared" si="175"/>
        <v>19955.798613462834</v>
      </c>
      <c r="K1136" s="81">
        <f t="shared" ref="K1136" si="242">K1169+K1203+K1234+K1265+K1302+K1335+K1368+K1403+K1436+K1468+K1502+K1535+K1568+K1601+K1631+K1664+K1696+K1729+K1760+K1791+K1823</f>
        <v>1190344.07008</v>
      </c>
      <c r="L1136" s="81" t="s">
        <v>342</v>
      </c>
    </row>
    <row r="1137" spans="2:12">
      <c r="I1137" s="46"/>
    </row>
    <row r="1138" spans="2:12">
      <c r="C1138" s="46"/>
      <c r="F1138" s="46"/>
      <c r="H1138" s="47"/>
      <c r="I1138" s="47"/>
      <c r="K1138" s="47"/>
    </row>
    <row r="1139" spans="2:12">
      <c r="H1139" s="46"/>
      <c r="I1139" s="46"/>
      <c r="K1139" s="46"/>
    </row>
    <row r="1140" spans="2:12">
      <c r="B1140" s="31" t="s">
        <v>330</v>
      </c>
      <c r="L1140" s="43" t="s">
        <v>331</v>
      </c>
    </row>
    <row r="1141" spans="2:12">
      <c r="B1141" s="31" t="s">
        <v>196</v>
      </c>
      <c r="L1141" s="43" t="s">
        <v>197</v>
      </c>
    </row>
    <row r="1142" spans="2:12" ht="22.5" customHeight="1" thickBot="1">
      <c r="B1142" s="26" t="s">
        <v>467</v>
      </c>
      <c r="L1142" s="43" t="s">
        <v>127</v>
      </c>
    </row>
    <row r="1143" spans="2:12" ht="15.75" thickBot="1">
      <c r="B1143" s="135" t="s">
        <v>39</v>
      </c>
      <c r="C1143" s="116">
        <v>2018</v>
      </c>
      <c r="D1143" s="117"/>
      <c r="E1143" s="118"/>
      <c r="F1143" s="138">
        <v>2019</v>
      </c>
      <c r="G1143" s="139"/>
      <c r="H1143" s="140"/>
      <c r="I1143" s="138">
        <v>2020</v>
      </c>
      <c r="J1143" s="139"/>
      <c r="K1143" s="140"/>
      <c r="L1143" s="141" t="s">
        <v>40</v>
      </c>
    </row>
    <row r="1144" spans="2:12">
      <c r="B1144" s="136"/>
      <c r="C1144" s="57" t="s">
        <v>7</v>
      </c>
      <c r="D1144" s="57" t="s">
        <v>461</v>
      </c>
      <c r="E1144" s="58" t="s">
        <v>462</v>
      </c>
      <c r="F1144" s="57" t="s">
        <v>7</v>
      </c>
      <c r="G1144" s="57" t="s">
        <v>461</v>
      </c>
      <c r="H1144" s="58" t="s">
        <v>462</v>
      </c>
      <c r="I1144" s="57" t="s">
        <v>7</v>
      </c>
      <c r="J1144" s="57" t="s">
        <v>461</v>
      </c>
      <c r="K1144" s="58" t="s">
        <v>462</v>
      </c>
      <c r="L1144" s="142"/>
    </row>
    <row r="1145" spans="2:12" ht="15.75" thickBot="1">
      <c r="B1145" s="137"/>
      <c r="C1145" s="59" t="s">
        <v>8</v>
      </c>
      <c r="D1145" s="59" t="s">
        <v>9</v>
      </c>
      <c r="E1145" s="60" t="s">
        <v>10</v>
      </c>
      <c r="F1145" s="59" t="s">
        <v>8</v>
      </c>
      <c r="G1145" s="59" t="s">
        <v>9</v>
      </c>
      <c r="H1145" s="60" t="s">
        <v>10</v>
      </c>
      <c r="I1145" s="59" t="s">
        <v>8</v>
      </c>
      <c r="J1145" s="59" t="s">
        <v>9</v>
      </c>
      <c r="K1145" s="60" t="s">
        <v>10</v>
      </c>
      <c r="L1145" s="143"/>
    </row>
    <row r="1146" spans="2:12">
      <c r="B1146" s="61" t="s">
        <v>41</v>
      </c>
      <c r="C1146" s="2">
        <v>8.3119999999999994</v>
      </c>
      <c r="D1146" s="2">
        <v>59698.748796920125</v>
      </c>
      <c r="E1146" s="2">
        <v>496.21600000000001</v>
      </c>
      <c r="F1146" s="2">
        <v>12.4</v>
      </c>
      <c r="G1146" s="2">
        <v>65320.725806451606</v>
      </c>
      <c r="H1146" s="2">
        <v>809.97699999999998</v>
      </c>
      <c r="I1146" s="2">
        <v>9.4710000000000001</v>
      </c>
      <c r="J1146" s="2">
        <v>66429.421391616517</v>
      </c>
      <c r="K1146" s="2">
        <v>629.15305000000001</v>
      </c>
      <c r="L1146" s="64" t="s">
        <v>42</v>
      </c>
    </row>
    <row r="1147" spans="2:12">
      <c r="B1147" s="62" t="s">
        <v>43</v>
      </c>
      <c r="C1147" s="2">
        <v>1.083</v>
      </c>
      <c r="D1147" s="2">
        <v>66811.634349030472</v>
      </c>
      <c r="E1147" s="2">
        <v>72.356999999999999</v>
      </c>
      <c r="F1147" s="2">
        <v>0.68400000000000005</v>
      </c>
      <c r="G1147" s="2">
        <v>63042.397660818715</v>
      </c>
      <c r="H1147" s="2">
        <v>43.121000000000002</v>
      </c>
      <c r="I1147" s="2">
        <v>1.266</v>
      </c>
      <c r="J1147" s="2">
        <v>59644.099526066348</v>
      </c>
      <c r="K1147" s="2">
        <v>75.509429999999995</v>
      </c>
      <c r="L1147" s="65" t="s">
        <v>416</v>
      </c>
    </row>
    <row r="1148" spans="2:12">
      <c r="B1148" s="62" t="s">
        <v>44</v>
      </c>
      <c r="C1148" s="2">
        <v>0.09</v>
      </c>
      <c r="D1148" s="2">
        <v>75555.555555555562</v>
      </c>
      <c r="E1148" s="2">
        <v>6.8</v>
      </c>
      <c r="F1148" s="2">
        <v>8.4000000000000005E-2</v>
      </c>
      <c r="G1148" s="2">
        <v>78059.523809523816</v>
      </c>
      <c r="H1148" s="2">
        <v>6.5570000000000004</v>
      </c>
      <c r="I1148" s="2">
        <v>9.6000000000000002E-2</v>
      </c>
      <c r="J1148" s="2">
        <v>81250</v>
      </c>
      <c r="K1148" s="2">
        <v>7.8</v>
      </c>
      <c r="L1148" s="65" t="s">
        <v>45</v>
      </c>
    </row>
    <row r="1149" spans="2:12">
      <c r="B1149" s="62" t="s">
        <v>46</v>
      </c>
      <c r="C1149" s="2">
        <v>18.3</v>
      </c>
      <c r="D1149" s="2">
        <v>65399.453551912557</v>
      </c>
      <c r="E1149" s="2">
        <v>1196.81</v>
      </c>
      <c r="F1149" s="2">
        <v>25.012</v>
      </c>
      <c r="G1149" s="2">
        <v>56892.691508076117</v>
      </c>
      <c r="H1149" s="2">
        <v>1423</v>
      </c>
      <c r="I1149" s="2">
        <v>24.54</v>
      </c>
      <c r="J1149" s="2">
        <v>57701.711491442547</v>
      </c>
      <c r="K1149" s="2">
        <v>1416</v>
      </c>
      <c r="L1149" s="65" t="s">
        <v>47</v>
      </c>
    </row>
    <row r="1150" spans="2:12">
      <c r="B1150" s="62" t="s">
        <v>48</v>
      </c>
      <c r="C1150" s="2">
        <v>24.995999999999999</v>
      </c>
      <c r="D1150" s="2">
        <v>46301.328212514003</v>
      </c>
      <c r="E1150" s="2">
        <v>1157.348</v>
      </c>
      <c r="F1150" s="2">
        <v>26.311</v>
      </c>
      <c r="G1150" s="2">
        <v>62164.721979400245</v>
      </c>
      <c r="H1150" s="2">
        <v>1635.616</v>
      </c>
      <c r="I1150" s="2">
        <v>25.754999999999999</v>
      </c>
      <c r="J1150" s="2">
        <v>63740.477577169484</v>
      </c>
      <c r="K1150" s="2">
        <v>1641.636</v>
      </c>
      <c r="L1150" s="65" t="s">
        <v>49</v>
      </c>
    </row>
    <row r="1151" spans="2:12">
      <c r="B1151" s="62" t="s">
        <v>50</v>
      </c>
      <c r="C1151" s="2">
        <v>7.3999999999999996E-2</v>
      </c>
      <c r="D1151" s="2">
        <v>9189.1891891891901</v>
      </c>
      <c r="E1151" s="2">
        <v>0.68</v>
      </c>
      <c r="F1151" s="2">
        <v>7.3999999999999996E-2</v>
      </c>
      <c r="G1151" s="2">
        <v>9162.1621621621634</v>
      </c>
      <c r="H1151" s="2">
        <v>0.67800000000000005</v>
      </c>
      <c r="I1151" s="2">
        <v>7.5999999999999998E-2</v>
      </c>
      <c r="J1151" s="2">
        <v>9129.7368421052633</v>
      </c>
      <c r="K1151" s="2">
        <v>0.69386000000000003</v>
      </c>
      <c r="L1151" s="65" t="s">
        <v>51</v>
      </c>
    </row>
    <row r="1152" spans="2:12">
      <c r="B1152" s="62" t="s">
        <v>52</v>
      </c>
      <c r="C1152" s="2">
        <v>0</v>
      </c>
      <c r="D1152" s="2">
        <v>0</v>
      </c>
      <c r="E1152" s="2">
        <v>1.7310000000000001</v>
      </c>
      <c r="F1152" s="2">
        <v>0</v>
      </c>
      <c r="G1152" s="2">
        <v>0</v>
      </c>
      <c r="H1152" s="2">
        <v>1.8460000000000001</v>
      </c>
      <c r="I1152" s="2">
        <v>0.3</v>
      </c>
      <c r="J1152" s="2">
        <v>6295.6333333333341</v>
      </c>
      <c r="K1152" s="2">
        <v>1.88869</v>
      </c>
      <c r="L1152" s="65" t="s">
        <v>53</v>
      </c>
    </row>
    <row r="1153" spans="2:13">
      <c r="B1153" s="62" t="s">
        <v>54</v>
      </c>
      <c r="C1153" s="2">
        <v>13.055</v>
      </c>
      <c r="D1153" s="2">
        <v>25477.441593259289</v>
      </c>
      <c r="E1153" s="2">
        <v>332.608</v>
      </c>
      <c r="F1153" s="2">
        <v>12.454000000000001</v>
      </c>
      <c r="G1153" s="2">
        <v>28200.738718484019</v>
      </c>
      <c r="H1153" s="2">
        <v>351.21199999999999</v>
      </c>
      <c r="I1153" s="2">
        <v>15.03</v>
      </c>
      <c r="J1153" s="2">
        <v>41308.449767132399</v>
      </c>
      <c r="K1153" s="2">
        <v>620.86599999999999</v>
      </c>
      <c r="L1153" s="65" t="s">
        <v>55</v>
      </c>
    </row>
    <row r="1154" spans="2:13">
      <c r="B1154" s="62" t="s">
        <v>56</v>
      </c>
      <c r="C1154" s="2">
        <v>48.686769999999996</v>
      </c>
      <c r="D1154" s="2">
        <v>13526.783559476222</v>
      </c>
      <c r="E1154" s="2">
        <v>658.57540000000006</v>
      </c>
      <c r="F1154" s="2">
        <v>52.9</v>
      </c>
      <c r="G1154" s="2">
        <v>13335.160680529301</v>
      </c>
      <c r="H1154" s="2">
        <v>705.43</v>
      </c>
      <c r="I1154" s="2">
        <v>56.883000000000003</v>
      </c>
      <c r="J1154" s="2">
        <v>12496.972030307825</v>
      </c>
      <c r="K1154" s="2">
        <v>710.86526000000003</v>
      </c>
      <c r="L1154" s="65" t="s">
        <v>57</v>
      </c>
    </row>
    <row r="1155" spans="2:13">
      <c r="B1155" s="62" t="s">
        <v>58</v>
      </c>
      <c r="C1155" s="2">
        <v>14.04</v>
      </c>
      <c r="D1155" s="2">
        <v>54960.754985754989</v>
      </c>
      <c r="E1155" s="2">
        <v>771.649</v>
      </c>
      <c r="F1155" s="2">
        <v>14.458</v>
      </c>
      <c r="G1155" s="2">
        <v>53992.045926130857</v>
      </c>
      <c r="H1155" s="2">
        <v>780.61699999999996</v>
      </c>
      <c r="I1155" s="2">
        <v>18.367999999999999</v>
      </c>
      <c r="J1155" s="2">
        <v>68561.704594947732</v>
      </c>
      <c r="K1155" s="2">
        <v>1259.3413899999998</v>
      </c>
      <c r="L1155" s="65" t="s">
        <v>417</v>
      </c>
    </row>
    <row r="1156" spans="2:13">
      <c r="B1156" s="62" t="s">
        <v>59</v>
      </c>
      <c r="C1156" s="2">
        <v>16.506</v>
      </c>
      <c r="D1156" s="2">
        <v>1487.0350175693688</v>
      </c>
      <c r="E1156" s="2">
        <v>24.545000000000002</v>
      </c>
      <c r="F1156" s="2">
        <v>15.961</v>
      </c>
      <c r="G1156" s="2">
        <v>1454.1695382494831</v>
      </c>
      <c r="H1156" s="2">
        <v>23.21</v>
      </c>
      <c r="I1156" s="2">
        <v>16.298999999999999</v>
      </c>
      <c r="J1156" s="2">
        <v>1455.7077121295788</v>
      </c>
      <c r="K1156" s="2">
        <v>23.726580000000002</v>
      </c>
      <c r="L1156" s="65" t="s">
        <v>60</v>
      </c>
    </row>
    <row r="1157" spans="2:13">
      <c r="B1157" s="62" t="s">
        <v>61</v>
      </c>
      <c r="C1157" s="2">
        <v>22.891999999999999</v>
      </c>
      <c r="D1157" s="2">
        <v>27063.734055565263</v>
      </c>
      <c r="E1157" s="2">
        <v>619.54300000000001</v>
      </c>
      <c r="F1157" s="2">
        <v>31.9</v>
      </c>
      <c r="G1157" s="2">
        <v>23658.307210031351</v>
      </c>
      <c r="H1157" s="2">
        <v>754.7</v>
      </c>
      <c r="I1157" s="2">
        <v>32.735999999999997</v>
      </c>
      <c r="J1157" s="2">
        <v>22732.343597262956</v>
      </c>
      <c r="K1157" s="2">
        <v>744.16600000000005</v>
      </c>
      <c r="L1157" s="65" t="s">
        <v>62</v>
      </c>
    </row>
    <row r="1158" spans="2:13">
      <c r="B1158" s="62" t="s">
        <v>63</v>
      </c>
      <c r="C1158" s="2">
        <v>2.5671599999999999</v>
      </c>
      <c r="D1158" s="2">
        <v>78410.772994281622</v>
      </c>
      <c r="E1158" s="2">
        <v>201.29300000000001</v>
      </c>
      <c r="F1158" s="2">
        <v>3.504</v>
      </c>
      <c r="G1158" s="2">
        <v>97097.031963470334</v>
      </c>
      <c r="H1158" s="2">
        <v>340.22800000000001</v>
      </c>
      <c r="I1158" s="2">
        <v>3.2320000000000002</v>
      </c>
      <c r="J1158" s="2">
        <v>87646.658415841579</v>
      </c>
      <c r="K1158" s="2">
        <v>283.274</v>
      </c>
      <c r="L1158" s="65" t="s">
        <v>64</v>
      </c>
    </row>
    <row r="1159" spans="2:13">
      <c r="B1159" s="62" t="s">
        <v>65</v>
      </c>
      <c r="C1159" s="2">
        <v>1.026</v>
      </c>
      <c r="D1159" s="2">
        <v>125620.85769980507</v>
      </c>
      <c r="E1159" s="2">
        <v>128.887</v>
      </c>
      <c r="F1159" s="2">
        <v>1.9330000000000001</v>
      </c>
      <c r="G1159" s="2">
        <v>158564.92498706671</v>
      </c>
      <c r="H1159" s="2">
        <v>306.50599999999997</v>
      </c>
      <c r="I1159" s="2">
        <v>0.95</v>
      </c>
      <c r="J1159" s="2">
        <v>109802.51578947369</v>
      </c>
      <c r="K1159" s="2">
        <v>104.31238999999999</v>
      </c>
      <c r="L1159" s="65" t="s">
        <v>66</v>
      </c>
    </row>
    <row r="1160" spans="2:13">
      <c r="B1160" s="62" t="s">
        <v>67</v>
      </c>
      <c r="C1160" s="2">
        <v>0.43530000000000002</v>
      </c>
      <c r="D1160" s="2">
        <v>65033.769813921441</v>
      </c>
      <c r="E1160" s="2">
        <v>28.309200000000001</v>
      </c>
      <c r="F1160" s="2">
        <v>0.46500000000000002</v>
      </c>
      <c r="G1160" s="2">
        <v>68423.655913978495</v>
      </c>
      <c r="H1160" s="2">
        <v>31.817</v>
      </c>
      <c r="I1160" s="2">
        <v>0.42299999999999999</v>
      </c>
      <c r="J1160" s="2">
        <v>93385.342789598115</v>
      </c>
      <c r="K1160" s="2">
        <v>39.502000000000002</v>
      </c>
      <c r="L1160" s="65" t="s">
        <v>68</v>
      </c>
    </row>
    <row r="1161" spans="2:13">
      <c r="B1161" s="62" t="s">
        <v>69</v>
      </c>
      <c r="C1161" s="2">
        <v>0.70399999999999996</v>
      </c>
      <c r="D1161" s="2">
        <v>133573.86363636365</v>
      </c>
      <c r="E1161" s="2">
        <v>94.036000000000001</v>
      </c>
      <c r="F1161" s="2">
        <v>0.80300000000000005</v>
      </c>
      <c r="G1161" s="2">
        <v>159097.13574097134</v>
      </c>
      <c r="H1161" s="2">
        <v>127.755</v>
      </c>
      <c r="I1161" s="2">
        <v>0.78700000000000003</v>
      </c>
      <c r="J1161" s="2">
        <v>155338.06861499362</v>
      </c>
      <c r="K1161" s="2">
        <v>122.25106</v>
      </c>
      <c r="L1161" s="65" t="s">
        <v>70</v>
      </c>
    </row>
    <row r="1162" spans="2:13">
      <c r="B1162" s="62" t="s">
        <v>71</v>
      </c>
      <c r="C1162" s="2">
        <v>5.8659999999999997</v>
      </c>
      <c r="D1162" s="2">
        <v>46452.096829185139</v>
      </c>
      <c r="E1162" s="2">
        <v>272.488</v>
      </c>
      <c r="F1162" s="2">
        <v>5.9610000000000003</v>
      </c>
      <c r="G1162" s="2">
        <v>45414.527763798018</v>
      </c>
      <c r="H1162" s="2">
        <v>270.71600000000001</v>
      </c>
      <c r="I1162" s="2">
        <v>6.2329999999999997</v>
      </c>
      <c r="J1162" s="2">
        <v>43482.554147280607</v>
      </c>
      <c r="K1162" s="2">
        <v>271.02676000000002</v>
      </c>
      <c r="L1162" s="65" t="s">
        <v>72</v>
      </c>
      <c r="M1162" s="93"/>
    </row>
    <row r="1163" spans="2:13">
      <c r="B1163" s="62" t="s">
        <v>73</v>
      </c>
      <c r="C1163" s="2">
        <v>10.538</v>
      </c>
      <c r="D1163" s="2">
        <v>20721.009679256025</v>
      </c>
      <c r="E1163" s="2">
        <v>218.358</v>
      </c>
      <c r="F1163" s="2">
        <v>10.462</v>
      </c>
      <c r="G1163" s="2">
        <v>20856.910724526864</v>
      </c>
      <c r="H1163" s="2">
        <v>218.20500000000001</v>
      </c>
      <c r="I1163" s="2">
        <v>10.528</v>
      </c>
      <c r="J1163" s="2">
        <v>20850.983092705166</v>
      </c>
      <c r="K1163" s="2">
        <v>219.51915</v>
      </c>
      <c r="L1163" s="65" t="s">
        <v>74</v>
      </c>
    </row>
    <row r="1164" spans="2:13">
      <c r="B1164" s="62" t="s">
        <v>75</v>
      </c>
      <c r="C1164" s="2">
        <v>173.27600000000001</v>
      </c>
      <c r="D1164" s="2">
        <v>38965.904106742993</v>
      </c>
      <c r="E1164" s="2">
        <v>6751.8559999999998</v>
      </c>
      <c r="F1164" s="2">
        <v>164.303</v>
      </c>
      <c r="G1164" s="2">
        <v>40470.94088361138</v>
      </c>
      <c r="H1164" s="2">
        <v>6649.4970000000003</v>
      </c>
      <c r="I1164" s="2">
        <v>149.95599999999999</v>
      </c>
      <c r="J1164" s="2">
        <v>41608.345468959218</v>
      </c>
      <c r="K1164" s="2">
        <v>6389.67</v>
      </c>
      <c r="L1164" s="65" t="s">
        <v>76</v>
      </c>
    </row>
    <row r="1165" spans="2:13">
      <c r="B1165" s="62" t="s">
        <v>77</v>
      </c>
      <c r="C1165" s="2">
        <v>14.9</v>
      </c>
      <c r="D1165" s="2">
        <v>90408.389261744975</v>
      </c>
      <c r="E1165" s="2">
        <v>1347.085</v>
      </c>
      <c r="F1165" s="2">
        <v>14.781000000000001</v>
      </c>
      <c r="G1165" s="2">
        <v>94637.10168459508</v>
      </c>
      <c r="H1165" s="2">
        <v>1398.8309999999999</v>
      </c>
      <c r="I1165" s="2">
        <v>13.875</v>
      </c>
      <c r="J1165" s="2">
        <v>94493.765765765769</v>
      </c>
      <c r="K1165" s="2">
        <v>1311.1010000000001</v>
      </c>
      <c r="L1165" s="65" t="s">
        <v>78</v>
      </c>
    </row>
    <row r="1166" spans="2:13">
      <c r="B1166" s="62" t="s">
        <v>79</v>
      </c>
      <c r="C1166" s="2">
        <v>0</v>
      </c>
      <c r="D1166" s="2">
        <v>0</v>
      </c>
      <c r="E1166" s="2">
        <v>0</v>
      </c>
      <c r="F1166" s="2">
        <v>0</v>
      </c>
      <c r="G1166" s="2">
        <v>0</v>
      </c>
      <c r="H1166" s="2">
        <v>0</v>
      </c>
      <c r="I1166" s="2">
        <v>0</v>
      </c>
      <c r="J1166" s="2">
        <v>0</v>
      </c>
      <c r="K1166" s="2">
        <v>0</v>
      </c>
      <c r="L1166" s="65" t="s">
        <v>80</v>
      </c>
    </row>
    <row r="1167" spans="2:13" ht="15.75" thickBot="1">
      <c r="B1167" s="63" t="s">
        <v>81</v>
      </c>
      <c r="C1167" s="2">
        <v>7.77</v>
      </c>
      <c r="D1167" s="2">
        <v>15788.030888030889</v>
      </c>
      <c r="E1167" s="2">
        <v>122.673</v>
      </c>
      <c r="F1167" s="2">
        <v>7.141</v>
      </c>
      <c r="G1167" s="2">
        <v>13219.297017224479</v>
      </c>
      <c r="H1167" s="2">
        <v>94.399000000000001</v>
      </c>
      <c r="I1167" s="2">
        <v>6.7329999999999997</v>
      </c>
      <c r="J1167" s="2">
        <v>13298.862319916829</v>
      </c>
      <c r="K1167" s="2">
        <v>89.541240000000002</v>
      </c>
      <c r="L1167" s="66" t="s">
        <v>82</v>
      </c>
    </row>
    <row r="1168" spans="2:13" ht="15.75" thickBot="1">
      <c r="B1168" s="81" t="s">
        <v>343</v>
      </c>
      <c r="C1168" s="67">
        <v>385.11723000000001</v>
      </c>
      <c r="D1168" s="67">
        <v>37660.863940052739</v>
      </c>
      <c r="E1168" s="67">
        <v>14503.847599999999</v>
      </c>
      <c r="F1168" s="81">
        <v>401.59100000000001</v>
      </c>
      <c r="G1168" s="81">
        <v>39776.583638577562</v>
      </c>
      <c r="H1168" s="81">
        <v>15973.918000000001</v>
      </c>
      <c r="I1168" s="81">
        <f>SUM(I1146:I1167)</f>
        <v>393.53699999999998</v>
      </c>
      <c r="J1168" s="81">
        <f>+K1168/I1168*1000</f>
        <v>40559.957157776786</v>
      </c>
      <c r="K1168" s="81">
        <f>SUM(K1146:K1167)</f>
        <v>15961.843860000001</v>
      </c>
      <c r="L1168" s="81" t="s">
        <v>345</v>
      </c>
    </row>
    <row r="1169" spans="2:12" ht="15.75" thickBot="1">
      <c r="B1169" s="81" t="s">
        <v>344</v>
      </c>
      <c r="C1169" s="67">
        <v>5030.5450000000001</v>
      </c>
      <c r="D1169" s="67">
        <v>35933.746542372646</v>
      </c>
      <c r="E1169" s="67">
        <v>180766.329</v>
      </c>
      <c r="F1169" s="81">
        <v>5051.9830000000002</v>
      </c>
      <c r="G1169" s="81">
        <v>36979.779227285595</v>
      </c>
      <c r="H1169" s="81">
        <v>186821.21599999999</v>
      </c>
      <c r="I1169" s="81">
        <v>5167.3879999999999</v>
      </c>
      <c r="J1169" s="81">
        <v>36601.46190686668</v>
      </c>
      <c r="K1169" s="81">
        <v>189133.95504</v>
      </c>
      <c r="L1169" s="81" t="s">
        <v>342</v>
      </c>
    </row>
    <row r="1171" spans="2:12">
      <c r="C1171" s="46"/>
      <c r="F1171" s="49"/>
    </row>
    <row r="1172" spans="2:12">
      <c r="F1172" s="50"/>
    </row>
    <row r="1174" spans="2:12">
      <c r="B1174" s="31" t="s">
        <v>0</v>
      </c>
      <c r="L1174" s="43" t="s">
        <v>1</v>
      </c>
    </row>
    <row r="1175" spans="2:12">
      <c r="B1175" s="31" t="s">
        <v>200</v>
      </c>
      <c r="L1175" s="113" t="s">
        <v>455</v>
      </c>
    </row>
    <row r="1176" spans="2:12" ht="20.25" customHeight="1" thickBot="1">
      <c r="B1176" s="26" t="s">
        <v>467</v>
      </c>
      <c r="L1176" s="43" t="s">
        <v>127</v>
      </c>
    </row>
    <row r="1177" spans="2:12" ht="15.75" thickBot="1">
      <c r="B1177" s="135" t="s">
        <v>39</v>
      </c>
      <c r="C1177" s="138">
        <v>2019</v>
      </c>
      <c r="D1177" s="139"/>
      <c r="E1177" s="140"/>
      <c r="F1177" s="138">
        <v>2020</v>
      </c>
      <c r="G1177" s="139"/>
      <c r="H1177" s="140"/>
      <c r="I1177" s="138">
        <v>2021</v>
      </c>
      <c r="J1177" s="139"/>
      <c r="K1177" s="140"/>
      <c r="L1177" s="141" t="s">
        <v>40</v>
      </c>
    </row>
    <row r="1178" spans="2:12">
      <c r="B1178" s="136"/>
      <c r="C1178" s="57" t="s">
        <v>7</v>
      </c>
      <c r="D1178" s="57" t="s">
        <v>461</v>
      </c>
      <c r="E1178" s="58" t="s">
        <v>462</v>
      </c>
      <c r="F1178" s="57" t="s">
        <v>7</v>
      </c>
      <c r="G1178" s="57" t="s">
        <v>461</v>
      </c>
      <c r="H1178" s="58" t="s">
        <v>462</v>
      </c>
      <c r="I1178" s="57" t="s">
        <v>7</v>
      </c>
      <c r="J1178" s="57" t="s">
        <v>461</v>
      </c>
      <c r="K1178" s="58" t="s">
        <v>462</v>
      </c>
      <c r="L1178" s="142"/>
    </row>
    <row r="1179" spans="2:12" ht="15.75" thickBot="1">
      <c r="B1179" s="137"/>
      <c r="C1179" s="59" t="s">
        <v>8</v>
      </c>
      <c r="D1179" s="59" t="s">
        <v>9</v>
      </c>
      <c r="E1179" s="60" t="s">
        <v>10</v>
      </c>
      <c r="F1179" s="59" t="s">
        <v>8</v>
      </c>
      <c r="G1179" s="59" t="s">
        <v>9</v>
      </c>
      <c r="H1179" s="60" t="s">
        <v>10</v>
      </c>
      <c r="I1179" s="59" t="s">
        <v>8</v>
      </c>
      <c r="J1179" s="59" t="s">
        <v>9</v>
      </c>
      <c r="K1179" s="60" t="s">
        <v>10</v>
      </c>
      <c r="L1179" s="143"/>
    </row>
    <row r="1180" spans="2:12">
      <c r="B1180" s="61" t="s">
        <v>41</v>
      </c>
      <c r="C1180" s="2">
        <v>2.097</v>
      </c>
      <c r="D1180" s="2">
        <v>25989.508822126849</v>
      </c>
      <c r="E1180" s="2">
        <v>54.5</v>
      </c>
      <c r="F1180" s="2">
        <v>3.3780000000000001</v>
      </c>
      <c r="G1180" s="2">
        <v>48888.543516873891</v>
      </c>
      <c r="H1180" s="2">
        <v>165.1455</v>
      </c>
      <c r="I1180" s="2">
        <v>2.0249999999999999</v>
      </c>
      <c r="J1180" s="2">
        <v>32476.483950617287</v>
      </c>
      <c r="K1180" s="2">
        <v>65.764880000000005</v>
      </c>
      <c r="L1180" s="64" t="s">
        <v>42</v>
      </c>
    </row>
    <row r="1181" spans="2:12">
      <c r="B1181" s="62" t="s">
        <v>43</v>
      </c>
      <c r="C1181" s="2">
        <v>0</v>
      </c>
      <c r="D1181" s="2">
        <v>0</v>
      </c>
      <c r="E1181" s="2">
        <v>0</v>
      </c>
      <c r="F1181" s="2">
        <v>0</v>
      </c>
      <c r="G1181" s="2">
        <v>0</v>
      </c>
      <c r="H1181" s="2">
        <v>0</v>
      </c>
      <c r="I1181" s="2">
        <v>0</v>
      </c>
      <c r="J1181" s="2">
        <v>0</v>
      </c>
      <c r="K1181" s="2">
        <v>0</v>
      </c>
      <c r="L1181" s="65" t="s">
        <v>416</v>
      </c>
    </row>
    <row r="1182" spans="2:12">
      <c r="B1182" s="62" t="s">
        <v>44</v>
      </c>
      <c r="C1182" s="2">
        <v>5.0000000000000001E-3</v>
      </c>
      <c r="D1182" s="2">
        <v>30000</v>
      </c>
      <c r="E1182" s="2">
        <v>0.15</v>
      </c>
      <c r="F1182" s="2">
        <v>4.0000000000000001E-3</v>
      </c>
      <c r="G1182" s="2">
        <v>26000</v>
      </c>
      <c r="H1182" s="2">
        <v>0.104</v>
      </c>
      <c r="I1182" s="2">
        <v>7.0000000000000001E-3</v>
      </c>
      <c r="J1182" s="2">
        <v>30000</v>
      </c>
      <c r="K1182" s="2">
        <v>0.21</v>
      </c>
      <c r="L1182" s="65" t="s">
        <v>45</v>
      </c>
    </row>
    <row r="1183" spans="2:12">
      <c r="B1183" s="62" t="s">
        <v>46</v>
      </c>
      <c r="C1183" s="2">
        <v>7.4</v>
      </c>
      <c r="D1183" s="2">
        <v>33513.513513513506</v>
      </c>
      <c r="E1183" s="2">
        <v>248</v>
      </c>
      <c r="F1183" s="2">
        <v>5.9939999999999998</v>
      </c>
      <c r="G1183" s="2">
        <v>32053.553553553556</v>
      </c>
      <c r="H1183" s="2">
        <v>192.12899999999999</v>
      </c>
      <c r="I1183" s="2">
        <v>5.82</v>
      </c>
      <c r="J1183" s="2">
        <v>33769.431271477661</v>
      </c>
      <c r="K1183" s="2">
        <v>196.53808999999998</v>
      </c>
      <c r="L1183" s="65" t="s">
        <v>47</v>
      </c>
    </row>
    <row r="1184" spans="2:12">
      <c r="B1184" s="62" t="s">
        <v>48</v>
      </c>
      <c r="C1184" s="2">
        <v>50.311999999999998</v>
      </c>
      <c r="D1184" s="2">
        <v>32074.435522340602</v>
      </c>
      <c r="E1184" s="2">
        <v>1613.729</v>
      </c>
      <c r="F1184" s="2">
        <v>50.031999999999996</v>
      </c>
      <c r="G1184" s="2">
        <v>33292.113047649509</v>
      </c>
      <c r="H1184" s="2">
        <v>1665.671</v>
      </c>
      <c r="I1184" s="2">
        <v>49.722000000000001</v>
      </c>
      <c r="J1184" s="2">
        <v>34403.181690197496</v>
      </c>
      <c r="K1184" s="2">
        <v>1710.595</v>
      </c>
      <c r="L1184" s="65" t="s">
        <v>49</v>
      </c>
    </row>
    <row r="1185" spans="2:12">
      <c r="B1185" s="62" t="s">
        <v>50</v>
      </c>
      <c r="C1185" s="2">
        <v>0</v>
      </c>
      <c r="D1185" s="2">
        <v>0</v>
      </c>
      <c r="E1185" s="2">
        <v>0</v>
      </c>
      <c r="F1185" s="2">
        <v>0</v>
      </c>
      <c r="G1185" s="2">
        <v>0</v>
      </c>
      <c r="H1185" s="2">
        <v>0</v>
      </c>
      <c r="I1185" s="2">
        <v>0</v>
      </c>
      <c r="J1185" s="2">
        <v>0</v>
      </c>
      <c r="K1185" s="2">
        <v>0</v>
      </c>
      <c r="L1185" s="65" t="s">
        <v>51</v>
      </c>
    </row>
    <row r="1186" spans="2:12">
      <c r="B1186" s="62" t="s">
        <v>52</v>
      </c>
      <c r="C1186" s="2">
        <v>0</v>
      </c>
      <c r="D1186" s="2">
        <v>0</v>
      </c>
      <c r="E1186" s="2">
        <v>0</v>
      </c>
      <c r="F1186" s="2">
        <v>0</v>
      </c>
      <c r="G1186" s="2">
        <v>0</v>
      </c>
      <c r="H1186" s="2">
        <v>0</v>
      </c>
      <c r="I1186" s="2">
        <v>0</v>
      </c>
      <c r="J1186" s="2">
        <v>0</v>
      </c>
      <c r="K1186" s="2">
        <v>0</v>
      </c>
      <c r="L1186" s="65" t="s">
        <v>53</v>
      </c>
    </row>
    <row r="1187" spans="2:12">
      <c r="B1187" s="62" t="s">
        <v>54</v>
      </c>
      <c r="C1187" s="2">
        <v>1.994</v>
      </c>
      <c r="D1187" s="2">
        <v>14105.817452357071</v>
      </c>
      <c r="E1187" s="2">
        <v>28.126999999999999</v>
      </c>
      <c r="F1187" s="2">
        <v>6.7590000000000003</v>
      </c>
      <c r="G1187" s="2">
        <v>38420.7723035952</v>
      </c>
      <c r="H1187" s="2">
        <v>259.68599999999998</v>
      </c>
      <c r="I1187" s="2">
        <v>7.65</v>
      </c>
      <c r="J1187" s="2">
        <v>38950.849673202611</v>
      </c>
      <c r="K1187" s="2">
        <v>297.97399999999999</v>
      </c>
      <c r="L1187" s="65" t="s">
        <v>55</v>
      </c>
    </row>
    <row r="1188" spans="2:12">
      <c r="B1188" s="62" t="s">
        <v>56</v>
      </c>
      <c r="C1188" s="2">
        <v>91.330199999999991</v>
      </c>
      <c r="D1188" s="2">
        <v>18580.962266588711</v>
      </c>
      <c r="E1188" s="2">
        <v>1697.0029999999999</v>
      </c>
      <c r="F1188" s="2">
        <v>73.900000000000006</v>
      </c>
      <c r="G1188" s="2">
        <v>19059.539918809201</v>
      </c>
      <c r="H1188" s="2">
        <v>1408.5</v>
      </c>
      <c r="I1188" s="2">
        <v>110.72</v>
      </c>
      <c r="J1188" s="2">
        <v>18522.166636560691</v>
      </c>
      <c r="K1188" s="2">
        <v>2050.7742899999998</v>
      </c>
      <c r="L1188" s="65" t="s">
        <v>57</v>
      </c>
    </row>
    <row r="1189" spans="2:12">
      <c r="B1189" s="62" t="s">
        <v>58</v>
      </c>
      <c r="C1189" s="2">
        <v>5.7629999999999999</v>
      </c>
      <c r="D1189" s="2">
        <v>13585.632483081728</v>
      </c>
      <c r="E1189" s="2">
        <v>78.293999999999997</v>
      </c>
      <c r="F1189" s="2">
        <v>6.0890000000000004</v>
      </c>
      <c r="G1189" s="2">
        <v>12596.485465593692</v>
      </c>
      <c r="H1189" s="2">
        <v>76.7</v>
      </c>
      <c r="I1189" s="2">
        <v>5.4109999999999996</v>
      </c>
      <c r="J1189" s="2">
        <v>15559.321751986696</v>
      </c>
      <c r="K1189" s="2">
        <v>84.191490000000002</v>
      </c>
      <c r="L1189" s="65" t="s">
        <v>417</v>
      </c>
    </row>
    <row r="1190" spans="2:12">
      <c r="B1190" s="62" t="s">
        <v>59</v>
      </c>
      <c r="C1190" s="2">
        <v>3.86</v>
      </c>
      <c r="D1190" s="2">
        <v>1477.4611398963732</v>
      </c>
      <c r="E1190" s="2">
        <v>5.7030000000000003</v>
      </c>
      <c r="F1190" s="2">
        <v>3.7509999999999999</v>
      </c>
      <c r="G1190" s="2">
        <v>1513.1964809384165</v>
      </c>
      <c r="H1190" s="2">
        <v>5.6760000000000002</v>
      </c>
      <c r="I1190" s="2">
        <v>3.7210000000000001</v>
      </c>
      <c r="J1190" s="2">
        <v>1557.6484815909701</v>
      </c>
      <c r="K1190" s="2">
        <v>5.7960099999999999</v>
      </c>
      <c r="L1190" s="65" t="s">
        <v>60</v>
      </c>
    </row>
    <row r="1191" spans="2:12">
      <c r="B1191" s="62" t="s">
        <v>61</v>
      </c>
      <c r="C1191" s="2">
        <v>3.8130000000000002</v>
      </c>
      <c r="D1191" s="2">
        <v>7729.0847102019407</v>
      </c>
      <c r="E1191" s="2">
        <v>29.471</v>
      </c>
      <c r="F1191" s="2">
        <v>8.2100000000000009</v>
      </c>
      <c r="G1191" s="2">
        <v>8014.6163215590732</v>
      </c>
      <c r="H1191" s="2">
        <v>65.8</v>
      </c>
      <c r="I1191" s="2">
        <v>8.9109999999999996</v>
      </c>
      <c r="J1191" s="2">
        <v>8324.2060374817647</v>
      </c>
      <c r="K1191" s="2">
        <v>74.177000000000007</v>
      </c>
      <c r="L1191" s="65" t="s">
        <v>62</v>
      </c>
    </row>
    <row r="1192" spans="2:12">
      <c r="B1192" s="62" t="s">
        <v>63</v>
      </c>
      <c r="C1192" s="2">
        <v>0.55608000000000002</v>
      </c>
      <c r="D1192" s="2">
        <v>16477.844914400805</v>
      </c>
      <c r="E1192" s="2">
        <v>9.1630000000000003</v>
      </c>
      <c r="F1192" s="2">
        <v>0.378</v>
      </c>
      <c r="G1192" s="2">
        <v>38031.746031746028</v>
      </c>
      <c r="H1192" s="2">
        <v>14.375999999999999</v>
      </c>
      <c r="I1192" s="2">
        <v>0.47399999999999998</v>
      </c>
      <c r="J1192" s="2">
        <v>31105.485232067513</v>
      </c>
      <c r="K1192" s="2">
        <v>14.744</v>
      </c>
      <c r="L1192" s="65" t="s">
        <v>64</v>
      </c>
    </row>
    <row r="1193" spans="2:12">
      <c r="B1193" s="62" t="s">
        <v>65</v>
      </c>
      <c r="C1193" s="2">
        <v>1.1619999999999999</v>
      </c>
      <c r="D1193" s="2">
        <v>24626.506024096387</v>
      </c>
      <c r="E1193" s="2">
        <v>28.616</v>
      </c>
      <c r="F1193" s="2">
        <v>1.151</v>
      </c>
      <c r="G1193" s="2">
        <v>24949.609035621197</v>
      </c>
      <c r="H1193" s="2">
        <v>28.716999999999999</v>
      </c>
      <c r="I1193" s="2">
        <v>1.1220000000000001</v>
      </c>
      <c r="J1193" s="2">
        <v>19649.304812834223</v>
      </c>
      <c r="K1193" s="2">
        <v>22.046520000000001</v>
      </c>
      <c r="L1193" s="65" t="s">
        <v>66</v>
      </c>
    </row>
    <row r="1194" spans="2:12">
      <c r="B1194" s="62" t="s">
        <v>67</v>
      </c>
      <c r="C1194" s="2">
        <v>0.1014</v>
      </c>
      <c r="D1194" s="2">
        <v>25103.550295857989</v>
      </c>
      <c r="E1194" s="2">
        <v>2.5455000000000001</v>
      </c>
      <c r="F1194" s="2">
        <v>0.114</v>
      </c>
      <c r="G1194" s="2">
        <v>23429.824561403508</v>
      </c>
      <c r="H1194" s="2">
        <v>2.6709999999999998</v>
      </c>
      <c r="I1194" s="2">
        <v>8.7999999999999995E-2</v>
      </c>
      <c r="J1194" s="2">
        <v>17375</v>
      </c>
      <c r="K1194" s="2">
        <v>1.5289999999999999</v>
      </c>
      <c r="L1194" s="65" t="s">
        <v>68</v>
      </c>
    </row>
    <row r="1195" spans="2:12">
      <c r="B1195" s="62" t="s">
        <v>69</v>
      </c>
      <c r="C1195" s="2">
        <v>0.184</v>
      </c>
      <c r="D1195" s="2">
        <v>38016.304347826088</v>
      </c>
      <c r="E1195" s="2">
        <v>6.9950000000000001</v>
      </c>
      <c r="F1195" s="2">
        <v>0.191</v>
      </c>
      <c r="G1195" s="2">
        <v>40685.863874345552</v>
      </c>
      <c r="H1195" s="2">
        <v>7.7709999999999999</v>
      </c>
      <c r="I1195" s="2">
        <v>0.17</v>
      </c>
      <c r="J1195" s="2">
        <v>40252.235294117643</v>
      </c>
      <c r="K1195" s="2">
        <v>6.8428800000000001</v>
      </c>
      <c r="L1195" s="65" t="s">
        <v>70</v>
      </c>
    </row>
    <row r="1196" spans="2:12">
      <c r="B1196" s="62" t="s">
        <v>71</v>
      </c>
      <c r="C1196" s="2">
        <v>2.2029999999999998</v>
      </c>
      <c r="D1196" s="2">
        <v>36947.798456650024</v>
      </c>
      <c r="E1196" s="2">
        <v>81.396000000000001</v>
      </c>
      <c r="F1196" s="2">
        <v>1.823</v>
      </c>
      <c r="G1196" s="2">
        <v>37936.917169500834</v>
      </c>
      <c r="H1196" s="2">
        <v>69.159000000000006</v>
      </c>
      <c r="I1196" s="2">
        <v>2.1469999999999998</v>
      </c>
      <c r="J1196" s="2">
        <v>38105.058220773171</v>
      </c>
      <c r="K1196" s="2">
        <v>81.81156</v>
      </c>
      <c r="L1196" s="65" t="s">
        <v>72</v>
      </c>
    </row>
    <row r="1197" spans="2:12">
      <c r="B1197" s="62" t="s">
        <v>73</v>
      </c>
      <c r="C1197" s="2">
        <v>9.5730000000000004</v>
      </c>
      <c r="D1197" s="2">
        <v>20267.73216337616</v>
      </c>
      <c r="E1197" s="2">
        <v>194.023</v>
      </c>
      <c r="F1197" s="2">
        <v>9.2910000000000004</v>
      </c>
      <c r="G1197" s="2">
        <v>20332.041760843826</v>
      </c>
      <c r="H1197" s="2">
        <v>188.905</v>
      </c>
      <c r="I1197" s="2">
        <v>9.2759999999999998</v>
      </c>
      <c r="J1197" s="2">
        <v>20428.777490297543</v>
      </c>
      <c r="K1197" s="2">
        <v>189.49734000000001</v>
      </c>
      <c r="L1197" s="65" t="s">
        <v>74</v>
      </c>
    </row>
    <row r="1198" spans="2:12">
      <c r="B1198" s="62" t="s">
        <v>75</v>
      </c>
      <c r="C1198" s="2">
        <v>87.947999999999993</v>
      </c>
      <c r="D1198" s="2">
        <v>35032.598808386778</v>
      </c>
      <c r="E1198" s="2">
        <v>3081.047</v>
      </c>
      <c r="F1198" s="2">
        <v>82.463999999999999</v>
      </c>
      <c r="G1198" s="2">
        <v>34504.789968956145</v>
      </c>
      <c r="H1198" s="2">
        <v>2845.4029999999998</v>
      </c>
      <c r="I1198" s="2">
        <v>97.024000000000001</v>
      </c>
      <c r="J1198" s="2">
        <v>35068.547275479854</v>
      </c>
      <c r="K1198" s="2">
        <v>3351.8</v>
      </c>
      <c r="L1198" s="65" t="s">
        <v>76</v>
      </c>
    </row>
    <row r="1199" spans="2:12">
      <c r="B1199" s="62" t="s">
        <v>77</v>
      </c>
      <c r="C1199" s="2">
        <v>19.2</v>
      </c>
      <c r="D1199" s="2">
        <v>45854.114583333336</v>
      </c>
      <c r="E1199" s="2">
        <v>880.399</v>
      </c>
      <c r="F1199" s="2">
        <v>31.861999999999998</v>
      </c>
      <c r="G1199" s="2">
        <v>26015.347435816959</v>
      </c>
      <c r="H1199" s="2">
        <v>828.90099999999995</v>
      </c>
      <c r="I1199" s="2">
        <v>28.422999999999998</v>
      </c>
      <c r="J1199" s="2">
        <v>30092.917707490415</v>
      </c>
      <c r="K1199" s="2">
        <v>855.33100000000002</v>
      </c>
      <c r="L1199" s="65" t="s">
        <v>78</v>
      </c>
    </row>
    <row r="1200" spans="2:12">
      <c r="B1200" s="62" t="s">
        <v>79</v>
      </c>
      <c r="C1200" s="2">
        <v>0</v>
      </c>
      <c r="D1200" s="2">
        <v>0</v>
      </c>
      <c r="E1200" s="2">
        <v>0</v>
      </c>
      <c r="F1200" s="2">
        <v>0</v>
      </c>
      <c r="G1200" s="2">
        <v>0</v>
      </c>
      <c r="H1200" s="2">
        <v>0</v>
      </c>
      <c r="I1200" s="2">
        <v>0</v>
      </c>
      <c r="J1200" s="2">
        <v>0</v>
      </c>
      <c r="K1200" s="2">
        <v>0</v>
      </c>
      <c r="L1200" s="65" t="s">
        <v>80</v>
      </c>
    </row>
    <row r="1201" spans="2:22" ht="15.75" thickBot="1">
      <c r="B1201" s="63" t="s">
        <v>81</v>
      </c>
      <c r="C1201" s="2">
        <v>15.448</v>
      </c>
      <c r="D1201" s="2">
        <v>14406.071983428275</v>
      </c>
      <c r="E1201" s="2">
        <v>222.54499999999999</v>
      </c>
      <c r="F1201" s="2">
        <v>16.652000000000001</v>
      </c>
      <c r="G1201" s="2">
        <v>14329.089598846984</v>
      </c>
      <c r="H1201" s="2">
        <v>238.608</v>
      </c>
      <c r="I1201" s="2">
        <v>14.994</v>
      </c>
      <c r="J1201" s="2">
        <v>14351.496598639455</v>
      </c>
      <c r="K1201" s="2">
        <v>215.18634</v>
      </c>
      <c r="L1201" s="66" t="s">
        <v>82</v>
      </c>
    </row>
    <row r="1202" spans="2:22" ht="15.75" thickBot="1">
      <c r="B1202" s="81" t="s">
        <v>343</v>
      </c>
      <c r="C1202" s="67">
        <v>302.94968</v>
      </c>
      <c r="D1202" s="67">
        <v>27270.887033120485</v>
      </c>
      <c r="E1202" s="67">
        <v>8261.7065000000002</v>
      </c>
      <c r="F1202" s="81">
        <v>302.04300000000001</v>
      </c>
      <c r="G1202" s="81">
        <v>26697.928771731178</v>
      </c>
      <c r="H1202" s="81">
        <v>8063.9225000000006</v>
      </c>
      <c r="I1202" s="81">
        <f>SUM(I1180:I1201)</f>
        <v>347.70500000000004</v>
      </c>
      <c r="J1202" s="81">
        <f>+K1202/I1202*1000</f>
        <v>26530.562977236445</v>
      </c>
      <c r="K1202" s="81">
        <f>SUM(K1180:K1201)</f>
        <v>9224.8094000000001</v>
      </c>
      <c r="L1202" s="81" t="s">
        <v>345</v>
      </c>
    </row>
    <row r="1203" spans="2:22" ht="15.75" thickBot="1">
      <c r="B1203" s="81" t="s">
        <v>344</v>
      </c>
      <c r="C1203" s="67">
        <v>5192.6509999999998</v>
      </c>
      <c r="D1203" s="67">
        <v>19251.826475532438</v>
      </c>
      <c r="E1203" s="67">
        <v>99968.016000000003</v>
      </c>
      <c r="F1203" s="81">
        <v>5478.6509999999998</v>
      </c>
      <c r="G1203" s="81">
        <v>19083.978519529715</v>
      </c>
      <c r="H1203" s="81">
        <v>104554.458</v>
      </c>
      <c r="I1203" s="81">
        <v>5778.7690000000002</v>
      </c>
      <c r="J1203" s="81">
        <v>18445.46630086788</v>
      </c>
      <c r="K1203" s="81">
        <v>106592.08885</v>
      </c>
      <c r="L1203" s="81" t="s">
        <v>342</v>
      </c>
    </row>
    <row r="1205" spans="2:22">
      <c r="B1205" s="31" t="s">
        <v>35</v>
      </c>
      <c r="F1205" s="46"/>
      <c r="L1205" s="43" t="s">
        <v>36</v>
      </c>
    </row>
    <row r="1206" spans="2:22">
      <c r="B1206" s="31" t="s">
        <v>203</v>
      </c>
      <c r="F1206" s="46"/>
      <c r="L1206" s="43" t="s">
        <v>204</v>
      </c>
    </row>
    <row r="1207" spans="2:22" ht="18" customHeight="1" thickBot="1">
      <c r="B1207" s="26" t="s">
        <v>467</v>
      </c>
      <c r="L1207" s="43" t="s">
        <v>127</v>
      </c>
    </row>
    <row r="1208" spans="2:22" ht="15.75" thickBot="1">
      <c r="B1208" s="135" t="s">
        <v>39</v>
      </c>
      <c r="C1208" s="138">
        <v>2019</v>
      </c>
      <c r="D1208" s="139"/>
      <c r="E1208" s="140"/>
      <c r="F1208" s="138">
        <v>2020</v>
      </c>
      <c r="G1208" s="139"/>
      <c r="H1208" s="140"/>
      <c r="I1208" s="138">
        <v>2021</v>
      </c>
      <c r="J1208" s="139"/>
      <c r="K1208" s="140"/>
      <c r="L1208" s="141" t="s">
        <v>40</v>
      </c>
    </row>
    <row r="1209" spans="2:22">
      <c r="B1209" s="136"/>
      <c r="C1209" s="57" t="s">
        <v>7</v>
      </c>
      <c r="D1209" s="57" t="s">
        <v>461</v>
      </c>
      <c r="E1209" s="58" t="s">
        <v>462</v>
      </c>
      <c r="F1209" s="57" t="s">
        <v>7</v>
      </c>
      <c r="G1209" s="57" t="s">
        <v>461</v>
      </c>
      <c r="H1209" s="58" t="s">
        <v>462</v>
      </c>
      <c r="I1209" s="57" t="s">
        <v>7</v>
      </c>
      <c r="J1209" s="57" t="s">
        <v>461</v>
      </c>
      <c r="K1209" s="58" t="s">
        <v>462</v>
      </c>
      <c r="L1209" s="142"/>
    </row>
    <row r="1210" spans="2:22" ht="15.75" thickBot="1">
      <c r="B1210" s="137"/>
      <c r="C1210" s="59" t="s">
        <v>8</v>
      </c>
      <c r="D1210" s="59" t="s">
        <v>9</v>
      </c>
      <c r="E1210" s="60" t="s">
        <v>10</v>
      </c>
      <c r="F1210" s="59" t="s">
        <v>8</v>
      </c>
      <c r="G1210" s="59" t="s">
        <v>9</v>
      </c>
      <c r="H1210" s="60" t="s">
        <v>10</v>
      </c>
      <c r="I1210" s="59" t="s">
        <v>8</v>
      </c>
      <c r="J1210" s="59" t="s">
        <v>9</v>
      </c>
      <c r="K1210" s="60" t="s">
        <v>10</v>
      </c>
      <c r="L1210" s="143"/>
    </row>
    <row r="1211" spans="2:22">
      <c r="B1211" s="61" t="s">
        <v>41</v>
      </c>
      <c r="C1211" s="2">
        <v>0.42099999999999999</v>
      </c>
      <c r="D1211" s="2">
        <v>14159.144893111641</v>
      </c>
      <c r="E1211" s="2">
        <v>5.9610000000000003</v>
      </c>
      <c r="F1211" s="2">
        <v>0.36</v>
      </c>
      <c r="G1211" s="2">
        <v>16652.777777777777</v>
      </c>
      <c r="H1211" s="2">
        <v>5.9950000000000001</v>
      </c>
      <c r="I1211" s="2">
        <v>0.42699999999999999</v>
      </c>
      <c r="J1211" s="2">
        <v>19484.894613583132</v>
      </c>
      <c r="K1211" s="2">
        <v>8.3200499999999984</v>
      </c>
      <c r="L1211" s="64" t="s">
        <v>42</v>
      </c>
      <c r="V1211" s="124"/>
    </row>
    <row r="1212" spans="2:22">
      <c r="B1212" s="62" t="s">
        <v>43</v>
      </c>
      <c r="C1212" s="2">
        <v>1.0289999999999999</v>
      </c>
      <c r="D1212" s="2">
        <v>25657.920310981539</v>
      </c>
      <c r="E1212" s="2">
        <v>26.402000000000001</v>
      </c>
      <c r="F1212" s="2">
        <v>1.022</v>
      </c>
      <c r="G1212" s="2">
        <v>26397.260273972603</v>
      </c>
      <c r="H1212" s="2">
        <v>26.978000000000002</v>
      </c>
      <c r="I1212" s="2">
        <v>1.0609999999999999</v>
      </c>
      <c r="J1212" s="2">
        <v>25562.205466541003</v>
      </c>
      <c r="K1212" s="2">
        <v>27.121500000000001</v>
      </c>
      <c r="L1212" s="65" t="s">
        <v>416</v>
      </c>
      <c r="V1212" s="124"/>
    </row>
    <row r="1213" spans="2:22">
      <c r="B1213" s="62" t="s">
        <v>44</v>
      </c>
      <c r="C1213" s="2">
        <v>0</v>
      </c>
      <c r="D1213" s="2">
        <v>0</v>
      </c>
      <c r="E1213" s="2">
        <v>0</v>
      </c>
      <c r="F1213" s="2">
        <v>0</v>
      </c>
      <c r="G1213" s="2">
        <v>0</v>
      </c>
      <c r="H1213" s="2">
        <v>0</v>
      </c>
      <c r="I1213" s="2">
        <v>0</v>
      </c>
      <c r="J1213" s="2">
        <v>0</v>
      </c>
      <c r="K1213" s="2">
        <v>0</v>
      </c>
      <c r="L1213" s="65" t="s">
        <v>45</v>
      </c>
      <c r="V1213" s="124"/>
    </row>
    <row r="1214" spans="2:22">
      <c r="B1214" s="62" t="s">
        <v>46</v>
      </c>
      <c r="C1214" s="2">
        <v>6.84</v>
      </c>
      <c r="D1214" s="2">
        <v>25614.035087719298</v>
      </c>
      <c r="E1214" s="2">
        <v>175.2</v>
      </c>
      <c r="F1214" s="2">
        <v>10.348000000000001</v>
      </c>
      <c r="G1214" s="2">
        <v>28285.465790490911</v>
      </c>
      <c r="H1214" s="2">
        <v>292.69799999999998</v>
      </c>
      <c r="I1214" s="2">
        <v>10.536</v>
      </c>
      <c r="J1214" s="2">
        <v>28425.060744115417</v>
      </c>
      <c r="K1214" s="2">
        <v>299.48644000000002</v>
      </c>
      <c r="L1214" s="65" t="s">
        <v>47</v>
      </c>
      <c r="V1214" s="124"/>
    </row>
    <row r="1215" spans="2:22">
      <c r="B1215" s="62" t="s">
        <v>48</v>
      </c>
      <c r="C1215" s="2">
        <v>3.3000000000000002E-2</v>
      </c>
      <c r="D1215" s="2">
        <v>11242.424242424242</v>
      </c>
      <c r="E1215" s="2">
        <v>0.371</v>
      </c>
      <c r="F1215" s="2">
        <v>3.1E-2</v>
      </c>
      <c r="G1215" s="2">
        <v>10967.741935483871</v>
      </c>
      <c r="H1215" s="2">
        <v>0.34</v>
      </c>
      <c r="I1215" s="2">
        <v>3.3000000000000002E-2</v>
      </c>
      <c r="J1215" s="2">
        <v>10457.575757575758</v>
      </c>
      <c r="K1215" s="2">
        <v>0.34510000000000002</v>
      </c>
      <c r="L1215" s="65" t="s">
        <v>49</v>
      </c>
      <c r="V1215" s="124"/>
    </row>
    <row r="1216" spans="2:22">
      <c r="B1216" s="62" t="s">
        <v>50</v>
      </c>
      <c r="C1216" s="2">
        <v>0.11899999999999999</v>
      </c>
      <c r="D1216" s="2">
        <v>2537.8151260504201</v>
      </c>
      <c r="E1216" s="2">
        <v>0.30199999999999999</v>
      </c>
      <c r="F1216" s="2">
        <v>0.105</v>
      </c>
      <c r="G1216" s="2">
        <v>2485.7142857142858</v>
      </c>
      <c r="H1216" s="2">
        <v>0.26100000000000001</v>
      </c>
      <c r="I1216" s="2">
        <v>0.104</v>
      </c>
      <c r="J1216" s="2">
        <v>2473.75</v>
      </c>
      <c r="K1216" s="2">
        <v>0.25727</v>
      </c>
      <c r="L1216" s="65" t="s">
        <v>51</v>
      </c>
      <c r="V1216" s="124"/>
    </row>
    <row r="1217" spans="2:22">
      <c r="B1217" s="62" t="s">
        <v>52</v>
      </c>
      <c r="C1217" s="2">
        <v>0</v>
      </c>
      <c r="D1217" s="2">
        <v>0</v>
      </c>
      <c r="E1217" s="2">
        <v>0.192</v>
      </c>
      <c r="F1217" s="2">
        <v>0</v>
      </c>
      <c r="G1217" s="2">
        <v>0</v>
      </c>
      <c r="H1217" s="2">
        <v>0.19700000000000001</v>
      </c>
      <c r="I1217" s="2">
        <v>8.0000000000000002E-3</v>
      </c>
      <c r="J1217" s="2">
        <v>25127.5</v>
      </c>
      <c r="K1217" s="2">
        <v>0.20102</v>
      </c>
      <c r="L1217" s="65" t="s">
        <v>53</v>
      </c>
      <c r="V1217" s="124"/>
    </row>
    <row r="1218" spans="2:22">
      <c r="B1218" s="62" t="s">
        <v>54</v>
      </c>
      <c r="C1218" s="2">
        <v>0</v>
      </c>
      <c r="D1218" s="2">
        <v>0</v>
      </c>
      <c r="E1218" s="2">
        <v>0</v>
      </c>
      <c r="F1218" s="2">
        <v>0</v>
      </c>
      <c r="G1218" s="2">
        <v>0</v>
      </c>
      <c r="H1218" s="2">
        <v>0</v>
      </c>
      <c r="I1218" s="2">
        <v>0</v>
      </c>
      <c r="J1218" s="2">
        <v>0</v>
      </c>
      <c r="K1218" s="2">
        <v>0</v>
      </c>
      <c r="L1218" s="65" t="s">
        <v>55</v>
      </c>
      <c r="V1218" s="124"/>
    </row>
    <row r="1219" spans="2:22">
      <c r="B1219" s="62" t="s">
        <v>56</v>
      </c>
      <c r="C1219" s="2">
        <v>1.7490000000000001</v>
      </c>
      <c r="D1219" s="2">
        <v>10982.847341337907</v>
      </c>
      <c r="E1219" s="2">
        <v>19.209</v>
      </c>
      <c r="F1219" s="2">
        <v>1.7</v>
      </c>
      <c r="G1219" s="2">
        <v>11176.470588235296</v>
      </c>
      <c r="H1219" s="2">
        <v>19</v>
      </c>
      <c r="I1219" s="2">
        <v>0</v>
      </c>
      <c r="J1219" s="2">
        <v>0</v>
      </c>
      <c r="K1219" s="2">
        <v>0</v>
      </c>
      <c r="L1219" s="65" t="s">
        <v>57</v>
      </c>
      <c r="V1219" s="124"/>
    </row>
    <row r="1220" spans="2:22">
      <c r="B1220" s="62" t="s">
        <v>58</v>
      </c>
      <c r="C1220" s="2">
        <v>2.9420000000000002</v>
      </c>
      <c r="D1220" s="2">
        <v>10898.028552005437</v>
      </c>
      <c r="E1220" s="2">
        <v>32.061999999999998</v>
      </c>
      <c r="F1220" s="2">
        <v>3.2080000000000002</v>
      </c>
      <c r="G1220" s="2">
        <v>12908.665835411472</v>
      </c>
      <c r="H1220" s="2">
        <v>41.411000000000001</v>
      </c>
      <c r="I1220" s="2">
        <v>3.1150000000000002</v>
      </c>
      <c r="J1220" s="2">
        <v>11939.486356340287</v>
      </c>
      <c r="K1220" s="2">
        <v>37.191499999999998</v>
      </c>
      <c r="L1220" s="65" t="s">
        <v>417</v>
      </c>
      <c r="N1220" s="86"/>
      <c r="V1220" s="124"/>
    </row>
    <row r="1221" spans="2:22">
      <c r="B1221" s="62" t="s">
        <v>59</v>
      </c>
      <c r="C1221" s="2">
        <v>0</v>
      </c>
      <c r="D1221" s="2">
        <v>0</v>
      </c>
      <c r="E1221" s="2">
        <v>0</v>
      </c>
      <c r="F1221" s="2">
        <v>0</v>
      </c>
      <c r="G1221" s="2">
        <v>0</v>
      </c>
      <c r="H1221" s="2">
        <v>0</v>
      </c>
      <c r="I1221" s="2">
        <v>0</v>
      </c>
      <c r="J1221" s="2">
        <v>0</v>
      </c>
      <c r="K1221" s="2">
        <v>0</v>
      </c>
      <c r="L1221" s="65" t="s">
        <v>60</v>
      </c>
      <c r="V1221" s="124"/>
    </row>
    <row r="1222" spans="2:22">
      <c r="B1222" s="62" t="s">
        <v>61</v>
      </c>
      <c r="C1222" s="2">
        <v>5.8129999999999997</v>
      </c>
      <c r="D1222" s="2">
        <v>8611.5602958885247</v>
      </c>
      <c r="E1222" s="2">
        <v>50.058999999999997</v>
      </c>
      <c r="F1222" s="2">
        <v>3.3</v>
      </c>
      <c r="G1222" s="2">
        <v>12393.939393939394</v>
      </c>
      <c r="H1222" s="2">
        <v>40.9</v>
      </c>
      <c r="I1222" s="2">
        <v>5.4770000000000003</v>
      </c>
      <c r="J1222" s="2">
        <v>11035.603432536058</v>
      </c>
      <c r="K1222" s="2">
        <v>60.442</v>
      </c>
      <c r="L1222" s="65" t="s">
        <v>62</v>
      </c>
      <c r="V1222" s="124"/>
    </row>
    <row r="1223" spans="2:22">
      <c r="B1223" s="62" t="s">
        <v>63</v>
      </c>
      <c r="C1223" s="2">
        <v>0</v>
      </c>
      <c r="D1223" s="2">
        <v>0</v>
      </c>
      <c r="E1223" s="2">
        <v>0</v>
      </c>
      <c r="F1223" s="2">
        <v>0</v>
      </c>
      <c r="G1223" s="2">
        <v>0</v>
      </c>
      <c r="H1223" s="2">
        <v>0</v>
      </c>
      <c r="I1223" s="2">
        <v>0</v>
      </c>
      <c r="J1223" s="2">
        <v>0</v>
      </c>
      <c r="K1223" s="2">
        <v>0</v>
      </c>
      <c r="L1223" s="65" t="s">
        <v>64</v>
      </c>
      <c r="V1223" s="124"/>
    </row>
    <row r="1224" spans="2:22">
      <c r="B1224" s="62" t="s">
        <v>65</v>
      </c>
      <c r="C1224" s="2">
        <v>0.19</v>
      </c>
      <c r="D1224" s="2">
        <v>12484.210526315788</v>
      </c>
      <c r="E1224" s="2">
        <v>2.3719999999999999</v>
      </c>
      <c r="F1224" s="2">
        <v>0.19</v>
      </c>
      <c r="G1224" s="2">
        <v>12236.84210526316</v>
      </c>
      <c r="H1224" s="2">
        <v>2.3250000000000002</v>
      </c>
      <c r="I1224" s="2">
        <v>0.246</v>
      </c>
      <c r="J1224" s="2">
        <v>9702.6422764227646</v>
      </c>
      <c r="K1224" s="2">
        <v>2.3868499999999999</v>
      </c>
      <c r="L1224" s="65" t="s">
        <v>66</v>
      </c>
      <c r="V1224" s="124"/>
    </row>
    <row r="1225" spans="2:22">
      <c r="B1225" s="62" t="s">
        <v>67</v>
      </c>
      <c r="C1225" s="2">
        <v>9.1999999999999998E-3</v>
      </c>
      <c r="D1225" s="2">
        <v>9456.5217391304341</v>
      </c>
      <c r="E1225" s="2">
        <v>8.6999999999999994E-2</v>
      </c>
      <c r="F1225" s="2">
        <v>0</v>
      </c>
      <c r="G1225" s="2">
        <v>0</v>
      </c>
      <c r="H1225" s="2">
        <v>0</v>
      </c>
      <c r="I1225" s="2">
        <v>0</v>
      </c>
      <c r="J1225" s="2">
        <v>0</v>
      </c>
      <c r="K1225" s="2">
        <v>0</v>
      </c>
      <c r="L1225" s="65" t="s">
        <v>68</v>
      </c>
      <c r="V1225" s="124"/>
    </row>
    <row r="1226" spans="2:22">
      <c r="B1226" s="62" t="s">
        <v>69</v>
      </c>
      <c r="C1226" s="2">
        <v>0</v>
      </c>
      <c r="D1226" s="2">
        <v>0</v>
      </c>
      <c r="E1226" s="2">
        <v>0</v>
      </c>
      <c r="F1226" s="2">
        <v>0</v>
      </c>
      <c r="G1226" s="2">
        <v>0</v>
      </c>
      <c r="H1226" s="2">
        <v>0</v>
      </c>
      <c r="I1226" s="2">
        <v>0</v>
      </c>
      <c r="J1226" s="2">
        <v>0</v>
      </c>
      <c r="K1226" s="2">
        <v>0</v>
      </c>
      <c r="L1226" s="65" t="s">
        <v>70</v>
      </c>
      <c r="V1226" s="124"/>
    </row>
    <row r="1227" spans="2:22">
      <c r="B1227" s="62" t="s">
        <v>71</v>
      </c>
      <c r="C1227" s="2">
        <v>0</v>
      </c>
      <c r="D1227" s="2">
        <v>0</v>
      </c>
      <c r="E1227" s="2">
        <v>0</v>
      </c>
      <c r="F1227" s="2">
        <v>0</v>
      </c>
      <c r="G1227" s="2">
        <v>0</v>
      </c>
      <c r="H1227" s="2">
        <v>0</v>
      </c>
      <c r="I1227" s="2">
        <v>0</v>
      </c>
      <c r="J1227" s="2">
        <v>0</v>
      </c>
      <c r="K1227" s="2">
        <v>0</v>
      </c>
      <c r="L1227" s="65" t="s">
        <v>72</v>
      </c>
      <c r="V1227" s="124"/>
    </row>
    <row r="1228" spans="2:22">
      <c r="B1228" s="62" t="s">
        <v>73</v>
      </c>
      <c r="C1228" s="2">
        <v>1.7310000000000001</v>
      </c>
      <c r="D1228" s="2">
        <v>31366.839976891966</v>
      </c>
      <c r="E1228" s="2">
        <v>54.295999999999999</v>
      </c>
      <c r="F1228" s="2">
        <v>2.0049999999999999</v>
      </c>
      <c r="G1228" s="2">
        <v>28800.997506234417</v>
      </c>
      <c r="H1228" s="2">
        <v>57.746000000000002</v>
      </c>
      <c r="I1228" s="2">
        <v>2.004</v>
      </c>
      <c r="J1228" s="2">
        <v>28070.294411177645</v>
      </c>
      <c r="K1228" s="2">
        <v>56.252870000000001</v>
      </c>
      <c r="L1228" s="65" t="s">
        <v>74</v>
      </c>
      <c r="V1228" s="124"/>
    </row>
    <row r="1229" spans="2:22">
      <c r="B1229" s="62" t="s">
        <v>75</v>
      </c>
      <c r="C1229" s="2">
        <v>0</v>
      </c>
      <c r="D1229" s="2">
        <v>0</v>
      </c>
      <c r="E1229" s="2">
        <v>0</v>
      </c>
      <c r="F1229" s="2">
        <v>2.7080000000000002</v>
      </c>
      <c r="G1229" s="2">
        <v>18918.020679468238</v>
      </c>
      <c r="H1229" s="2">
        <v>51.23</v>
      </c>
      <c r="I1229" s="2">
        <v>1.7549999999999999</v>
      </c>
      <c r="J1229" s="2">
        <v>0</v>
      </c>
      <c r="K1229" s="2">
        <v>25.207999999999998</v>
      </c>
      <c r="L1229" s="65" t="s">
        <v>76</v>
      </c>
      <c r="V1229" s="124"/>
    </row>
    <row r="1230" spans="2:22">
      <c r="B1230" s="62" t="s">
        <v>77</v>
      </c>
      <c r="C1230" s="2">
        <v>2.31</v>
      </c>
      <c r="D1230" s="2">
        <v>19457.142857142855</v>
      </c>
      <c r="E1230" s="2">
        <v>44.945999999999998</v>
      </c>
      <c r="F1230" s="2">
        <v>5.51</v>
      </c>
      <c r="G1230" s="2">
        <v>22567.692307692309</v>
      </c>
      <c r="H1230" s="2">
        <v>101</v>
      </c>
      <c r="I1230" s="2">
        <v>6.1</v>
      </c>
      <c r="J1230" s="2">
        <v>22056.569683908048</v>
      </c>
      <c r="K1230" s="2">
        <v>130</v>
      </c>
      <c r="L1230" s="65" t="s">
        <v>78</v>
      </c>
      <c r="V1230" s="124"/>
    </row>
    <row r="1231" spans="2:22">
      <c r="B1231" s="62" t="s">
        <v>79</v>
      </c>
      <c r="C1231" s="2">
        <v>0</v>
      </c>
      <c r="D1231" s="2">
        <v>0</v>
      </c>
      <c r="E1231" s="2">
        <v>0</v>
      </c>
      <c r="F1231" s="2">
        <v>0</v>
      </c>
      <c r="G1231" s="2">
        <v>0</v>
      </c>
      <c r="H1231" s="2">
        <v>0</v>
      </c>
      <c r="I1231" s="2">
        <v>0</v>
      </c>
      <c r="J1231" s="2">
        <v>0</v>
      </c>
      <c r="K1231" s="2">
        <v>0</v>
      </c>
      <c r="L1231" s="65" t="s">
        <v>80</v>
      </c>
      <c r="V1231" s="124"/>
    </row>
    <row r="1232" spans="2:22" ht="15.75" thickBot="1">
      <c r="B1232" s="63" t="s">
        <v>81</v>
      </c>
      <c r="C1232" s="2">
        <v>0</v>
      </c>
      <c r="D1232" s="2">
        <v>0</v>
      </c>
      <c r="E1232" s="2">
        <v>0</v>
      </c>
      <c r="F1232" s="2">
        <v>0</v>
      </c>
      <c r="G1232" s="2">
        <v>0</v>
      </c>
      <c r="H1232" s="2">
        <v>0</v>
      </c>
      <c r="I1232" s="2">
        <v>0</v>
      </c>
      <c r="J1232" s="2">
        <v>0</v>
      </c>
      <c r="K1232" s="2">
        <v>0</v>
      </c>
      <c r="L1232" s="66" t="s">
        <v>82</v>
      </c>
      <c r="V1232" s="124"/>
    </row>
    <row r="1233" spans="2:22" ht="15.75" thickBot="1">
      <c r="B1233" s="81" t="s">
        <v>343</v>
      </c>
      <c r="C1233" s="67">
        <v>23.186199999999999</v>
      </c>
      <c r="D1233" s="67">
        <v>17745.857449689905</v>
      </c>
      <c r="E1233" s="67">
        <v>411.45900000000006</v>
      </c>
      <c r="F1233" s="81">
        <v>26.927000000000003</v>
      </c>
      <c r="G1233" s="81">
        <v>21654.398930441555</v>
      </c>
      <c r="H1233" s="81">
        <v>583.08799999999985</v>
      </c>
      <c r="I1233" s="100">
        <f>SUM(I1211:I1232)</f>
        <v>30.865999999999993</v>
      </c>
      <c r="J1233" s="100">
        <f>+K1233/I1233*1000</f>
        <v>20968.463681720994</v>
      </c>
      <c r="K1233" s="100">
        <f>SUM(K1211:K1232)</f>
        <v>647.21260000000007</v>
      </c>
      <c r="L1233" s="81" t="s">
        <v>345</v>
      </c>
    </row>
    <row r="1234" spans="2:22" ht="15.75" thickBot="1">
      <c r="B1234" s="81" t="s">
        <v>344</v>
      </c>
      <c r="C1234" s="67">
        <v>220.24600000000001</v>
      </c>
      <c r="D1234" s="67">
        <v>20391.952634781108</v>
      </c>
      <c r="E1234" s="67">
        <v>4491.2460000000001</v>
      </c>
      <c r="F1234" s="81">
        <v>208.34700000000001</v>
      </c>
      <c r="G1234" s="81">
        <v>21371.692416977447</v>
      </c>
      <c r="H1234" s="81">
        <v>4452.7280000000001</v>
      </c>
      <c r="I1234" s="100">
        <v>215.934</v>
      </c>
      <c r="J1234" s="100">
        <v>21129.280335658117</v>
      </c>
      <c r="K1234" s="100">
        <v>4562.5300199999992</v>
      </c>
      <c r="L1234" s="81" t="s">
        <v>342</v>
      </c>
    </row>
    <row r="1236" spans="2:22">
      <c r="B1236" s="31" t="s">
        <v>83</v>
      </c>
      <c r="L1236" s="43" t="s">
        <v>84</v>
      </c>
    </row>
    <row r="1237" spans="2:22">
      <c r="B1237" s="31" t="s">
        <v>207</v>
      </c>
      <c r="L1237" s="43" t="s">
        <v>208</v>
      </c>
    </row>
    <row r="1238" spans="2:22" ht="23.25" customHeight="1" thickBot="1">
      <c r="B1238" s="26" t="s">
        <v>467</v>
      </c>
      <c r="L1238" s="43" t="s">
        <v>127</v>
      </c>
    </row>
    <row r="1239" spans="2:22" ht="15.75" thickBot="1">
      <c r="B1239" s="135" t="s">
        <v>39</v>
      </c>
      <c r="C1239" s="138">
        <v>2019</v>
      </c>
      <c r="D1239" s="139"/>
      <c r="E1239" s="140"/>
      <c r="F1239" s="138">
        <v>2020</v>
      </c>
      <c r="G1239" s="139"/>
      <c r="H1239" s="140"/>
      <c r="I1239" s="138">
        <v>2021</v>
      </c>
      <c r="J1239" s="139"/>
      <c r="K1239" s="140"/>
      <c r="L1239" s="141" t="s">
        <v>40</v>
      </c>
    </row>
    <row r="1240" spans="2:22">
      <c r="B1240" s="136"/>
      <c r="C1240" s="57" t="s">
        <v>7</v>
      </c>
      <c r="D1240" s="57" t="s">
        <v>461</v>
      </c>
      <c r="E1240" s="58" t="s">
        <v>462</v>
      </c>
      <c r="F1240" s="57" t="s">
        <v>7</v>
      </c>
      <c r="G1240" s="57" t="s">
        <v>461</v>
      </c>
      <c r="H1240" s="58" t="s">
        <v>462</v>
      </c>
      <c r="I1240" s="57" t="s">
        <v>7</v>
      </c>
      <c r="J1240" s="57" t="s">
        <v>461</v>
      </c>
      <c r="K1240" s="58" t="s">
        <v>462</v>
      </c>
      <c r="L1240" s="142"/>
    </row>
    <row r="1241" spans="2:22" ht="15.75" thickBot="1">
      <c r="B1241" s="137"/>
      <c r="C1241" s="59" t="s">
        <v>8</v>
      </c>
      <c r="D1241" s="59" t="s">
        <v>9</v>
      </c>
      <c r="E1241" s="60" t="s">
        <v>10</v>
      </c>
      <c r="F1241" s="59" t="s">
        <v>8</v>
      </c>
      <c r="G1241" s="59" t="s">
        <v>9</v>
      </c>
      <c r="H1241" s="60" t="s">
        <v>10</v>
      </c>
      <c r="I1241" s="59" t="s">
        <v>8</v>
      </c>
      <c r="J1241" s="59" t="s">
        <v>9</v>
      </c>
      <c r="K1241" s="60" t="s">
        <v>10</v>
      </c>
      <c r="L1241" s="143"/>
    </row>
    <row r="1242" spans="2:22">
      <c r="B1242" s="61" t="s">
        <v>41</v>
      </c>
      <c r="C1242" s="2">
        <v>1.7390000000000001</v>
      </c>
      <c r="D1242" s="2">
        <v>53939.045428407124</v>
      </c>
      <c r="E1242" s="2">
        <v>93.8</v>
      </c>
      <c r="F1242" s="2">
        <v>1.7658</v>
      </c>
      <c r="G1242" s="2">
        <v>37323.592705855699</v>
      </c>
      <c r="H1242" s="2">
        <v>65.906000000000006</v>
      </c>
      <c r="I1242" s="2">
        <v>1.6439999999999999</v>
      </c>
      <c r="J1242" s="2">
        <v>60286.350364963502</v>
      </c>
      <c r="K1242" s="2">
        <v>99.110759999999999</v>
      </c>
      <c r="L1242" s="64" t="s">
        <v>42</v>
      </c>
      <c r="V1242" s="124"/>
    </row>
    <row r="1243" spans="2:22">
      <c r="B1243" s="62" t="s">
        <v>43</v>
      </c>
      <c r="C1243" s="2">
        <v>0.107</v>
      </c>
      <c r="D1243" s="2">
        <v>24915.88785046729</v>
      </c>
      <c r="E1243" s="2">
        <v>2.6659999999999999</v>
      </c>
      <c r="F1243" s="2">
        <v>9.6000000000000002E-2</v>
      </c>
      <c r="G1243" s="2">
        <v>28510.416666666668</v>
      </c>
      <c r="H1243" s="2">
        <v>2.7370000000000001</v>
      </c>
      <c r="I1243" s="2">
        <v>9.5000000000000001E-2</v>
      </c>
      <c r="J1243" s="2">
        <v>27111.684210526317</v>
      </c>
      <c r="K1243" s="2">
        <v>2.5756100000000002</v>
      </c>
      <c r="L1243" s="65" t="s">
        <v>416</v>
      </c>
      <c r="V1243" s="124"/>
    </row>
    <row r="1244" spans="2:22">
      <c r="B1244" s="62" t="s">
        <v>44</v>
      </c>
      <c r="C1244" s="2">
        <v>4.0000000000000001E-3</v>
      </c>
      <c r="D1244" s="2">
        <v>63250</v>
      </c>
      <c r="E1244" s="2">
        <v>0.253</v>
      </c>
      <c r="F1244" s="2">
        <v>4.0000000000000001E-3</v>
      </c>
      <c r="G1244" s="2">
        <v>55750</v>
      </c>
      <c r="H1244" s="2">
        <v>0.223</v>
      </c>
      <c r="I1244" s="2">
        <v>4.0000000000000001E-3</v>
      </c>
      <c r="J1244" s="2">
        <v>55290</v>
      </c>
      <c r="K1244" s="2">
        <v>0.22116</v>
      </c>
      <c r="L1244" s="65" t="s">
        <v>45</v>
      </c>
      <c r="V1244" s="124"/>
    </row>
    <row r="1245" spans="2:22">
      <c r="B1245" s="62" t="s">
        <v>46</v>
      </c>
      <c r="C1245" s="2">
        <v>8.0609999999999999</v>
      </c>
      <c r="D1245" s="2">
        <v>40500.062027043787</v>
      </c>
      <c r="E1245" s="2">
        <v>326.471</v>
      </c>
      <c r="F1245" s="2">
        <v>5.3289999999999997</v>
      </c>
      <c r="G1245" s="2">
        <v>84443.61043347721</v>
      </c>
      <c r="H1245" s="2">
        <v>450</v>
      </c>
      <c r="I1245" s="2">
        <v>5.1150000000000002</v>
      </c>
      <c r="J1245" s="2">
        <v>92864.125122189638</v>
      </c>
      <c r="K1245" s="2">
        <v>475</v>
      </c>
      <c r="L1245" s="65" t="s">
        <v>47</v>
      </c>
      <c r="V1245" s="124"/>
    </row>
    <row r="1246" spans="2:22">
      <c r="B1246" s="62" t="s">
        <v>48</v>
      </c>
      <c r="C1246" s="2">
        <v>62.673000000000002</v>
      </c>
      <c r="D1246" s="2">
        <v>35212.388109712316</v>
      </c>
      <c r="E1246" s="2">
        <v>2206.866</v>
      </c>
      <c r="F1246" s="2">
        <v>61</v>
      </c>
      <c r="G1246" s="2">
        <v>37488.672131147548</v>
      </c>
      <c r="H1246" s="2">
        <v>2286.8090000000002</v>
      </c>
      <c r="I1246" s="2">
        <v>59.462000000000003</v>
      </c>
      <c r="J1246" s="2">
        <v>34910.93471460764</v>
      </c>
      <c r="K1246" s="2">
        <v>2075.8739999999998</v>
      </c>
      <c r="L1246" s="65" t="s">
        <v>49</v>
      </c>
      <c r="V1246" s="124"/>
    </row>
    <row r="1247" spans="2:22">
      <c r="B1247" s="62" t="s">
        <v>50</v>
      </c>
      <c r="C1247" s="2">
        <v>0</v>
      </c>
      <c r="D1247" s="2">
        <v>0</v>
      </c>
      <c r="E1247" s="2">
        <v>0</v>
      </c>
      <c r="F1247" s="2">
        <v>0</v>
      </c>
      <c r="G1247" s="2">
        <v>0</v>
      </c>
      <c r="H1247" s="2">
        <v>0</v>
      </c>
      <c r="I1247" s="2">
        <v>0</v>
      </c>
      <c r="J1247" s="2">
        <v>0</v>
      </c>
      <c r="K1247" s="2">
        <v>0</v>
      </c>
      <c r="L1247" s="65" t="s">
        <v>51</v>
      </c>
      <c r="V1247" s="124"/>
    </row>
    <row r="1248" spans="2:22">
      <c r="B1248" s="62" t="s">
        <v>52</v>
      </c>
      <c r="C1248" s="2">
        <v>0</v>
      </c>
      <c r="D1248" s="2">
        <v>0</v>
      </c>
      <c r="E1248" s="2">
        <v>6.8000000000000005E-2</v>
      </c>
      <c r="F1248" s="2">
        <v>0</v>
      </c>
      <c r="G1248" s="2">
        <v>0</v>
      </c>
      <c r="H1248" s="2">
        <v>7.0000000000000007E-2</v>
      </c>
      <c r="I1248" s="2">
        <v>3.0000000000000001E-3</v>
      </c>
      <c r="J1248" s="2">
        <v>23230</v>
      </c>
      <c r="K1248" s="2">
        <v>6.9690000000000002E-2</v>
      </c>
      <c r="L1248" s="65" t="s">
        <v>53</v>
      </c>
      <c r="V1248" s="124"/>
    </row>
    <row r="1249" spans="2:22">
      <c r="B1249" s="62" t="s">
        <v>54</v>
      </c>
      <c r="C1249" s="2">
        <v>30.981000000000002</v>
      </c>
      <c r="D1249" s="2">
        <v>22198.056873567668</v>
      </c>
      <c r="E1249" s="2">
        <v>687.71799999999996</v>
      </c>
      <c r="F1249" s="2">
        <v>23.452000000000002</v>
      </c>
      <c r="G1249" s="2">
        <v>22267.8662800614</v>
      </c>
      <c r="H1249" s="2">
        <v>522.226</v>
      </c>
      <c r="I1249" s="2">
        <v>23.920999999999999</v>
      </c>
      <c r="J1249" s="2">
        <v>26090.464445466328</v>
      </c>
      <c r="K1249" s="2">
        <v>624.11</v>
      </c>
      <c r="L1249" s="65" t="s">
        <v>55</v>
      </c>
      <c r="V1249" s="124"/>
    </row>
    <row r="1250" spans="2:22">
      <c r="B1250" s="62" t="s">
        <v>56</v>
      </c>
      <c r="C1250" s="2">
        <v>38.893000000000001</v>
      </c>
      <c r="D1250" s="2">
        <v>4745.2754994472016</v>
      </c>
      <c r="E1250" s="2">
        <v>184.55799999999999</v>
      </c>
      <c r="F1250" s="2">
        <v>40</v>
      </c>
      <c r="G1250" s="2">
        <v>4725</v>
      </c>
      <c r="H1250" s="2">
        <v>189</v>
      </c>
      <c r="I1250" s="2">
        <v>37.857999999999997</v>
      </c>
      <c r="J1250" s="2">
        <v>4590.8394526916381</v>
      </c>
      <c r="K1250" s="2">
        <v>173.8</v>
      </c>
      <c r="L1250" s="65" t="s">
        <v>57</v>
      </c>
      <c r="V1250" s="124"/>
    </row>
    <row r="1251" spans="2:22">
      <c r="B1251" s="62" t="s">
        <v>58</v>
      </c>
      <c r="C1251" s="2">
        <v>9.8710000000000004</v>
      </c>
      <c r="D1251" s="2">
        <v>21935.163610576434</v>
      </c>
      <c r="E1251" s="2">
        <v>216.52199999999999</v>
      </c>
      <c r="F1251" s="2">
        <v>23.163</v>
      </c>
      <c r="G1251" s="2">
        <v>14174.545611535639</v>
      </c>
      <c r="H1251" s="2">
        <v>328.32499999999999</v>
      </c>
      <c r="I1251" s="2">
        <v>31.375</v>
      </c>
      <c r="J1251" s="2">
        <v>13924.380557768924</v>
      </c>
      <c r="K1251" s="2">
        <v>436.87743999999998</v>
      </c>
      <c r="L1251" s="65" t="s">
        <v>417</v>
      </c>
      <c r="V1251" s="124"/>
    </row>
    <row r="1252" spans="2:22">
      <c r="B1252" s="62" t="s">
        <v>59</v>
      </c>
      <c r="C1252" s="2">
        <v>0.69899999999999995</v>
      </c>
      <c r="D1252" s="2">
        <v>9633.7625178826911</v>
      </c>
      <c r="E1252" s="2">
        <v>6.734</v>
      </c>
      <c r="F1252" s="2">
        <v>0.67800000000000005</v>
      </c>
      <c r="G1252" s="2">
        <v>9579.646017699115</v>
      </c>
      <c r="H1252" s="2">
        <v>6.4950000000000001</v>
      </c>
      <c r="I1252" s="2">
        <v>0.69099999999999995</v>
      </c>
      <c r="J1252" s="2">
        <v>9453.1982633863972</v>
      </c>
      <c r="K1252" s="2">
        <v>6.5321600000000002</v>
      </c>
      <c r="L1252" s="65" t="s">
        <v>60</v>
      </c>
      <c r="V1252" s="124"/>
    </row>
    <row r="1253" spans="2:22">
      <c r="B1253" s="62" t="s">
        <v>61</v>
      </c>
      <c r="C1253" s="2">
        <v>22.196000000000002</v>
      </c>
      <c r="D1253" s="2">
        <v>15225.536132636511</v>
      </c>
      <c r="E1253" s="2">
        <v>337.94600000000003</v>
      </c>
      <c r="F1253" s="2">
        <v>13.7</v>
      </c>
      <c r="G1253" s="2">
        <v>14649.635036496351</v>
      </c>
      <c r="H1253" s="2">
        <v>200.7</v>
      </c>
      <c r="I1253" s="2">
        <v>21.745000000000001</v>
      </c>
      <c r="J1253" s="2">
        <v>17382.064842492524</v>
      </c>
      <c r="K1253" s="2">
        <v>377.97300000000001</v>
      </c>
      <c r="L1253" s="65" t="s">
        <v>62</v>
      </c>
      <c r="V1253" s="124"/>
    </row>
    <row r="1254" spans="2:22">
      <c r="B1254" s="62" t="s">
        <v>63</v>
      </c>
      <c r="C1254" s="2">
        <v>1.748</v>
      </c>
      <c r="D1254" s="2">
        <v>32389.016018306633</v>
      </c>
      <c r="E1254" s="2">
        <v>56.616</v>
      </c>
      <c r="F1254" s="2">
        <v>1.0029999999999999</v>
      </c>
      <c r="G1254" s="2">
        <v>36979.062811565316</v>
      </c>
      <c r="H1254" s="2">
        <v>37.090000000000003</v>
      </c>
      <c r="I1254" s="2">
        <v>1.268</v>
      </c>
      <c r="J1254" s="2">
        <v>35161.671924290218</v>
      </c>
      <c r="K1254" s="2">
        <v>44.585000000000001</v>
      </c>
      <c r="L1254" s="65" t="s">
        <v>64</v>
      </c>
      <c r="V1254" s="124"/>
    </row>
    <row r="1255" spans="2:22">
      <c r="B1255" s="62" t="s">
        <v>65</v>
      </c>
      <c r="C1255" s="2">
        <v>0.252</v>
      </c>
      <c r="D1255" s="2">
        <v>56523.809523809527</v>
      </c>
      <c r="E1255" s="2">
        <v>14.244</v>
      </c>
      <c r="F1255" s="2">
        <v>0.251</v>
      </c>
      <c r="G1255" s="2">
        <v>56681.274900398406</v>
      </c>
      <c r="H1255" s="2">
        <v>14.227</v>
      </c>
      <c r="I1255" s="2">
        <v>0.219</v>
      </c>
      <c r="J1255" s="2">
        <v>46867.534246575342</v>
      </c>
      <c r="K1255" s="2">
        <v>10.26399</v>
      </c>
      <c r="L1255" s="65" t="s">
        <v>66</v>
      </c>
      <c r="V1255" s="124"/>
    </row>
    <row r="1256" spans="2:22">
      <c r="B1256" s="62" t="s">
        <v>67</v>
      </c>
      <c r="C1256" s="2">
        <v>5.2999999999999999E-2</v>
      </c>
      <c r="D1256" s="2">
        <v>9562.2641509433979</v>
      </c>
      <c r="E1256" s="2">
        <v>0.50680000000000003</v>
      </c>
      <c r="F1256" s="2">
        <v>0.05</v>
      </c>
      <c r="G1256" s="2">
        <v>9479.9999999999982</v>
      </c>
      <c r="H1256" s="2">
        <v>0.47399999999999998</v>
      </c>
      <c r="I1256" s="2">
        <v>2.5999999999999999E-2</v>
      </c>
      <c r="J1256" s="2">
        <v>9423.0769230769238</v>
      </c>
      <c r="K1256" s="2">
        <v>0.245</v>
      </c>
      <c r="L1256" s="65" t="s">
        <v>68</v>
      </c>
      <c r="V1256" s="124"/>
    </row>
    <row r="1257" spans="2:22">
      <c r="B1257" s="62" t="s">
        <v>69</v>
      </c>
      <c r="C1257" s="2">
        <v>2.7E-2</v>
      </c>
      <c r="D1257" s="2">
        <v>32444.444444444442</v>
      </c>
      <c r="E1257" s="2">
        <v>0.876</v>
      </c>
      <c r="F1257" s="2">
        <v>1.6E-2</v>
      </c>
      <c r="G1257" s="2">
        <v>41812.5</v>
      </c>
      <c r="H1257" s="2">
        <v>0.66900000000000004</v>
      </c>
      <c r="I1257" s="2">
        <v>2.1999999999999999E-2</v>
      </c>
      <c r="J1257" s="2">
        <v>39641.36363636364</v>
      </c>
      <c r="K1257" s="2">
        <v>0.87211000000000005</v>
      </c>
      <c r="L1257" s="65" t="s">
        <v>70</v>
      </c>
      <c r="V1257" s="124"/>
    </row>
    <row r="1258" spans="2:22">
      <c r="B1258" s="62" t="s">
        <v>71</v>
      </c>
      <c r="C1258" s="2">
        <v>1.304</v>
      </c>
      <c r="D1258" s="2">
        <v>46015.337423312878</v>
      </c>
      <c r="E1258" s="2">
        <v>60.003999999999998</v>
      </c>
      <c r="F1258" s="2">
        <v>1.1910000000000001</v>
      </c>
      <c r="G1258" s="2">
        <v>48901.763224181355</v>
      </c>
      <c r="H1258" s="2">
        <v>58.241999999999997</v>
      </c>
      <c r="I1258" s="2">
        <v>1.228</v>
      </c>
      <c r="J1258" s="2">
        <v>49206.905537459286</v>
      </c>
      <c r="K1258" s="2">
        <v>60.426079999999999</v>
      </c>
      <c r="L1258" s="65" t="s">
        <v>72</v>
      </c>
      <c r="V1258" s="124"/>
    </row>
    <row r="1259" spans="2:22">
      <c r="B1259" s="62" t="s">
        <v>73</v>
      </c>
      <c r="C1259" s="2">
        <v>19.204000000000001</v>
      </c>
      <c r="D1259" s="2">
        <v>12122.318267027702</v>
      </c>
      <c r="E1259" s="2">
        <v>232.797</v>
      </c>
      <c r="F1259" s="2">
        <v>17.923999999999999</v>
      </c>
      <c r="G1259" s="2">
        <v>52197.723722383394</v>
      </c>
      <c r="H1259" s="2">
        <v>935.59199999999998</v>
      </c>
      <c r="I1259" s="2">
        <v>18.655000000000001</v>
      </c>
      <c r="J1259" s="2">
        <v>12536.564459930312</v>
      </c>
      <c r="K1259" s="2">
        <v>233.86960999999999</v>
      </c>
      <c r="L1259" s="65" t="s">
        <v>74</v>
      </c>
      <c r="V1259" s="124"/>
    </row>
    <row r="1260" spans="2:22">
      <c r="B1260" s="62" t="s">
        <v>75</v>
      </c>
      <c r="C1260" s="2">
        <v>48.658000000000001</v>
      </c>
      <c r="D1260" s="2">
        <v>32552.057215668541</v>
      </c>
      <c r="E1260" s="2">
        <v>1583.9179999999999</v>
      </c>
      <c r="F1260" s="2">
        <v>25.747</v>
      </c>
      <c r="G1260" s="2">
        <v>57913.854041247527</v>
      </c>
      <c r="H1260" s="2">
        <v>1491.1079999999999</v>
      </c>
      <c r="I1260" s="2">
        <v>44.234000000000002</v>
      </c>
      <c r="J1260" s="2">
        <v>29644.59782068092</v>
      </c>
      <c r="K1260" s="2">
        <v>1311.2991399999999</v>
      </c>
      <c r="L1260" s="65" t="s">
        <v>76</v>
      </c>
      <c r="V1260" s="124"/>
    </row>
    <row r="1261" spans="2:22">
      <c r="B1261" s="62" t="s">
        <v>77</v>
      </c>
      <c r="C1261" s="2">
        <v>17.399999999999999</v>
      </c>
      <c r="D1261" s="2">
        <v>38783.505747126437</v>
      </c>
      <c r="E1261" s="2">
        <v>674.83299999999997</v>
      </c>
      <c r="F1261" s="2">
        <v>16.812000000000001</v>
      </c>
      <c r="G1261" s="2">
        <v>40289.376635736371</v>
      </c>
      <c r="H1261" s="2">
        <v>677.34500000000003</v>
      </c>
      <c r="I1261" s="2">
        <v>19.206</v>
      </c>
      <c r="J1261" s="2">
        <v>42908.62230552952</v>
      </c>
      <c r="K1261" s="2">
        <v>824.10299999999995</v>
      </c>
      <c r="L1261" s="65" t="s">
        <v>78</v>
      </c>
      <c r="V1261" s="124"/>
    </row>
    <row r="1262" spans="2:22">
      <c r="B1262" s="62" t="s">
        <v>79</v>
      </c>
      <c r="C1262" s="2">
        <v>4.5170000000000003</v>
      </c>
      <c r="D1262" s="2">
        <v>832.18950630949735</v>
      </c>
      <c r="E1262" s="2">
        <v>3.7589999999999999</v>
      </c>
      <c r="F1262" s="2">
        <v>4.0830000000000002</v>
      </c>
      <c r="G1262" s="2">
        <v>970.36492774920407</v>
      </c>
      <c r="H1262" s="2">
        <v>3.9620000000000002</v>
      </c>
      <c r="I1262" s="2">
        <v>4.4530000000000003</v>
      </c>
      <c r="J1262" s="2">
        <v>642.60723108017066</v>
      </c>
      <c r="K1262" s="2">
        <v>2.8615300000000001</v>
      </c>
      <c r="L1262" s="65" t="s">
        <v>80</v>
      </c>
      <c r="V1262" s="124"/>
    </row>
    <row r="1263" spans="2:22" ht="15.75" thickBot="1">
      <c r="B1263" s="63" t="s">
        <v>81</v>
      </c>
      <c r="C1263" s="2">
        <v>9.5960000000000001</v>
      </c>
      <c r="D1263" s="2">
        <v>14723.11379741559</v>
      </c>
      <c r="E1263" s="2">
        <v>141.28299999999999</v>
      </c>
      <c r="F1263" s="2">
        <v>9.7159999999999993</v>
      </c>
      <c r="G1263" s="2">
        <v>14747.015232606012</v>
      </c>
      <c r="H1263" s="2">
        <v>143.28200000000001</v>
      </c>
      <c r="I1263" s="2">
        <v>9.8320000000000007</v>
      </c>
      <c r="J1263" s="2">
        <v>15131.357811228641</v>
      </c>
      <c r="K1263" s="2">
        <v>148.77151000000001</v>
      </c>
      <c r="L1263" s="66" t="s">
        <v>82</v>
      </c>
      <c r="V1263" s="124"/>
    </row>
    <row r="1264" spans="2:22" ht="15.75" thickBot="1">
      <c r="B1264" s="81" t="s">
        <v>343</v>
      </c>
      <c r="C1264" s="67">
        <v>277.983</v>
      </c>
      <c r="D1264" s="67">
        <v>24578.620994809033</v>
      </c>
      <c r="E1264" s="67">
        <v>6832.438799999999</v>
      </c>
      <c r="F1264" s="100">
        <v>245.98080000000002</v>
      </c>
      <c r="G1264" s="100">
        <v>30142.523318893182</v>
      </c>
      <c r="H1264" s="100">
        <v>7414.4820000000009</v>
      </c>
      <c r="I1264" s="100">
        <f>SUM(I1242:I1263)</f>
        <v>281.05599999999998</v>
      </c>
      <c r="J1264" s="100">
        <f>+K1264/I1264*1000</f>
        <v>24583.85798559718</v>
      </c>
      <c r="K1264" s="100">
        <f t="shared" ref="K1264" si="243">SUM(K1242:K1263)</f>
        <v>6909.4407900000006</v>
      </c>
      <c r="L1264" s="81" t="s">
        <v>345</v>
      </c>
    </row>
    <row r="1265" spans="2:22" ht="15.75" thickBot="1">
      <c r="B1265" s="81" t="s">
        <v>344</v>
      </c>
      <c r="C1265" s="67">
        <v>3084.2170000000001</v>
      </c>
      <c r="D1265" s="67">
        <v>32557.674443789139</v>
      </c>
      <c r="E1265" s="67">
        <v>100414.933</v>
      </c>
      <c r="F1265" s="100">
        <v>3053.2579999999998</v>
      </c>
      <c r="G1265" s="100">
        <v>33282.61810826337</v>
      </c>
      <c r="H1265" s="100">
        <v>101620.42</v>
      </c>
      <c r="I1265" s="100">
        <v>3031.5439999999999</v>
      </c>
      <c r="J1265" s="100">
        <v>33525.728044851072</v>
      </c>
      <c r="K1265" s="100">
        <v>101634.7197</v>
      </c>
      <c r="L1265" s="81" t="s">
        <v>342</v>
      </c>
    </row>
    <row r="1267" spans="2:22">
      <c r="B1267" s="51" t="s">
        <v>209</v>
      </c>
    </row>
    <row r="1268" spans="2:22">
      <c r="B1268" s="13" t="s">
        <v>210</v>
      </c>
    </row>
    <row r="1269" spans="2:22">
      <c r="B1269" s="13"/>
    </row>
    <row r="1270" spans="2:22">
      <c r="B1270" s="13"/>
    </row>
    <row r="1271" spans="2:22">
      <c r="B1271" s="13"/>
    </row>
    <row r="1272" spans="2:22">
      <c r="B1272" s="13"/>
    </row>
    <row r="1273" spans="2:22">
      <c r="B1273" s="31" t="s">
        <v>87</v>
      </c>
      <c r="L1273" s="43" t="s">
        <v>88</v>
      </c>
    </row>
    <row r="1274" spans="2:22">
      <c r="B1274" s="31" t="s">
        <v>213</v>
      </c>
      <c r="L1274" s="43" t="s">
        <v>214</v>
      </c>
    </row>
    <row r="1275" spans="2:22" ht="18.75" customHeight="1" thickBot="1">
      <c r="B1275" s="26" t="s">
        <v>467</v>
      </c>
      <c r="L1275" s="43" t="s">
        <v>127</v>
      </c>
    </row>
    <row r="1276" spans="2:22" ht="15.75" thickBot="1">
      <c r="B1276" s="135" t="s">
        <v>39</v>
      </c>
      <c r="C1276" s="138">
        <v>2019</v>
      </c>
      <c r="D1276" s="139"/>
      <c r="E1276" s="140"/>
      <c r="F1276" s="138">
        <v>2020</v>
      </c>
      <c r="G1276" s="139"/>
      <c r="H1276" s="140"/>
      <c r="I1276" s="138">
        <v>2021</v>
      </c>
      <c r="J1276" s="139"/>
      <c r="K1276" s="140"/>
      <c r="L1276" s="141" t="s">
        <v>40</v>
      </c>
    </row>
    <row r="1277" spans="2:22">
      <c r="B1277" s="136"/>
      <c r="C1277" s="57" t="s">
        <v>7</v>
      </c>
      <c r="D1277" s="57" t="s">
        <v>461</v>
      </c>
      <c r="E1277" s="58" t="s">
        <v>462</v>
      </c>
      <c r="F1277" s="57" t="s">
        <v>7</v>
      </c>
      <c r="G1277" s="57" t="s">
        <v>461</v>
      </c>
      <c r="H1277" s="58" t="s">
        <v>462</v>
      </c>
      <c r="I1277" s="57" t="s">
        <v>7</v>
      </c>
      <c r="J1277" s="57" t="s">
        <v>461</v>
      </c>
      <c r="K1277" s="58" t="s">
        <v>462</v>
      </c>
      <c r="L1277" s="142"/>
    </row>
    <row r="1278" spans="2:22" ht="15.75" thickBot="1">
      <c r="B1278" s="137"/>
      <c r="C1278" s="59" t="s">
        <v>8</v>
      </c>
      <c r="D1278" s="59" t="s">
        <v>9</v>
      </c>
      <c r="E1278" s="60" t="s">
        <v>10</v>
      </c>
      <c r="F1278" s="59" t="s">
        <v>8</v>
      </c>
      <c r="G1278" s="59" t="s">
        <v>9</v>
      </c>
      <c r="H1278" s="60" t="s">
        <v>10</v>
      </c>
      <c r="I1278" s="59" t="s">
        <v>8</v>
      </c>
      <c r="J1278" s="59" t="s">
        <v>9</v>
      </c>
      <c r="K1278" s="60" t="s">
        <v>10</v>
      </c>
      <c r="L1278" s="143"/>
    </row>
    <row r="1279" spans="2:22">
      <c r="B1279" s="61" t="s">
        <v>41</v>
      </c>
      <c r="C1279" s="2">
        <v>1.3140000000000001</v>
      </c>
      <c r="D1279" s="2">
        <v>47571.537290715372</v>
      </c>
      <c r="E1279" s="2">
        <v>62.509</v>
      </c>
      <c r="F1279" s="2">
        <v>1.1399999999999999</v>
      </c>
      <c r="G1279" s="2">
        <v>34219.298245614031</v>
      </c>
      <c r="H1279" s="2">
        <v>39.01</v>
      </c>
      <c r="I1279" s="130">
        <v>0.91300000000000003</v>
      </c>
      <c r="J1279" s="130">
        <v>59113.964950711947</v>
      </c>
      <c r="K1279" s="130">
        <v>53.971050000000005</v>
      </c>
      <c r="L1279" s="64" t="s">
        <v>42</v>
      </c>
      <c r="V1279" s="124"/>
    </row>
    <row r="1280" spans="2:22">
      <c r="B1280" s="62" t="s">
        <v>43</v>
      </c>
      <c r="C1280" s="2">
        <v>0.14399999999999999</v>
      </c>
      <c r="D1280" s="2">
        <v>27055.555555555558</v>
      </c>
      <c r="E1280" s="2">
        <v>3.8959999999999999</v>
      </c>
      <c r="F1280" s="2">
        <v>8.5999999999999993E-2</v>
      </c>
      <c r="G1280" s="2">
        <v>37627.906976744191</v>
      </c>
      <c r="H1280" s="2">
        <v>3.2360000000000002</v>
      </c>
      <c r="I1280" s="130">
        <v>0.16</v>
      </c>
      <c r="J1280" s="130">
        <v>23298.3125</v>
      </c>
      <c r="K1280" s="130">
        <v>3.7277300000000002</v>
      </c>
      <c r="L1280" s="65" t="s">
        <v>416</v>
      </c>
      <c r="V1280" s="124"/>
    </row>
    <row r="1281" spans="2:22">
      <c r="B1281" s="62" t="s">
        <v>44</v>
      </c>
      <c r="C1281" s="2">
        <v>1.9E-2</v>
      </c>
      <c r="D1281" s="2">
        <v>48684.210526315794</v>
      </c>
      <c r="E1281" s="2">
        <v>0.92500000000000004</v>
      </c>
      <c r="F1281" s="2">
        <v>0.02</v>
      </c>
      <c r="G1281" s="2">
        <v>48650</v>
      </c>
      <c r="H1281" s="2">
        <v>0.97299999999999998</v>
      </c>
      <c r="I1281" s="130">
        <v>2.3E-2</v>
      </c>
      <c r="J1281" s="130">
        <v>54347.82608695652</v>
      </c>
      <c r="K1281" s="130">
        <v>1.25</v>
      </c>
      <c r="L1281" s="65" t="s">
        <v>45</v>
      </c>
      <c r="V1281" s="124"/>
    </row>
    <row r="1282" spans="2:22">
      <c r="B1282" s="62" t="s">
        <v>46</v>
      </c>
      <c r="C1282" s="2">
        <v>5.3159999999999998</v>
      </c>
      <c r="D1282" s="2">
        <v>31291.196388261851</v>
      </c>
      <c r="E1282" s="2">
        <v>166.34399999999999</v>
      </c>
      <c r="F1282" s="2">
        <v>9.8810000000000002</v>
      </c>
      <c r="G1282" s="2">
        <v>10568.970751948184</v>
      </c>
      <c r="H1282" s="2">
        <v>104.432</v>
      </c>
      <c r="I1282" s="130">
        <v>10.01</v>
      </c>
      <c r="J1282" s="130">
        <v>10564.442557442559</v>
      </c>
      <c r="K1282" s="130">
        <v>105.75007000000001</v>
      </c>
      <c r="L1282" s="65" t="s">
        <v>47</v>
      </c>
      <c r="V1282" s="124"/>
    </row>
    <row r="1283" spans="2:22">
      <c r="B1283" s="62" t="s">
        <v>48</v>
      </c>
      <c r="C1283" s="2">
        <v>0</v>
      </c>
      <c r="D1283" s="2">
        <v>0</v>
      </c>
      <c r="E1283" s="2">
        <v>0</v>
      </c>
      <c r="F1283" s="2">
        <v>0</v>
      </c>
      <c r="G1283" s="2">
        <v>0</v>
      </c>
      <c r="H1283" s="2">
        <v>0</v>
      </c>
      <c r="I1283" s="130">
        <v>0</v>
      </c>
      <c r="J1283" s="130">
        <v>0</v>
      </c>
      <c r="K1283" s="130">
        <v>0</v>
      </c>
      <c r="L1283" s="65" t="s">
        <v>49</v>
      </c>
      <c r="V1283" s="124"/>
    </row>
    <row r="1284" spans="2:22">
      <c r="B1284" s="62" t="s">
        <v>50</v>
      </c>
      <c r="C1284" s="2">
        <v>0</v>
      </c>
      <c r="D1284" s="2">
        <v>0</v>
      </c>
      <c r="E1284" s="2">
        <v>0</v>
      </c>
      <c r="F1284" s="2">
        <v>0</v>
      </c>
      <c r="G1284" s="2">
        <v>0</v>
      </c>
      <c r="H1284" s="2">
        <v>0</v>
      </c>
      <c r="I1284" s="130">
        <v>0</v>
      </c>
      <c r="J1284" s="130">
        <v>0</v>
      </c>
      <c r="K1284" s="130">
        <v>0</v>
      </c>
      <c r="L1284" s="65" t="s">
        <v>51</v>
      </c>
      <c r="V1284" s="124"/>
    </row>
    <row r="1285" spans="2:22">
      <c r="B1285" s="62" t="s">
        <v>52</v>
      </c>
      <c r="C1285" s="2">
        <v>0</v>
      </c>
      <c r="D1285" s="2">
        <v>0</v>
      </c>
      <c r="E1285" s="2">
        <v>0.17599999999999999</v>
      </c>
      <c r="F1285" s="2">
        <v>0</v>
      </c>
      <c r="G1285" s="2">
        <v>0</v>
      </c>
      <c r="H1285" s="2">
        <v>0.17799999999999999</v>
      </c>
      <c r="I1285" s="130">
        <v>8.0000000000000002E-3</v>
      </c>
      <c r="J1285" s="130">
        <v>23057.5</v>
      </c>
      <c r="K1285" s="130">
        <v>0.18446000000000001</v>
      </c>
      <c r="L1285" s="65" t="s">
        <v>53</v>
      </c>
      <c r="V1285" s="124"/>
    </row>
    <row r="1286" spans="2:22">
      <c r="B1286" s="62" t="s">
        <v>54</v>
      </c>
      <c r="C1286" s="2">
        <v>2.1389999999999998</v>
      </c>
      <c r="D1286" s="2">
        <v>21013.090229079011</v>
      </c>
      <c r="E1286" s="2">
        <v>44.947000000000003</v>
      </c>
      <c r="F1286" s="2">
        <v>2.2589999999999999</v>
      </c>
      <c r="G1286" s="2">
        <v>21345.285524568397</v>
      </c>
      <c r="H1286" s="2">
        <v>48.219000000000001</v>
      </c>
      <c r="I1286" s="130">
        <v>2.6480000000000001</v>
      </c>
      <c r="J1286" s="130">
        <v>20815.332326283988</v>
      </c>
      <c r="K1286" s="130">
        <v>55.119</v>
      </c>
      <c r="L1286" s="65" t="s">
        <v>55</v>
      </c>
      <c r="V1286" s="124"/>
    </row>
    <row r="1287" spans="2:22">
      <c r="B1287" s="62" t="s">
        <v>56</v>
      </c>
      <c r="C1287" s="2">
        <v>25.478000000000002</v>
      </c>
      <c r="D1287" s="2">
        <v>1639.9246408666297</v>
      </c>
      <c r="E1287" s="2">
        <v>41.781999999999996</v>
      </c>
      <c r="F1287" s="2">
        <v>25</v>
      </c>
      <c r="G1287" s="2">
        <v>16760</v>
      </c>
      <c r="H1287" s="2">
        <v>419</v>
      </c>
      <c r="I1287" s="130">
        <v>1.7430000000000001</v>
      </c>
      <c r="J1287" s="130">
        <v>23032.685025817555</v>
      </c>
      <c r="K1287" s="130">
        <v>40.145969999999998</v>
      </c>
      <c r="L1287" s="65" t="s">
        <v>57</v>
      </c>
      <c r="V1287" s="124"/>
    </row>
    <row r="1288" spans="2:22">
      <c r="B1288" s="62" t="s">
        <v>58</v>
      </c>
      <c r="C1288" s="2">
        <v>5.0860000000000003</v>
      </c>
      <c r="D1288" s="2">
        <v>18295.320487613055</v>
      </c>
      <c r="E1288" s="2">
        <v>93.05</v>
      </c>
      <c r="F1288" s="2">
        <v>8.1479999999999997</v>
      </c>
      <c r="G1288" s="2">
        <v>17068.483063328425</v>
      </c>
      <c r="H1288" s="2">
        <v>139.07400000000001</v>
      </c>
      <c r="I1288" s="130">
        <v>6.2530000000000001</v>
      </c>
      <c r="J1288" s="130">
        <v>19719.321925475771</v>
      </c>
      <c r="K1288" s="130">
        <v>123.30492</v>
      </c>
      <c r="L1288" s="65" t="s">
        <v>417</v>
      </c>
      <c r="V1288" s="124"/>
    </row>
    <row r="1289" spans="2:22">
      <c r="B1289" s="62" t="s">
        <v>59</v>
      </c>
      <c r="C1289" s="2">
        <v>0</v>
      </c>
      <c r="D1289" s="2">
        <v>0</v>
      </c>
      <c r="E1289" s="2">
        <v>0</v>
      </c>
      <c r="F1289" s="2">
        <v>0</v>
      </c>
      <c r="G1289" s="2">
        <v>0</v>
      </c>
      <c r="H1289" s="2">
        <v>0</v>
      </c>
      <c r="I1289" s="130">
        <v>0</v>
      </c>
      <c r="J1289" s="130">
        <v>0</v>
      </c>
      <c r="K1289" s="130">
        <v>0</v>
      </c>
      <c r="L1289" s="65" t="s">
        <v>60</v>
      </c>
      <c r="V1289" s="124"/>
    </row>
    <row r="1290" spans="2:22">
      <c r="B1290" s="62" t="s">
        <v>61</v>
      </c>
      <c r="C1290" s="2">
        <v>12.579000000000001</v>
      </c>
      <c r="D1290" s="2">
        <v>12547.420303680738</v>
      </c>
      <c r="E1290" s="2">
        <v>157.834</v>
      </c>
      <c r="F1290" s="2">
        <v>13.773999999999999</v>
      </c>
      <c r="G1290" s="2">
        <v>14578.771598664151</v>
      </c>
      <c r="H1290" s="2">
        <v>200.80799999999999</v>
      </c>
      <c r="I1290" s="130">
        <v>15.769</v>
      </c>
      <c r="J1290" s="130">
        <v>13011.351385630032</v>
      </c>
      <c r="K1290" s="130">
        <v>205.17599999999999</v>
      </c>
      <c r="L1290" s="65" t="s">
        <v>62</v>
      </c>
      <c r="V1290" s="124"/>
    </row>
    <row r="1291" spans="2:22">
      <c r="B1291" s="62" t="s">
        <v>63</v>
      </c>
      <c r="C1291" s="2">
        <v>1.2090000000000001</v>
      </c>
      <c r="D1291" s="2">
        <v>27967.741935483871</v>
      </c>
      <c r="E1291" s="2">
        <v>33.813000000000002</v>
      </c>
      <c r="F1291" s="2">
        <v>1.913</v>
      </c>
      <c r="G1291" s="2">
        <v>26612.650287506534</v>
      </c>
      <c r="H1291" s="2">
        <v>50.91</v>
      </c>
      <c r="I1291" s="130">
        <v>1.675</v>
      </c>
      <c r="J1291" s="130">
        <v>28038.208955223879</v>
      </c>
      <c r="K1291" s="130">
        <v>46.963999999999999</v>
      </c>
      <c r="L1291" s="65" t="s">
        <v>64</v>
      </c>
      <c r="V1291" s="124"/>
    </row>
    <row r="1292" spans="2:22">
      <c r="B1292" s="62" t="s">
        <v>65</v>
      </c>
      <c r="C1292" s="2">
        <v>0.128</v>
      </c>
      <c r="D1292" s="2">
        <v>39164.0625</v>
      </c>
      <c r="E1292" s="2">
        <v>5.0129999999999999</v>
      </c>
      <c r="F1292" s="2">
        <v>0.124</v>
      </c>
      <c r="G1292" s="2">
        <v>40048.38709677419</v>
      </c>
      <c r="H1292" s="2">
        <v>4.9660000000000002</v>
      </c>
      <c r="I1292" s="130">
        <v>0.13600000000000001</v>
      </c>
      <c r="J1292" s="130">
        <v>37788.161764705874</v>
      </c>
      <c r="K1292" s="130">
        <v>5.1391899999999993</v>
      </c>
      <c r="L1292" s="65" t="s">
        <v>66</v>
      </c>
      <c r="V1292" s="124"/>
    </row>
    <row r="1293" spans="2:22">
      <c r="B1293" s="62" t="s">
        <v>67</v>
      </c>
      <c r="C1293" s="2">
        <v>0.115</v>
      </c>
      <c r="D1293" s="2">
        <v>17286.956521739128</v>
      </c>
      <c r="E1293" s="2">
        <v>1.988</v>
      </c>
      <c r="F1293" s="2">
        <v>0.13300000000000001</v>
      </c>
      <c r="G1293" s="2">
        <v>13533.834586466166</v>
      </c>
      <c r="H1293" s="2">
        <v>1.8</v>
      </c>
      <c r="I1293" s="130">
        <v>3.7999999999999999E-2</v>
      </c>
      <c r="J1293" s="130">
        <v>9105.2631578947367</v>
      </c>
      <c r="K1293" s="130">
        <v>0.34599999999999997</v>
      </c>
      <c r="L1293" s="65" t="s">
        <v>68</v>
      </c>
      <c r="V1293" s="124"/>
    </row>
    <row r="1294" spans="2:22">
      <c r="B1294" s="62" t="s">
        <v>69</v>
      </c>
      <c r="C1294" s="2">
        <v>9.0999999999999998E-2</v>
      </c>
      <c r="D1294" s="2">
        <v>38131.868131868141</v>
      </c>
      <c r="E1294" s="2">
        <v>3.47</v>
      </c>
      <c r="F1294" s="2">
        <v>6.3E-2</v>
      </c>
      <c r="G1294" s="2">
        <v>47603.174603174608</v>
      </c>
      <c r="H1294" s="2">
        <v>2.9990000000000001</v>
      </c>
      <c r="I1294" s="130">
        <v>8.3000000000000004E-2</v>
      </c>
      <c r="J1294" s="130">
        <v>45389.277108433729</v>
      </c>
      <c r="K1294" s="130">
        <v>3.7673100000000002</v>
      </c>
      <c r="L1294" s="65" t="s">
        <v>70</v>
      </c>
      <c r="V1294" s="124"/>
    </row>
    <row r="1295" spans="2:22">
      <c r="B1295" s="62" t="s">
        <v>71</v>
      </c>
      <c r="C1295" s="2">
        <v>0.88400000000000001</v>
      </c>
      <c r="D1295" s="2">
        <v>20015.837104072398</v>
      </c>
      <c r="E1295" s="2">
        <v>17.693999999999999</v>
      </c>
      <c r="F1295" s="2">
        <v>1.3540000000000001</v>
      </c>
      <c r="G1295" s="2">
        <v>13167.651403249631</v>
      </c>
      <c r="H1295" s="2">
        <v>17.829000000000001</v>
      </c>
      <c r="I1295" s="130">
        <v>1.333</v>
      </c>
      <c r="J1295" s="130">
        <v>13181.927981995501</v>
      </c>
      <c r="K1295" s="130">
        <v>17.57151</v>
      </c>
      <c r="L1295" s="65" t="s">
        <v>72</v>
      </c>
      <c r="V1295" s="124"/>
    </row>
    <row r="1296" spans="2:22">
      <c r="B1296" s="62" t="s">
        <v>73</v>
      </c>
      <c r="C1296" s="2">
        <v>1.732</v>
      </c>
      <c r="D1296" s="2">
        <v>15210.739030023093</v>
      </c>
      <c r="E1296" s="2">
        <v>26.344999999999999</v>
      </c>
      <c r="F1296" s="2">
        <v>1.746</v>
      </c>
      <c r="G1296" s="2">
        <v>15163.230240549829</v>
      </c>
      <c r="H1296" s="2">
        <v>26.475000000000001</v>
      </c>
      <c r="I1296" s="130">
        <v>1.7430000000000001</v>
      </c>
      <c r="J1296" s="130">
        <v>15222.099827882959</v>
      </c>
      <c r="K1296" s="130">
        <v>26.532119999999999</v>
      </c>
      <c r="L1296" s="65" t="s">
        <v>74</v>
      </c>
      <c r="V1296" s="124"/>
    </row>
    <row r="1297" spans="2:22">
      <c r="B1297" s="62" t="s">
        <v>75</v>
      </c>
      <c r="C1297" s="2">
        <v>27.452000000000002</v>
      </c>
      <c r="D1297" s="2">
        <v>27049.759580358445</v>
      </c>
      <c r="E1297" s="2">
        <v>742.57</v>
      </c>
      <c r="F1297" s="2">
        <v>2.448</v>
      </c>
      <c r="G1297" s="2">
        <v>258908.90522875817</v>
      </c>
      <c r="H1297" s="2">
        <v>633.80899999999997</v>
      </c>
      <c r="I1297" s="130">
        <v>6.452</v>
      </c>
      <c r="J1297" s="130">
        <v>27763.372597644138</v>
      </c>
      <c r="K1297" s="130">
        <v>179.12927999999999</v>
      </c>
      <c r="L1297" s="65" t="s">
        <v>76</v>
      </c>
      <c r="V1297" s="124"/>
    </row>
    <row r="1298" spans="2:22">
      <c r="B1298" s="62" t="s">
        <v>77</v>
      </c>
      <c r="C1298" s="2">
        <v>14.6</v>
      </c>
      <c r="D1298" s="2">
        <v>26751.438356164384</v>
      </c>
      <c r="E1298" s="2">
        <v>390.57100000000003</v>
      </c>
      <c r="F1298" s="2">
        <v>16.829999999999998</v>
      </c>
      <c r="G1298" s="2">
        <v>29997.860962566847</v>
      </c>
      <c r="H1298" s="2">
        <v>504.86399999999998</v>
      </c>
      <c r="I1298" s="130">
        <v>16.106999999999999</v>
      </c>
      <c r="J1298" s="130">
        <v>33560.62581486311</v>
      </c>
      <c r="K1298" s="130">
        <v>540.56100000000004</v>
      </c>
      <c r="L1298" s="65" t="s">
        <v>78</v>
      </c>
      <c r="V1298" s="124"/>
    </row>
    <row r="1299" spans="2:22">
      <c r="B1299" s="62" t="s">
        <v>79</v>
      </c>
      <c r="C1299" s="2">
        <v>0</v>
      </c>
      <c r="D1299" s="2">
        <v>0</v>
      </c>
      <c r="E1299" s="2">
        <v>0</v>
      </c>
      <c r="F1299" s="2">
        <v>0</v>
      </c>
      <c r="G1299" s="2">
        <v>0</v>
      </c>
      <c r="H1299" s="2">
        <v>0</v>
      </c>
      <c r="I1299" s="130">
        <v>0</v>
      </c>
      <c r="J1299" s="130">
        <v>0</v>
      </c>
      <c r="K1299" s="130">
        <v>0</v>
      </c>
      <c r="L1299" s="65" t="s">
        <v>80</v>
      </c>
      <c r="V1299" s="124"/>
    </row>
    <row r="1300" spans="2:22" ht="15.75" thickBot="1">
      <c r="B1300" s="63" t="s">
        <v>81</v>
      </c>
      <c r="C1300" s="2">
        <v>3.524</v>
      </c>
      <c r="D1300" s="2">
        <v>10595.629965947786</v>
      </c>
      <c r="E1300" s="2">
        <v>37.338999999999999</v>
      </c>
      <c r="F1300" s="2">
        <v>3.5859999999999999</v>
      </c>
      <c r="G1300" s="2">
        <v>10671.221416620192</v>
      </c>
      <c r="H1300" s="2">
        <v>38.267000000000003</v>
      </c>
      <c r="I1300" s="130">
        <v>2.88</v>
      </c>
      <c r="J1300" s="130">
        <v>10204.190972222221</v>
      </c>
      <c r="K1300" s="130">
        <v>29.388069999999999</v>
      </c>
      <c r="L1300" s="66" t="s">
        <v>82</v>
      </c>
      <c r="V1300" s="124"/>
    </row>
    <row r="1301" spans="2:22" ht="15.75" thickBot="1">
      <c r="B1301" s="81" t="s">
        <v>343</v>
      </c>
      <c r="C1301" s="100">
        <v>101.81</v>
      </c>
      <c r="D1301" s="100">
        <v>17977.271387879384</v>
      </c>
      <c r="E1301" s="100">
        <v>1830.2660000000001</v>
      </c>
      <c r="F1301" s="100">
        <v>88.504999999999995</v>
      </c>
      <c r="G1301" s="100">
        <v>25273.702050731597</v>
      </c>
      <c r="H1301" s="100">
        <v>2236.8489999999997</v>
      </c>
      <c r="I1301" s="100">
        <v>67.97399999999999</v>
      </c>
      <c r="J1301" s="100">
        <v>21155.554770941835</v>
      </c>
      <c r="K1301" s="100">
        <v>1438.0276799999999</v>
      </c>
      <c r="L1301" s="81" t="s">
        <v>345</v>
      </c>
    </row>
    <row r="1302" spans="2:22" ht="15.75" thickBot="1">
      <c r="B1302" s="81" t="s">
        <v>344</v>
      </c>
      <c r="C1302" s="100">
        <v>1039.691</v>
      </c>
      <c r="D1302" s="100">
        <v>26451.474524642417</v>
      </c>
      <c r="E1302" s="100">
        <v>27501.360000000001</v>
      </c>
      <c r="F1302" s="100">
        <v>1068.2380000000001</v>
      </c>
      <c r="G1302" s="100">
        <v>26649.417077467751</v>
      </c>
      <c r="H1302" s="100">
        <v>28467.919999999998</v>
      </c>
      <c r="I1302" s="100">
        <v>1077.3689999999999</v>
      </c>
      <c r="J1302" s="100">
        <v>26562.485452987788</v>
      </c>
      <c r="K1302" s="100">
        <v>28617.598389999999</v>
      </c>
      <c r="L1302" s="81" t="s">
        <v>342</v>
      </c>
    </row>
    <row r="1306" spans="2:22">
      <c r="B1306" s="31" t="s">
        <v>91</v>
      </c>
      <c r="L1306" s="43" t="s">
        <v>92</v>
      </c>
    </row>
    <row r="1307" spans="2:22">
      <c r="B1307" s="31" t="s">
        <v>217</v>
      </c>
      <c r="L1307" s="43" t="s">
        <v>456</v>
      </c>
    </row>
    <row r="1308" spans="2:22" ht="20.25" customHeight="1" thickBot="1">
      <c r="B1308" s="26" t="s">
        <v>467</v>
      </c>
      <c r="L1308" s="43" t="s">
        <v>127</v>
      </c>
    </row>
    <row r="1309" spans="2:22" ht="15.75" thickBot="1">
      <c r="B1309" s="135" t="s">
        <v>39</v>
      </c>
      <c r="C1309" s="138">
        <v>2019</v>
      </c>
      <c r="D1309" s="139"/>
      <c r="E1309" s="140"/>
      <c r="F1309" s="138">
        <v>2020</v>
      </c>
      <c r="G1309" s="139"/>
      <c r="H1309" s="140"/>
      <c r="I1309" s="138">
        <v>2021</v>
      </c>
      <c r="J1309" s="139"/>
      <c r="K1309" s="140"/>
      <c r="L1309" s="141" t="s">
        <v>40</v>
      </c>
    </row>
    <row r="1310" spans="2:22">
      <c r="B1310" s="136"/>
      <c r="C1310" s="57" t="s">
        <v>7</v>
      </c>
      <c r="D1310" s="57" t="s">
        <v>461</v>
      </c>
      <c r="E1310" s="58" t="s">
        <v>462</v>
      </c>
      <c r="F1310" s="57" t="s">
        <v>7</v>
      </c>
      <c r="G1310" s="57" t="s">
        <v>461</v>
      </c>
      <c r="H1310" s="58" t="s">
        <v>462</v>
      </c>
      <c r="I1310" s="57" t="s">
        <v>7</v>
      </c>
      <c r="J1310" s="57" t="s">
        <v>461</v>
      </c>
      <c r="K1310" s="58" t="s">
        <v>462</v>
      </c>
      <c r="L1310" s="142"/>
    </row>
    <row r="1311" spans="2:22" ht="15.75" thickBot="1">
      <c r="B1311" s="137"/>
      <c r="C1311" s="59" t="s">
        <v>8</v>
      </c>
      <c r="D1311" s="59" t="s">
        <v>9</v>
      </c>
      <c r="E1311" s="60" t="s">
        <v>10</v>
      </c>
      <c r="F1311" s="59" t="s">
        <v>8</v>
      </c>
      <c r="G1311" s="59" t="s">
        <v>9</v>
      </c>
      <c r="H1311" s="60" t="s">
        <v>10</v>
      </c>
      <c r="I1311" s="59" t="s">
        <v>8</v>
      </c>
      <c r="J1311" s="59" t="s">
        <v>9</v>
      </c>
      <c r="K1311" s="60" t="s">
        <v>10</v>
      </c>
      <c r="L1311" s="143"/>
    </row>
    <row r="1312" spans="2:22">
      <c r="B1312" s="61" t="s">
        <v>41</v>
      </c>
      <c r="C1312" s="2">
        <v>1.792</v>
      </c>
      <c r="D1312" s="2">
        <v>31043.52678571429</v>
      </c>
      <c r="E1312" s="2">
        <v>55.63</v>
      </c>
      <c r="F1312" s="2">
        <v>2.41</v>
      </c>
      <c r="G1312" s="2">
        <v>32950.207468879671</v>
      </c>
      <c r="H1312" s="2">
        <v>79.41</v>
      </c>
      <c r="I1312" s="2">
        <v>1.546</v>
      </c>
      <c r="J1312" s="2">
        <v>38153.602846054331</v>
      </c>
      <c r="K1312" s="2">
        <v>58.985469999999999</v>
      </c>
      <c r="L1312" s="64" t="s">
        <v>42</v>
      </c>
      <c r="V1312" s="124"/>
    </row>
    <row r="1313" spans="2:22">
      <c r="B1313" s="62" t="s">
        <v>43</v>
      </c>
      <c r="C1313" s="2">
        <v>0.38</v>
      </c>
      <c r="D1313" s="2">
        <v>42821.052631578947</v>
      </c>
      <c r="E1313" s="2">
        <v>16.271999999999998</v>
      </c>
      <c r="F1313" s="2">
        <v>0.68</v>
      </c>
      <c r="G1313" s="2">
        <v>40245.588235294112</v>
      </c>
      <c r="H1313" s="2">
        <v>27.367000000000001</v>
      </c>
      <c r="I1313" s="2">
        <v>0.35799999999999998</v>
      </c>
      <c r="J1313" s="2">
        <v>41502.821229050285</v>
      </c>
      <c r="K1313" s="2">
        <v>14.85801</v>
      </c>
      <c r="L1313" s="65" t="s">
        <v>416</v>
      </c>
      <c r="V1313" s="124"/>
    </row>
    <row r="1314" spans="2:22">
      <c r="B1314" s="62" t="s">
        <v>44</v>
      </c>
      <c r="C1314" s="2">
        <v>2.1000000000000001E-2</v>
      </c>
      <c r="D1314" s="2">
        <v>67523.809523809512</v>
      </c>
      <c r="E1314" s="2">
        <v>1.4179999999999999</v>
      </c>
      <c r="F1314" s="2">
        <v>2.1000000000000001E-2</v>
      </c>
      <c r="G1314" s="2">
        <v>68428.571428571435</v>
      </c>
      <c r="H1314" s="2">
        <v>1.4370000000000001</v>
      </c>
      <c r="I1314" s="2">
        <v>2.1999999999999999E-2</v>
      </c>
      <c r="J1314" s="2">
        <v>72272.727272727279</v>
      </c>
      <c r="K1314" s="2">
        <v>1.59</v>
      </c>
      <c r="L1314" s="65" t="s">
        <v>45</v>
      </c>
      <c r="V1314" s="124"/>
    </row>
    <row r="1315" spans="2:22">
      <c r="B1315" s="62" t="s">
        <v>46</v>
      </c>
      <c r="C1315" s="2">
        <v>6.3E-2</v>
      </c>
      <c r="D1315" s="2">
        <v>14015.873015873016</v>
      </c>
      <c r="E1315" s="2">
        <v>0.88300000000000001</v>
      </c>
      <c r="F1315" s="2">
        <v>0.05</v>
      </c>
      <c r="G1315" s="2">
        <v>13879.999999999998</v>
      </c>
      <c r="H1315" s="2">
        <v>0.69399999999999995</v>
      </c>
      <c r="I1315" s="2">
        <v>0.05</v>
      </c>
      <c r="J1315" s="2">
        <v>14114.800000000001</v>
      </c>
      <c r="K1315" s="2">
        <v>0.70574000000000003</v>
      </c>
      <c r="L1315" s="65" t="s">
        <v>47</v>
      </c>
      <c r="V1315" s="124"/>
    </row>
    <row r="1316" spans="2:22">
      <c r="B1316" s="62" t="s">
        <v>48</v>
      </c>
      <c r="C1316" s="2">
        <v>6.0469999999999997</v>
      </c>
      <c r="D1316" s="2">
        <v>35413.593517446665</v>
      </c>
      <c r="E1316" s="2">
        <v>214.14599999999999</v>
      </c>
      <c r="F1316" s="2">
        <v>6.2619999999999996</v>
      </c>
      <c r="G1316" s="2">
        <v>28492.015330565315</v>
      </c>
      <c r="H1316" s="2">
        <v>178.417</v>
      </c>
      <c r="I1316" s="2">
        <v>6.3949999999999996</v>
      </c>
      <c r="J1316" s="2">
        <v>30163.096168881944</v>
      </c>
      <c r="K1316" s="2">
        <v>192.893</v>
      </c>
      <c r="L1316" s="65" t="s">
        <v>49</v>
      </c>
      <c r="V1316" s="124"/>
    </row>
    <row r="1317" spans="2:22">
      <c r="B1317" s="62" t="s">
        <v>50</v>
      </c>
      <c r="C1317" s="2">
        <v>0</v>
      </c>
      <c r="D1317" s="2">
        <v>0</v>
      </c>
      <c r="E1317" s="2">
        <v>0</v>
      </c>
      <c r="F1317" s="2">
        <v>0</v>
      </c>
      <c r="G1317" s="2">
        <v>0</v>
      </c>
      <c r="H1317" s="2">
        <v>0</v>
      </c>
      <c r="I1317" s="2">
        <v>0</v>
      </c>
      <c r="J1317" s="2">
        <v>0</v>
      </c>
      <c r="K1317" s="2">
        <v>0</v>
      </c>
      <c r="L1317" s="65" t="s">
        <v>51</v>
      </c>
      <c r="V1317" s="124"/>
    </row>
    <row r="1318" spans="2:22">
      <c r="B1318" s="62" t="s">
        <v>52</v>
      </c>
      <c r="C1318" s="2">
        <v>0</v>
      </c>
      <c r="D1318" s="2">
        <v>0</v>
      </c>
      <c r="E1318" s="2">
        <v>5.6000000000000001E-2</v>
      </c>
      <c r="F1318" s="2">
        <v>0</v>
      </c>
      <c r="G1318" s="2">
        <v>0</v>
      </c>
      <c r="H1318" s="2">
        <v>5.7000000000000002E-2</v>
      </c>
      <c r="I1318" s="2">
        <v>2E-3</v>
      </c>
      <c r="J1318" s="2">
        <v>29235</v>
      </c>
      <c r="K1318" s="2">
        <v>5.8470000000000001E-2</v>
      </c>
      <c r="L1318" s="65" t="s">
        <v>53</v>
      </c>
      <c r="V1318" s="124"/>
    </row>
    <row r="1319" spans="2:22">
      <c r="B1319" s="62" t="s">
        <v>54</v>
      </c>
      <c r="C1319" s="2">
        <v>1.734</v>
      </c>
      <c r="D1319" s="2">
        <v>29033.448673587081</v>
      </c>
      <c r="E1319" s="2">
        <v>50.344000000000001</v>
      </c>
      <c r="F1319" s="2">
        <v>4.101</v>
      </c>
      <c r="G1319" s="2">
        <v>14004.876859302609</v>
      </c>
      <c r="H1319" s="2">
        <v>57.433999999999997</v>
      </c>
      <c r="I1319" s="2">
        <v>4.7320000000000002</v>
      </c>
      <c r="J1319" s="2">
        <v>23668.639053254439</v>
      </c>
      <c r="K1319" s="2">
        <v>112</v>
      </c>
      <c r="L1319" s="65" t="s">
        <v>55</v>
      </c>
      <c r="V1319" s="124"/>
    </row>
    <row r="1320" spans="2:22">
      <c r="B1320" s="62" t="s">
        <v>56</v>
      </c>
      <c r="C1320" s="2">
        <v>13.34</v>
      </c>
      <c r="D1320" s="2">
        <v>7080.9595202398796</v>
      </c>
      <c r="E1320" s="2">
        <v>94.46</v>
      </c>
      <c r="F1320" s="2">
        <v>13.6</v>
      </c>
      <c r="G1320" s="2">
        <v>15227.941176470589</v>
      </c>
      <c r="H1320" s="2">
        <v>207.1</v>
      </c>
      <c r="I1320" s="2">
        <v>9.2959999999999994</v>
      </c>
      <c r="J1320" s="2">
        <v>10680.052710843374</v>
      </c>
      <c r="K1320" s="2">
        <v>99.281770000000009</v>
      </c>
      <c r="L1320" s="65" t="s">
        <v>57</v>
      </c>
      <c r="V1320" s="124"/>
    </row>
    <row r="1321" spans="2:22">
      <c r="B1321" s="62" t="s">
        <v>58</v>
      </c>
      <c r="C1321" s="2">
        <v>8.3420000000000005</v>
      </c>
      <c r="D1321" s="2">
        <v>18557.540158235432</v>
      </c>
      <c r="E1321" s="2">
        <v>154.80699999999999</v>
      </c>
      <c r="F1321" s="2">
        <v>9.5640000000000001</v>
      </c>
      <c r="G1321" s="2">
        <v>18820.786281890425</v>
      </c>
      <c r="H1321" s="2">
        <v>180.00200000000001</v>
      </c>
      <c r="I1321" s="2">
        <v>9.2230000000000008</v>
      </c>
      <c r="J1321" s="2">
        <v>27430.380570313344</v>
      </c>
      <c r="K1321" s="2">
        <v>252.99039999999999</v>
      </c>
      <c r="L1321" s="65" t="s">
        <v>417</v>
      </c>
      <c r="V1321" s="124"/>
    </row>
    <row r="1322" spans="2:22">
      <c r="B1322" s="62" t="s">
        <v>59</v>
      </c>
      <c r="C1322" s="2">
        <v>0</v>
      </c>
      <c r="D1322" s="2">
        <v>0</v>
      </c>
      <c r="E1322" s="2">
        <v>0</v>
      </c>
      <c r="F1322" s="2">
        <v>0</v>
      </c>
      <c r="G1322" s="2">
        <v>0</v>
      </c>
      <c r="H1322" s="2">
        <v>0</v>
      </c>
      <c r="I1322" s="2">
        <v>0</v>
      </c>
      <c r="J1322" s="2">
        <v>0</v>
      </c>
      <c r="K1322" s="2">
        <v>0</v>
      </c>
      <c r="L1322" s="65" t="s">
        <v>60</v>
      </c>
      <c r="V1322" s="124"/>
    </row>
    <row r="1323" spans="2:22">
      <c r="B1323" s="62" t="s">
        <v>61</v>
      </c>
      <c r="C1323" s="2">
        <v>8.66</v>
      </c>
      <c r="D1323" s="2">
        <v>15790.877598152423</v>
      </c>
      <c r="E1323" s="2">
        <v>136.749</v>
      </c>
      <c r="F1323" s="2">
        <v>13.617000000000001</v>
      </c>
      <c r="G1323" s="2">
        <v>15216.420650657266</v>
      </c>
      <c r="H1323" s="2">
        <v>207.202</v>
      </c>
      <c r="I1323" s="2">
        <v>12.763999999999999</v>
      </c>
      <c r="J1323" s="2">
        <v>16898.072704481354</v>
      </c>
      <c r="K1323" s="2">
        <v>215.68700000000001</v>
      </c>
      <c r="L1323" s="65" t="s">
        <v>62</v>
      </c>
      <c r="V1323" s="124"/>
    </row>
    <row r="1324" spans="2:22">
      <c r="B1324" s="62" t="s">
        <v>63</v>
      </c>
      <c r="C1324" s="2">
        <v>0.88956000000000002</v>
      </c>
      <c r="D1324" s="2">
        <v>34730.65335671568</v>
      </c>
      <c r="E1324" s="2">
        <v>30.895</v>
      </c>
      <c r="F1324" s="2">
        <v>0.91100000000000003</v>
      </c>
      <c r="G1324" s="2">
        <v>43058.177826564213</v>
      </c>
      <c r="H1324" s="2">
        <v>39.225999999999999</v>
      </c>
      <c r="I1324" s="2">
        <v>0.93899999999999995</v>
      </c>
      <c r="J1324" s="2">
        <v>38710.330138445148</v>
      </c>
      <c r="K1324" s="2">
        <v>36.348999999999997</v>
      </c>
      <c r="L1324" s="65" t="s">
        <v>64</v>
      </c>
      <c r="V1324" s="124"/>
    </row>
    <row r="1325" spans="2:22">
      <c r="B1325" s="62" t="s">
        <v>65</v>
      </c>
      <c r="C1325" s="2">
        <v>1.0149999999999999</v>
      </c>
      <c r="D1325" s="2">
        <v>47773.399014778333</v>
      </c>
      <c r="E1325" s="2">
        <v>48.49</v>
      </c>
      <c r="F1325" s="2">
        <v>1.0269999999999999</v>
      </c>
      <c r="G1325" s="2">
        <v>47772.151898734177</v>
      </c>
      <c r="H1325" s="2">
        <v>49.061999999999998</v>
      </c>
      <c r="I1325" s="2">
        <v>1.012</v>
      </c>
      <c r="J1325" s="2">
        <v>47816.324110671943</v>
      </c>
      <c r="K1325" s="2">
        <v>48.390120000000003</v>
      </c>
      <c r="L1325" s="65" t="s">
        <v>66</v>
      </c>
      <c r="V1325" s="124"/>
    </row>
    <row r="1326" spans="2:22">
      <c r="B1326" s="62" t="s">
        <v>67</v>
      </c>
      <c r="C1326" s="2">
        <v>0.216</v>
      </c>
      <c r="D1326" s="2">
        <v>24967.592592592591</v>
      </c>
      <c r="E1326" s="2">
        <v>5.3929999999999998</v>
      </c>
      <c r="F1326" s="2">
        <v>0.23100000000000001</v>
      </c>
      <c r="G1326" s="2">
        <v>24978.354978354975</v>
      </c>
      <c r="H1326" s="2">
        <v>5.77</v>
      </c>
      <c r="I1326" s="2">
        <v>0.221</v>
      </c>
      <c r="J1326" s="2">
        <v>28271.493212669684</v>
      </c>
      <c r="K1326" s="2">
        <v>6.2480000000000002</v>
      </c>
      <c r="L1326" s="65" t="s">
        <v>68</v>
      </c>
      <c r="M1326" s="93"/>
      <c r="V1326" s="124"/>
    </row>
    <row r="1327" spans="2:22">
      <c r="B1327" s="62" t="s">
        <v>69</v>
      </c>
      <c r="C1327" s="2">
        <v>0.35</v>
      </c>
      <c r="D1327" s="2">
        <v>84705.71428571429</v>
      </c>
      <c r="E1327" s="2">
        <v>29.646999999999998</v>
      </c>
      <c r="F1327" s="2">
        <v>0.42</v>
      </c>
      <c r="G1327" s="2">
        <v>86478.571428571435</v>
      </c>
      <c r="H1327" s="2">
        <v>36.320999999999998</v>
      </c>
      <c r="I1327" s="2">
        <v>0.39700000000000002</v>
      </c>
      <c r="J1327" s="2">
        <v>88721.788413098257</v>
      </c>
      <c r="K1327" s="2">
        <v>35.222550000000005</v>
      </c>
      <c r="L1327" s="65" t="s">
        <v>70</v>
      </c>
      <c r="V1327" s="124"/>
    </row>
    <row r="1328" spans="2:22">
      <c r="B1328" s="62" t="s">
        <v>71</v>
      </c>
      <c r="C1328" s="2">
        <v>1.431</v>
      </c>
      <c r="D1328" s="2">
        <v>22099.930118798042</v>
      </c>
      <c r="E1328" s="2">
        <v>31.625</v>
      </c>
      <c r="F1328" s="2">
        <v>1.296</v>
      </c>
      <c r="G1328" s="2">
        <v>20814.814814814814</v>
      </c>
      <c r="H1328" s="2">
        <v>26.975999999999999</v>
      </c>
      <c r="I1328" s="2">
        <v>1.329</v>
      </c>
      <c r="J1328" s="2">
        <v>20242.332580887887</v>
      </c>
      <c r="K1328" s="2">
        <v>26.902060000000002</v>
      </c>
      <c r="L1328" s="65" t="s">
        <v>72</v>
      </c>
      <c r="V1328" s="124"/>
    </row>
    <row r="1329" spans="2:22">
      <c r="B1329" s="62" t="s">
        <v>73</v>
      </c>
      <c r="C1329" s="2">
        <v>7.8E-2</v>
      </c>
      <c r="D1329" s="2">
        <v>19217.948717948719</v>
      </c>
      <c r="E1329" s="2">
        <v>1.4990000000000001</v>
      </c>
      <c r="F1329" s="2">
        <v>0.14799999999999999</v>
      </c>
      <c r="G1329" s="2">
        <v>19601.35135135135</v>
      </c>
      <c r="H1329" s="2">
        <v>2.9009999999999998</v>
      </c>
      <c r="I1329" s="2">
        <v>0.14699999999999999</v>
      </c>
      <c r="J1329" s="2">
        <v>19602.380952380954</v>
      </c>
      <c r="K1329" s="2">
        <v>2.8815500000000003</v>
      </c>
      <c r="L1329" s="65" t="s">
        <v>74</v>
      </c>
      <c r="V1329" s="124"/>
    </row>
    <row r="1330" spans="2:22">
      <c r="B1330" s="62" t="s">
        <v>75</v>
      </c>
      <c r="C1330" s="2">
        <v>43.817999999999998</v>
      </c>
      <c r="D1330" s="2">
        <v>26935.049523027068</v>
      </c>
      <c r="E1330" s="2">
        <v>1180.24</v>
      </c>
      <c r="F1330" s="2">
        <v>44.787999999999997</v>
      </c>
      <c r="G1330" s="2">
        <v>29429.043493792982</v>
      </c>
      <c r="H1330" s="2">
        <v>1318.068</v>
      </c>
      <c r="I1330" s="2">
        <v>42.287999999999997</v>
      </c>
      <c r="J1330" s="2">
        <v>27488.082305933633</v>
      </c>
      <c r="K1330" s="2">
        <v>1286.46974</v>
      </c>
      <c r="L1330" s="65" t="s">
        <v>76</v>
      </c>
      <c r="V1330" s="124"/>
    </row>
    <row r="1331" spans="2:22">
      <c r="B1331" s="62" t="s">
        <v>77</v>
      </c>
      <c r="C1331" s="2">
        <v>2.4089999999999998</v>
      </c>
      <c r="D1331" s="2">
        <v>28337.899543379001</v>
      </c>
      <c r="E1331" s="2">
        <v>68.266000000000005</v>
      </c>
      <c r="F1331" s="2">
        <v>2.4660000000000002</v>
      </c>
      <c r="G1331" s="2">
        <v>24701.135442011353</v>
      </c>
      <c r="H1331" s="2">
        <v>60.912999999999997</v>
      </c>
      <c r="I1331" s="2">
        <v>2.91</v>
      </c>
      <c r="J1331" s="2">
        <v>27850.171821305838</v>
      </c>
      <c r="K1331" s="2">
        <v>81.043999999999997</v>
      </c>
      <c r="L1331" s="65" t="s">
        <v>78</v>
      </c>
      <c r="V1331" s="124"/>
    </row>
    <row r="1332" spans="2:22">
      <c r="B1332" s="62" t="s">
        <v>79</v>
      </c>
      <c r="C1332" s="2">
        <v>0</v>
      </c>
      <c r="D1332" s="2">
        <v>0</v>
      </c>
      <c r="E1332" s="2">
        <v>0</v>
      </c>
      <c r="F1332" s="2">
        <v>0</v>
      </c>
      <c r="G1332" s="2">
        <v>0</v>
      </c>
      <c r="H1332" s="2">
        <v>0</v>
      </c>
      <c r="I1332" s="2">
        <v>0</v>
      </c>
      <c r="J1332" s="2">
        <v>0</v>
      </c>
      <c r="K1332" s="2">
        <v>0</v>
      </c>
      <c r="L1332" s="65" t="s">
        <v>80</v>
      </c>
      <c r="V1332" s="124"/>
    </row>
    <row r="1333" spans="2:22" ht="15.75" thickBot="1">
      <c r="B1333" s="63" t="s">
        <v>81</v>
      </c>
      <c r="C1333" s="2">
        <v>0.62</v>
      </c>
      <c r="D1333" s="2">
        <v>7972.5806451612898</v>
      </c>
      <c r="E1333" s="2">
        <v>4.9429999999999996</v>
      </c>
      <c r="F1333" s="2">
        <v>0.60199999999999998</v>
      </c>
      <c r="G1333" s="2">
        <v>7945.1827242524923</v>
      </c>
      <c r="H1333" s="2">
        <v>4.7830000000000004</v>
      </c>
      <c r="I1333" s="2">
        <v>0.61799999999999999</v>
      </c>
      <c r="J1333" s="2">
        <v>7709.7249190938501</v>
      </c>
      <c r="K1333" s="2">
        <v>4.7646099999999993</v>
      </c>
      <c r="L1333" s="66" t="s">
        <v>82</v>
      </c>
      <c r="V1333" s="124"/>
    </row>
    <row r="1334" spans="2:22" ht="15.75" thickBot="1">
      <c r="B1334" s="81" t="s">
        <v>343</v>
      </c>
      <c r="C1334" s="67">
        <v>91.20556000000002</v>
      </c>
      <c r="D1334" s="67">
        <v>558021.44922275236</v>
      </c>
      <c r="E1334" s="67">
        <v>2125.7630000000004</v>
      </c>
      <c r="F1334" s="81">
        <v>102.194</v>
      </c>
      <c r="G1334" s="81">
        <v>24298.295398947099</v>
      </c>
      <c r="H1334" s="81">
        <v>2483.14</v>
      </c>
      <c r="I1334" s="100">
        <f t="shared" ref="I1334" si="244">SUM(I1312:I1333)</f>
        <v>94.248999999999995</v>
      </c>
      <c r="J1334" s="100">
        <f>+K1334/I1334*1000</f>
        <v>26284.857027660775</v>
      </c>
      <c r="K1334" s="100">
        <f>SUM(K1312:K1333)</f>
        <v>2477.3214900000003</v>
      </c>
      <c r="L1334" s="81" t="s">
        <v>345</v>
      </c>
    </row>
    <row r="1335" spans="2:22" ht="15.75" thickBot="1">
      <c r="B1335" s="81" t="s">
        <v>344</v>
      </c>
      <c r="C1335" s="67">
        <v>1847.787</v>
      </c>
      <c r="D1335" s="67">
        <v>29872.424689642256</v>
      </c>
      <c r="E1335" s="67">
        <v>55197.877999999997</v>
      </c>
      <c r="F1335" s="81">
        <v>1876.71</v>
      </c>
      <c r="G1335" s="81">
        <v>30169.201954484175</v>
      </c>
      <c r="H1335" s="81">
        <v>56618.843000000001</v>
      </c>
      <c r="I1335" s="100">
        <v>1961.799</v>
      </c>
      <c r="J1335" s="100">
        <f>+K1335/I1335*1000</f>
        <v>29894.040220226438</v>
      </c>
      <c r="K1335" s="100">
        <v>58646.098210000004</v>
      </c>
      <c r="L1335" s="81" t="s">
        <v>342</v>
      </c>
    </row>
    <row r="1339" spans="2:22">
      <c r="B1339" s="31" t="s">
        <v>97</v>
      </c>
      <c r="L1339" s="43" t="s">
        <v>98</v>
      </c>
    </row>
    <row r="1340" spans="2:22">
      <c r="B1340" s="31" t="s">
        <v>220</v>
      </c>
      <c r="L1340" s="43" t="s">
        <v>221</v>
      </c>
    </row>
    <row r="1341" spans="2:22" ht="21.75" customHeight="1" thickBot="1">
      <c r="B1341" s="26" t="s">
        <v>467</v>
      </c>
      <c r="L1341" s="43" t="s">
        <v>127</v>
      </c>
    </row>
    <row r="1342" spans="2:22" ht="15.75" thickBot="1">
      <c r="B1342" s="135" t="s">
        <v>39</v>
      </c>
      <c r="C1342" s="138">
        <v>2019</v>
      </c>
      <c r="D1342" s="139"/>
      <c r="E1342" s="140"/>
      <c r="F1342" s="138">
        <v>2020</v>
      </c>
      <c r="G1342" s="139"/>
      <c r="H1342" s="140"/>
      <c r="I1342" s="138">
        <v>2021</v>
      </c>
      <c r="J1342" s="139"/>
      <c r="K1342" s="140"/>
      <c r="L1342" s="141" t="s">
        <v>40</v>
      </c>
    </row>
    <row r="1343" spans="2:22">
      <c r="B1343" s="136"/>
      <c r="C1343" s="57" t="s">
        <v>7</v>
      </c>
      <c r="D1343" s="57" t="s">
        <v>461</v>
      </c>
      <c r="E1343" s="58" t="s">
        <v>462</v>
      </c>
      <c r="F1343" s="57" t="s">
        <v>7</v>
      </c>
      <c r="G1343" s="57" t="s">
        <v>461</v>
      </c>
      <c r="H1343" s="58" t="s">
        <v>462</v>
      </c>
      <c r="I1343" s="57" t="s">
        <v>7</v>
      </c>
      <c r="J1343" s="57" t="s">
        <v>461</v>
      </c>
      <c r="K1343" s="58" t="s">
        <v>462</v>
      </c>
      <c r="L1343" s="142"/>
    </row>
    <row r="1344" spans="2:22" ht="15.75" thickBot="1">
      <c r="B1344" s="137"/>
      <c r="C1344" s="59" t="s">
        <v>8</v>
      </c>
      <c r="D1344" s="59" t="s">
        <v>9</v>
      </c>
      <c r="E1344" s="60" t="s">
        <v>10</v>
      </c>
      <c r="F1344" s="59" t="s">
        <v>8</v>
      </c>
      <c r="G1344" s="59" t="s">
        <v>9</v>
      </c>
      <c r="H1344" s="60" t="s">
        <v>10</v>
      </c>
      <c r="I1344" s="59" t="s">
        <v>8</v>
      </c>
      <c r="J1344" s="59" t="s">
        <v>9</v>
      </c>
      <c r="K1344" s="60" t="s">
        <v>10</v>
      </c>
      <c r="L1344" s="143"/>
    </row>
    <row r="1345" spans="2:22">
      <c r="B1345" s="61" t="s">
        <v>41</v>
      </c>
      <c r="C1345" s="2">
        <v>0.28399999999999997</v>
      </c>
      <c r="D1345" s="2">
        <v>8105.6338028169021</v>
      </c>
      <c r="E1345" s="2">
        <v>2.302</v>
      </c>
      <c r="F1345" s="2">
        <v>0.12</v>
      </c>
      <c r="G1345" s="2">
        <v>4120</v>
      </c>
      <c r="H1345" s="2">
        <v>0.49439999999999995</v>
      </c>
      <c r="I1345" s="2">
        <v>0.30299999999999999</v>
      </c>
      <c r="J1345" s="2">
        <v>10841.518151815182</v>
      </c>
      <c r="K1345" s="2">
        <v>3.28498</v>
      </c>
      <c r="L1345" s="64" t="s">
        <v>42</v>
      </c>
      <c r="V1345" s="124"/>
    </row>
    <row r="1346" spans="2:22">
      <c r="B1346" s="62" t="s">
        <v>43</v>
      </c>
      <c r="C1346" s="2">
        <v>0</v>
      </c>
      <c r="D1346" s="2">
        <v>0</v>
      </c>
      <c r="E1346" s="2">
        <v>0</v>
      </c>
      <c r="F1346" s="2">
        <v>0</v>
      </c>
      <c r="G1346" s="2">
        <v>0</v>
      </c>
      <c r="H1346" s="2">
        <v>0</v>
      </c>
      <c r="I1346" s="2">
        <v>0</v>
      </c>
      <c r="J1346" s="2">
        <v>0</v>
      </c>
      <c r="K1346" s="2">
        <v>0</v>
      </c>
      <c r="L1346" s="65" t="s">
        <v>416</v>
      </c>
      <c r="V1346" s="124"/>
    </row>
    <row r="1347" spans="2:22">
      <c r="B1347" s="62" t="s">
        <v>44</v>
      </c>
      <c r="C1347" s="2">
        <v>0</v>
      </c>
      <c r="D1347" s="2">
        <v>0</v>
      </c>
      <c r="E1347" s="2">
        <v>0</v>
      </c>
      <c r="F1347" s="2">
        <v>0</v>
      </c>
      <c r="G1347" s="2">
        <v>0</v>
      </c>
      <c r="H1347" s="2">
        <v>0</v>
      </c>
      <c r="I1347" s="2">
        <v>0</v>
      </c>
      <c r="J1347" s="2">
        <v>0</v>
      </c>
      <c r="K1347" s="2">
        <v>0</v>
      </c>
      <c r="L1347" s="65" t="s">
        <v>45</v>
      </c>
      <c r="V1347" s="124"/>
    </row>
    <row r="1348" spans="2:22">
      <c r="B1348" s="62" t="s">
        <v>46</v>
      </c>
      <c r="C1348" s="2">
        <v>11.5</v>
      </c>
      <c r="D1348" s="2">
        <v>4598.2608695652179</v>
      </c>
      <c r="E1348" s="2">
        <v>52.88</v>
      </c>
      <c r="F1348" s="2">
        <v>12.657999999999999</v>
      </c>
      <c r="G1348" s="2">
        <v>4246.0894296097331</v>
      </c>
      <c r="H1348" s="2">
        <v>53.747</v>
      </c>
      <c r="I1348" s="2">
        <v>12.648999999999999</v>
      </c>
      <c r="J1348" s="2">
        <v>4230.8190370780303</v>
      </c>
      <c r="K1348" s="2">
        <v>53.515629999999994</v>
      </c>
      <c r="L1348" s="65" t="s">
        <v>47</v>
      </c>
      <c r="V1348" s="124"/>
    </row>
    <row r="1349" spans="2:22">
      <c r="B1349" s="62">
        <v>35.896999999999998</v>
      </c>
      <c r="C1349" s="2">
        <v>38.959000000000003</v>
      </c>
      <c r="D1349" s="2">
        <v>5134.2693600965113</v>
      </c>
      <c r="E1349" s="2">
        <v>200.02600000000001</v>
      </c>
      <c r="F1349" s="2">
        <v>39.542000000000002</v>
      </c>
      <c r="G1349" s="2">
        <v>5295.8626270800669</v>
      </c>
      <c r="H1349" s="2">
        <v>209.40899999999999</v>
      </c>
      <c r="I1349" s="2">
        <v>35.936</v>
      </c>
      <c r="J1349" s="2">
        <v>5688.3069902048082</v>
      </c>
      <c r="K1349" s="2">
        <v>204.41499999999999</v>
      </c>
      <c r="L1349" s="65" t="s">
        <v>49</v>
      </c>
      <c r="V1349" s="124"/>
    </row>
    <row r="1350" spans="2:22">
      <c r="B1350" s="62" t="s">
        <v>50</v>
      </c>
      <c r="C1350" s="2">
        <v>0</v>
      </c>
      <c r="D1350" s="2">
        <v>0</v>
      </c>
      <c r="E1350" s="2">
        <v>0</v>
      </c>
      <c r="F1350" s="2">
        <v>0</v>
      </c>
      <c r="G1350" s="2">
        <v>0</v>
      </c>
      <c r="H1350" s="2">
        <v>0</v>
      </c>
      <c r="I1350" s="2">
        <v>0</v>
      </c>
      <c r="J1350" s="2">
        <v>0</v>
      </c>
      <c r="K1350" s="2">
        <v>0</v>
      </c>
      <c r="L1350" s="65" t="s">
        <v>51</v>
      </c>
      <c r="V1350" s="124"/>
    </row>
    <row r="1351" spans="2:22">
      <c r="B1351" s="62" t="s">
        <v>52</v>
      </c>
      <c r="C1351" s="2">
        <v>0</v>
      </c>
      <c r="D1351" s="2">
        <v>0</v>
      </c>
      <c r="E1351" s="2">
        <v>0</v>
      </c>
      <c r="F1351" s="2">
        <v>0</v>
      </c>
      <c r="G1351" s="2">
        <v>0</v>
      </c>
      <c r="H1351" s="2">
        <v>0</v>
      </c>
      <c r="I1351" s="2">
        <v>0</v>
      </c>
      <c r="J1351" s="2">
        <v>0</v>
      </c>
      <c r="K1351" s="2">
        <v>0</v>
      </c>
      <c r="L1351" s="65" t="s">
        <v>53</v>
      </c>
      <c r="V1351" s="124"/>
    </row>
    <row r="1352" spans="2:22">
      <c r="B1352" s="62" t="s">
        <v>54</v>
      </c>
      <c r="C1352" s="2">
        <v>0</v>
      </c>
      <c r="D1352" s="2">
        <v>0</v>
      </c>
      <c r="E1352" s="2">
        <v>0</v>
      </c>
      <c r="F1352" s="2">
        <v>0</v>
      </c>
      <c r="G1352" s="2">
        <v>0</v>
      </c>
      <c r="H1352" s="2">
        <v>0</v>
      </c>
      <c r="I1352" s="2">
        <v>0</v>
      </c>
      <c r="J1352" s="2">
        <v>0</v>
      </c>
      <c r="K1352" s="2">
        <v>0</v>
      </c>
      <c r="L1352" s="65" t="s">
        <v>55</v>
      </c>
      <c r="V1352" s="124"/>
    </row>
    <row r="1353" spans="2:22">
      <c r="B1353" s="62" t="s">
        <v>56</v>
      </c>
      <c r="C1353" s="2">
        <v>1.29</v>
      </c>
      <c r="D1353" s="2">
        <v>7422.4806201550373</v>
      </c>
      <c r="E1353" s="2">
        <v>9.5749999999999993</v>
      </c>
      <c r="F1353" s="2">
        <v>1.1000000000000001</v>
      </c>
      <c r="G1353" s="2">
        <v>7818.1818181818171</v>
      </c>
      <c r="H1353" s="2">
        <v>8.6</v>
      </c>
      <c r="I1353" s="2">
        <v>0</v>
      </c>
      <c r="J1353" s="2">
        <v>0</v>
      </c>
      <c r="K1353" s="2">
        <v>0</v>
      </c>
      <c r="L1353" s="65" t="s">
        <v>57</v>
      </c>
      <c r="V1353" s="124"/>
    </row>
    <row r="1354" spans="2:22">
      <c r="B1354" s="62" t="s">
        <v>58</v>
      </c>
      <c r="C1354" s="2">
        <v>1.6679999999999999</v>
      </c>
      <c r="D1354" s="2">
        <v>7751.7985611510794</v>
      </c>
      <c r="E1354" s="2">
        <v>12.93</v>
      </c>
      <c r="F1354" s="2">
        <v>1.8149999999999999</v>
      </c>
      <c r="G1354" s="2">
        <v>8529.4765840220389</v>
      </c>
      <c r="H1354" s="2">
        <v>15.481</v>
      </c>
      <c r="I1354" s="2">
        <v>2.0409999999999999</v>
      </c>
      <c r="J1354" s="2">
        <v>8299.3630573248411</v>
      </c>
      <c r="K1354" s="2">
        <v>16.939</v>
      </c>
      <c r="L1354" s="65" t="s">
        <v>417</v>
      </c>
      <c r="V1354" s="124"/>
    </row>
    <row r="1355" spans="2:22">
      <c r="B1355" s="62" t="s">
        <v>59</v>
      </c>
      <c r="C1355" s="2">
        <v>0</v>
      </c>
      <c r="D1355" s="2">
        <v>0</v>
      </c>
      <c r="E1355" s="2">
        <v>0</v>
      </c>
      <c r="F1355" s="2">
        <v>0</v>
      </c>
      <c r="G1355" s="2">
        <v>0</v>
      </c>
      <c r="H1355" s="2">
        <v>0</v>
      </c>
      <c r="I1355" s="2">
        <v>0</v>
      </c>
      <c r="J1355" s="2">
        <v>0</v>
      </c>
      <c r="K1355" s="2">
        <v>0</v>
      </c>
      <c r="L1355" s="65" t="s">
        <v>60</v>
      </c>
      <c r="V1355" s="124"/>
    </row>
    <row r="1356" spans="2:22">
      <c r="B1356" s="62" t="s">
        <v>61</v>
      </c>
      <c r="C1356" s="2">
        <v>0</v>
      </c>
      <c r="D1356" s="2">
        <v>0</v>
      </c>
      <c r="E1356" s="2">
        <v>0</v>
      </c>
      <c r="F1356" s="2">
        <v>0.03</v>
      </c>
      <c r="G1356" s="2">
        <v>3333.3333333333335</v>
      </c>
      <c r="H1356" s="2">
        <v>0.1</v>
      </c>
      <c r="I1356" s="2">
        <v>0</v>
      </c>
      <c r="J1356" s="2">
        <v>0</v>
      </c>
      <c r="K1356" s="2">
        <v>0</v>
      </c>
      <c r="L1356" s="65" t="s">
        <v>62</v>
      </c>
      <c r="V1356" s="124"/>
    </row>
    <row r="1357" spans="2:22">
      <c r="B1357" s="62" t="s">
        <v>63</v>
      </c>
      <c r="C1357" s="2">
        <v>0</v>
      </c>
      <c r="D1357" s="2">
        <v>0</v>
      </c>
      <c r="E1357" s="2">
        <v>0</v>
      </c>
      <c r="F1357" s="2">
        <v>0</v>
      </c>
      <c r="G1357" s="2">
        <v>0</v>
      </c>
      <c r="H1357" s="2">
        <v>0</v>
      </c>
      <c r="I1357" s="2">
        <v>0</v>
      </c>
      <c r="J1357" s="2">
        <v>0</v>
      </c>
      <c r="K1357" s="2">
        <v>0</v>
      </c>
      <c r="L1357" s="65" t="s">
        <v>64</v>
      </c>
      <c r="V1357" s="124"/>
    </row>
    <row r="1358" spans="2:22">
      <c r="B1358" s="62" t="s">
        <v>65</v>
      </c>
      <c r="C1358" s="2">
        <v>0.32400000000000001</v>
      </c>
      <c r="D1358" s="2">
        <v>6108.0246913580249</v>
      </c>
      <c r="E1358" s="2">
        <v>1.9790000000000001</v>
      </c>
      <c r="F1358" s="2">
        <v>0.35199999999999998</v>
      </c>
      <c r="G1358" s="2">
        <v>6107.954545454546</v>
      </c>
      <c r="H1358" s="2">
        <v>2.15</v>
      </c>
      <c r="I1358" s="2">
        <v>0.28499999999999998</v>
      </c>
      <c r="J1358" s="2">
        <v>5705.0877192982462</v>
      </c>
      <c r="K1358" s="2">
        <v>1.62595</v>
      </c>
      <c r="L1358" s="65" t="s">
        <v>66</v>
      </c>
      <c r="V1358" s="124"/>
    </row>
    <row r="1359" spans="2:22">
      <c r="B1359" s="62" t="s">
        <v>67</v>
      </c>
      <c r="C1359" s="2">
        <v>0</v>
      </c>
      <c r="D1359" s="2">
        <v>0</v>
      </c>
      <c r="E1359" s="2">
        <v>0</v>
      </c>
      <c r="F1359" s="2">
        <v>0</v>
      </c>
      <c r="G1359" s="2">
        <v>0</v>
      </c>
      <c r="H1359" s="2">
        <v>0</v>
      </c>
      <c r="I1359" s="2">
        <v>0</v>
      </c>
      <c r="J1359" s="2">
        <v>0</v>
      </c>
      <c r="K1359" s="2">
        <v>0</v>
      </c>
      <c r="L1359" s="65" t="s">
        <v>68</v>
      </c>
      <c r="M1359" s="86"/>
      <c r="V1359" s="124"/>
    </row>
    <row r="1360" spans="2:22">
      <c r="B1360" s="62" t="s">
        <v>69</v>
      </c>
      <c r="C1360" s="2">
        <v>0</v>
      </c>
      <c r="D1360" s="2">
        <v>0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  <c r="J1360" s="2">
        <v>0</v>
      </c>
      <c r="K1360" s="2">
        <v>0</v>
      </c>
      <c r="L1360" s="65" t="s">
        <v>70</v>
      </c>
      <c r="V1360" s="124"/>
    </row>
    <row r="1361" spans="2:22">
      <c r="B1361" s="62" t="s">
        <v>71</v>
      </c>
      <c r="C1361" s="2">
        <v>1.4239999999999999</v>
      </c>
      <c r="D1361" s="2">
        <v>6683.9887640449451</v>
      </c>
      <c r="E1361" s="2">
        <v>9.5180000000000007</v>
      </c>
      <c r="F1361" s="2">
        <v>1.544</v>
      </c>
      <c r="G1361" s="2">
        <v>6935.880829015543</v>
      </c>
      <c r="H1361" s="2">
        <v>10.709</v>
      </c>
      <c r="I1361" s="2">
        <v>1.61</v>
      </c>
      <c r="J1361" s="2">
        <v>6957.7204968944097</v>
      </c>
      <c r="K1361" s="2">
        <v>11.201930000000001</v>
      </c>
      <c r="L1361" s="65" t="s">
        <v>72</v>
      </c>
      <c r="V1361" s="124"/>
    </row>
    <row r="1362" spans="2:22">
      <c r="B1362" s="62" t="s">
        <v>73</v>
      </c>
      <c r="C1362" s="2">
        <v>1.1259999999999999</v>
      </c>
      <c r="D1362" s="2">
        <v>5224.6891651865017</v>
      </c>
      <c r="E1362" s="2">
        <v>5.883</v>
      </c>
      <c r="F1362" s="2">
        <v>1.2350000000000001</v>
      </c>
      <c r="G1362" s="2">
        <v>5212.1457489878549</v>
      </c>
      <c r="H1362" s="2">
        <v>6.4370000000000003</v>
      </c>
      <c r="I1362" s="2">
        <v>1.2529999999999999</v>
      </c>
      <c r="J1362" s="2">
        <v>5207.4541101356754</v>
      </c>
      <c r="K1362" s="2">
        <v>6.52494</v>
      </c>
      <c r="L1362" s="65" t="s">
        <v>74</v>
      </c>
      <c r="V1362" s="124"/>
    </row>
    <row r="1363" spans="2:22">
      <c r="B1363" s="62" t="s">
        <v>75</v>
      </c>
      <c r="C1363" s="2">
        <v>21.251000000000001</v>
      </c>
      <c r="D1363" s="2">
        <v>8268.599124747072</v>
      </c>
      <c r="E1363" s="2">
        <v>175.71600000000001</v>
      </c>
      <c r="F1363" s="2">
        <v>18.09</v>
      </c>
      <c r="G1363" s="2">
        <v>8470.5914870093966</v>
      </c>
      <c r="H1363" s="2">
        <v>153.233</v>
      </c>
      <c r="I1363" s="2">
        <v>19.001000000000001</v>
      </c>
      <c r="J1363" s="2">
        <v>8223.2503552444614</v>
      </c>
      <c r="K1363" s="2">
        <v>156.24998000000002</v>
      </c>
      <c r="L1363" s="65" t="s">
        <v>76</v>
      </c>
      <c r="V1363" s="124"/>
    </row>
    <row r="1364" spans="2:22">
      <c r="B1364" s="62" t="s">
        <v>77</v>
      </c>
      <c r="C1364" s="2">
        <v>20.399999999999999</v>
      </c>
      <c r="D1364" s="2">
        <v>5247.9901960784318</v>
      </c>
      <c r="E1364" s="2">
        <v>107.059</v>
      </c>
      <c r="F1364" s="2">
        <v>14.5</v>
      </c>
      <c r="G1364" s="2">
        <v>6680</v>
      </c>
      <c r="H1364" s="2">
        <v>96.86</v>
      </c>
      <c r="I1364" s="2">
        <v>17</v>
      </c>
      <c r="J1364" s="2">
        <v>6130.523187612419</v>
      </c>
      <c r="K1364" s="2">
        <v>92</v>
      </c>
      <c r="L1364" s="65" t="s">
        <v>78</v>
      </c>
      <c r="V1364" s="124"/>
    </row>
    <row r="1365" spans="2:22">
      <c r="B1365" s="62" t="s">
        <v>79</v>
      </c>
      <c r="C1365" s="2">
        <v>0</v>
      </c>
      <c r="D1365" s="2">
        <v>0</v>
      </c>
      <c r="E1365" s="2">
        <v>0</v>
      </c>
      <c r="F1365" s="2">
        <v>0</v>
      </c>
      <c r="G1365" s="2">
        <v>0</v>
      </c>
      <c r="H1365" s="2">
        <v>0</v>
      </c>
      <c r="I1365" s="2">
        <v>0</v>
      </c>
      <c r="J1365" s="2">
        <v>0</v>
      </c>
      <c r="K1365" s="2">
        <v>0</v>
      </c>
      <c r="L1365" s="65" t="s">
        <v>80</v>
      </c>
      <c r="V1365" s="124"/>
    </row>
    <row r="1366" spans="2:22" ht="15.75" thickBot="1">
      <c r="B1366" s="63" t="s">
        <v>81</v>
      </c>
      <c r="C1366" s="2">
        <v>0</v>
      </c>
      <c r="D1366" s="2">
        <v>0</v>
      </c>
      <c r="E1366" s="2">
        <v>0</v>
      </c>
      <c r="F1366" s="2">
        <v>0</v>
      </c>
      <c r="G1366" s="2">
        <v>0</v>
      </c>
      <c r="H1366" s="2">
        <v>0</v>
      </c>
      <c r="I1366" s="2">
        <v>0</v>
      </c>
      <c r="J1366" s="2">
        <v>0</v>
      </c>
      <c r="K1366" s="2">
        <v>0</v>
      </c>
      <c r="L1366" s="66" t="s">
        <v>82</v>
      </c>
      <c r="V1366" s="124"/>
    </row>
    <row r="1367" spans="2:22" ht="15.75" thickBot="1">
      <c r="B1367" s="81" t="s">
        <v>343</v>
      </c>
      <c r="C1367" s="67">
        <v>98.225999999999999</v>
      </c>
      <c r="D1367" s="67">
        <v>64545.735155199727</v>
      </c>
      <c r="E1367" s="67">
        <v>577.86800000000005</v>
      </c>
      <c r="F1367" s="100">
        <v>90.98599999999999</v>
      </c>
      <c r="G1367" s="100">
        <v>66749.516402694324</v>
      </c>
      <c r="H1367" s="100">
        <v>557.22040000000004</v>
      </c>
      <c r="I1367" s="100">
        <f>SUM(I1345:I1366)</f>
        <v>90.077999999999989</v>
      </c>
      <c r="J1367" s="100">
        <f>+K1367/I1367*1000</f>
        <v>6058.7203312684569</v>
      </c>
      <c r="K1367" s="100">
        <f>SUM(K1345:K1366)</f>
        <v>545.75741000000005</v>
      </c>
      <c r="L1367" s="81" t="s">
        <v>345</v>
      </c>
    </row>
    <row r="1368" spans="2:22" ht="15.75" thickBot="1">
      <c r="B1368" s="81" t="s">
        <v>344</v>
      </c>
      <c r="C1368" s="67">
        <v>2781.6320000000001</v>
      </c>
      <c r="D1368" s="67">
        <v>7824.9243609506939</v>
      </c>
      <c r="E1368" s="67">
        <v>21766.06</v>
      </c>
      <c r="F1368" s="100">
        <v>2531.5030000000002</v>
      </c>
      <c r="G1368" s="100">
        <v>7847.749341004137</v>
      </c>
      <c r="H1368" s="100">
        <v>19866.600999999999</v>
      </c>
      <c r="I1368" s="100">
        <v>2590.3670000000002</v>
      </c>
      <c r="J1368" s="100">
        <v>7925.4249764608649</v>
      </c>
      <c r="K1368" s="100">
        <v>20529.759320000001</v>
      </c>
      <c r="L1368" s="81" t="s">
        <v>342</v>
      </c>
    </row>
    <row r="1374" spans="2:22">
      <c r="B1374" s="31" t="s">
        <v>101</v>
      </c>
      <c r="L1374" s="43" t="s">
        <v>102</v>
      </c>
    </row>
    <row r="1375" spans="2:22">
      <c r="B1375" s="111" t="s">
        <v>224</v>
      </c>
      <c r="L1375" s="43" t="s">
        <v>357</v>
      </c>
    </row>
    <row r="1376" spans="2:22" ht="24" customHeight="1" thickBot="1">
      <c r="B1376" s="26" t="s">
        <v>467</v>
      </c>
      <c r="L1376" s="43" t="s">
        <v>127</v>
      </c>
    </row>
    <row r="1377" spans="2:22" ht="15.75" thickBot="1">
      <c r="B1377" s="135" t="s">
        <v>39</v>
      </c>
      <c r="C1377" s="138">
        <v>2019</v>
      </c>
      <c r="D1377" s="139"/>
      <c r="E1377" s="140"/>
      <c r="F1377" s="138">
        <v>2020</v>
      </c>
      <c r="G1377" s="139"/>
      <c r="H1377" s="140"/>
      <c r="I1377" s="138">
        <v>2021</v>
      </c>
      <c r="J1377" s="139"/>
      <c r="K1377" s="140"/>
      <c r="L1377" s="141" t="s">
        <v>40</v>
      </c>
    </row>
    <row r="1378" spans="2:22">
      <c r="B1378" s="136"/>
      <c r="C1378" s="57" t="s">
        <v>7</v>
      </c>
      <c r="D1378" s="57" t="s">
        <v>461</v>
      </c>
      <c r="E1378" s="58" t="s">
        <v>462</v>
      </c>
      <c r="F1378" s="57" t="s">
        <v>7</v>
      </c>
      <c r="G1378" s="57" t="s">
        <v>461</v>
      </c>
      <c r="H1378" s="58" t="s">
        <v>462</v>
      </c>
      <c r="I1378" s="57" t="s">
        <v>7</v>
      </c>
      <c r="J1378" s="57" t="s">
        <v>461</v>
      </c>
      <c r="K1378" s="58" t="s">
        <v>462</v>
      </c>
      <c r="L1378" s="142"/>
      <c r="V1378" s="124"/>
    </row>
    <row r="1379" spans="2:22" ht="15.75" thickBot="1">
      <c r="B1379" s="137"/>
      <c r="C1379" s="59" t="s">
        <v>8</v>
      </c>
      <c r="D1379" s="59" t="s">
        <v>9</v>
      </c>
      <c r="E1379" s="60" t="s">
        <v>10</v>
      </c>
      <c r="F1379" s="59" t="s">
        <v>8</v>
      </c>
      <c r="G1379" s="59" t="s">
        <v>9</v>
      </c>
      <c r="H1379" s="60" t="s">
        <v>10</v>
      </c>
      <c r="I1379" s="60" t="s">
        <v>8</v>
      </c>
      <c r="J1379" s="60" t="s">
        <v>9</v>
      </c>
      <c r="K1379" s="60" t="s">
        <v>10</v>
      </c>
      <c r="L1379" s="143"/>
      <c r="V1379" s="124"/>
    </row>
    <row r="1380" spans="2:22">
      <c r="B1380" s="61" t="s">
        <v>41</v>
      </c>
      <c r="C1380" s="2">
        <v>0.9</v>
      </c>
      <c r="D1380" s="2">
        <v>51998.888888888883</v>
      </c>
      <c r="E1380" s="2">
        <v>46.798999999999999</v>
      </c>
      <c r="F1380" s="2">
        <v>1.74</v>
      </c>
      <c r="G1380" s="2">
        <v>34281.6091954023</v>
      </c>
      <c r="H1380" s="2">
        <v>59.65</v>
      </c>
      <c r="I1380" s="99">
        <v>1.43</v>
      </c>
      <c r="J1380" s="2">
        <v>45889.846153846149</v>
      </c>
      <c r="K1380" s="99">
        <v>65.622479999999996</v>
      </c>
      <c r="L1380" s="64" t="s">
        <v>42</v>
      </c>
      <c r="V1380" s="124"/>
    </row>
    <row r="1381" spans="2:22">
      <c r="B1381" s="62" t="s">
        <v>43</v>
      </c>
      <c r="C1381" s="2">
        <v>0.23</v>
      </c>
      <c r="D1381" s="2">
        <v>25639.130434782608</v>
      </c>
      <c r="E1381" s="2">
        <v>5.8970000000000002</v>
      </c>
      <c r="F1381" s="2">
        <v>0.49299999999999999</v>
      </c>
      <c r="G1381" s="2">
        <v>28943.204868154156</v>
      </c>
      <c r="H1381" s="2">
        <v>14.269</v>
      </c>
      <c r="I1381" s="99">
        <v>0.53100000000000003</v>
      </c>
      <c r="J1381" s="2">
        <v>27573.804143126174</v>
      </c>
      <c r="K1381" s="99">
        <v>14.641690000000001</v>
      </c>
      <c r="L1381" s="65" t="s">
        <v>416</v>
      </c>
      <c r="V1381" s="124"/>
    </row>
    <row r="1382" spans="2:22">
      <c r="B1382" s="62" t="s">
        <v>44</v>
      </c>
      <c r="C1382" s="2">
        <v>3.3000000000000002E-2</v>
      </c>
      <c r="D1382" s="2">
        <v>35000</v>
      </c>
      <c r="E1382" s="2">
        <v>1.155</v>
      </c>
      <c r="F1382" s="2">
        <v>0.03</v>
      </c>
      <c r="G1382" s="2">
        <v>35333.333333333336</v>
      </c>
      <c r="H1382" s="2">
        <v>1.06</v>
      </c>
      <c r="I1382" s="99">
        <v>3.5999999999999997E-2</v>
      </c>
      <c r="J1382" s="2">
        <v>33333.333333333336</v>
      </c>
      <c r="K1382" s="99">
        <v>1.2</v>
      </c>
      <c r="L1382" s="65" t="s">
        <v>45</v>
      </c>
      <c r="V1382" s="124"/>
    </row>
    <row r="1383" spans="2:22">
      <c r="B1383" s="62" t="s">
        <v>46</v>
      </c>
      <c r="C1383" s="2">
        <v>1.6859999999999999</v>
      </c>
      <c r="D1383" s="2">
        <v>8661.3285883748522</v>
      </c>
      <c r="E1383" s="2">
        <v>14.603</v>
      </c>
      <c r="F1383" s="2">
        <v>0.92100000000000004</v>
      </c>
      <c r="G1383" s="2">
        <v>10948.968512486428</v>
      </c>
      <c r="H1383" s="2">
        <v>10.084</v>
      </c>
      <c r="I1383" s="99">
        <v>0.94299999999999995</v>
      </c>
      <c r="J1383" s="2">
        <v>10950.731707317076</v>
      </c>
      <c r="K1383" s="99">
        <v>10.326540000000001</v>
      </c>
      <c r="L1383" s="65" t="s">
        <v>47</v>
      </c>
      <c r="V1383" s="124"/>
    </row>
    <row r="1384" spans="2:22">
      <c r="B1384" s="62" t="s">
        <v>48</v>
      </c>
      <c r="C1384" s="2">
        <v>8.6289999999999996</v>
      </c>
      <c r="D1384" s="2">
        <v>23807.973113918182</v>
      </c>
      <c r="E1384" s="2">
        <v>205.43899999999999</v>
      </c>
      <c r="F1384" s="2">
        <v>8.891</v>
      </c>
      <c r="G1384" s="2">
        <v>27329.884152513776</v>
      </c>
      <c r="H1384" s="2">
        <v>242.99</v>
      </c>
      <c r="I1384" s="99">
        <v>9.4250000000000007</v>
      </c>
      <c r="J1384" s="2">
        <v>25327.53315649867</v>
      </c>
      <c r="K1384" s="99">
        <v>238.71199999999999</v>
      </c>
      <c r="L1384" s="65" t="s">
        <v>49</v>
      </c>
      <c r="V1384" s="124"/>
    </row>
    <row r="1385" spans="2:22">
      <c r="B1385" s="62" t="s">
        <v>50</v>
      </c>
      <c r="C1385" s="2">
        <v>0</v>
      </c>
      <c r="D1385" s="2">
        <v>0</v>
      </c>
      <c r="E1385" s="2">
        <v>0</v>
      </c>
      <c r="F1385" s="2">
        <v>0</v>
      </c>
      <c r="G1385" s="2">
        <v>0</v>
      </c>
      <c r="H1385" s="2">
        <v>0</v>
      </c>
      <c r="I1385" s="99">
        <v>0</v>
      </c>
      <c r="J1385" s="2">
        <v>0</v>
      </c>
      <c r="K1385" s="99">
        <v>0</v>
      </c>
      <c r="L1385" s="65" t="s">
        <v>51</v>
      </c>
      <c r="V1385" s="124"/>
    </row>
    <row r="1386" spans="2:22">
      <c r="B1386" s="62" t="s">
        <v>52</v>
      </c>
      <c r="C1386" s="2">
        <v>0</v>
      </c>
      <c r="D1386" s="2">
        <v>0</v>
      </c>
      <c r="E1386" s="2">
        <v>0</v>
      </c>
      <c r="F1386" s="2">
        <v>0</v>
      </c>
      <c r="G1386" s="2">
        <v>0</v>
      </c>
      <c r="H1386" s="2">
        <v>0</v>
      </c>
      <c r="I1386" s="99">
        <v>0</v>
      </c>
      <c r="J1386" s="2">
        <v>0</v>
      </c>
      <c r="K1386" s="99">
        <v>0</v>
      </c>
      <c r="L1386" s="65" t="s">
        <v>53</v>
      </c>
      <c r="V1386" s="124"/>
    </row>
    <row r="1387" spans="2:22">
      <c r="B1387" s="62" t="s">
        <v>54</v>
      </c>
      <c r="C1387" s="2">
        <v>0</v>
      </c>
      <c r="D1387" s="2">
        <v>0</v>
      </c>
      <c r="E1387" s="2">
        <v>0</v>
      </c>
      <c r="F1387" s="2">
        <v>0.624</v>
      </c>
      <c r="G1387" s="2">
        <v>11435.897435897436</v>
      </c>
      <c r="H1387" s="2">
        <v>7.1360000000000001</v>
      </c>
      <c r="I1387" s="99">
        <v>0.63600000000000001</v>
      </c>
      <c r="J1387" s="2">
        <v>12138.443396226416</v>
      </c>
      <c r="K1387" s="99">
        <v>7.7200500000000005</v>
      </c>
      <c r="L1387" s="65" t="s">
        <v>55</v>
      </c>
      <c r="V1387" s="124"/>
    </row>
    <row r="1388" spans="2:22">
      <c r="B1388" s="62" t="s">
        <v>56</v>
      </c>
      <c r="C1388" s="2">
        <v>0.214</v>
      </c>
      <c r="D1388" s="2">
        <v>74500</v>
      </c>
      <c r="E1388" s="2">
        <v>15.943</v>
      </c>
      <c r="F1388" s="2">
        <v>0.2</v>
      </c>
      <c r="G1388" s="2">
        <v>80000</v>
      </c>
      <c r="H1388" s="2">
        <v>16</v>
      </c>
      <c r="I1388" s="99">
        <v>3.5999999999999997E-2</v>
      </c>
      <c r="J1388" s="2">
        <v>21459.444444444445</v>
      </c>
      <c r="K1388" s="99">
        <v>0.77254</v>
      </c>
      <c r="L1388" s="65" t="s">
        <v>57</v>
      </c>
      <c r="V1388" s="124"/>
    </row>
    <row r="1389" spans="2:22">
      <c r="B1389" s="62" t="s">
        <v>58</v>
      </c>
      <c r="C1389" s="2">
        <v>1.9419999999999999</v>
      </c>
      <c r="D1389" s="2">
        <v>17013.903192584963</v>
      </c>
      <c r="E1389" s="2">
        <v>33.040999999999997</v>
      </c>
      <c r="F1389" s="2">
        <v>2.11</v>
      </c>
      <c r="G1389" s="2">
        <v>17133.175355450243</v>
      </c>
      <c r="H1389" s="2">
        <v>36.151000000000003</v>
      </c>
      <c r="I1389" s="99">
        <v>1.94</v>
      </c>
      <c r="J1389" s="2">
        <v>19357.731958762888</v>
      </c>
      <c r="K1389" s="99">
        <v>37.554000000000002</v>
      </c>
      <c r="L1389" s="65" t="s">
        <v>417</v>
      </c>
      <c r="V1389" s="124"/>
    </row>
    <row r="1390" spans="2:22">
      <c r="B1390" s="62" t="s">
        <v>59</v>
      </c>
      <c r="C1390" s="2">
        <v>0</v>
      </c>
      <c r="D1390" s="2">
        <v>0</v>
      </c>
      <c r="E1390" s="2">
        <v>0</v>
      </c>
      <c r="F1390" s="2">
        <v>0</v>
      </c>
      <c r="G1390" s="2">
        <v>0</v>
      </c>
      <c r="H1390" s="2">
        <v>0</v>
      </c>
      <c r="I1390" s="99">
        <v>0</v>
      </c>
      <c r="J1390" s="2">
        <v>0</v>
      </c>
      <c r="K1390" s="99">
        <v>0</v>
      </c>
      <c r="L1390" s="65" t="s">
        <v>60</v>
      </c>
      <c r="V1390" s="124"/>
    </row>
    <row r="1391" spans="2:22">
      <c r="B1391" s="62" t="s">
        <v>61</v>
      </c>
      <c r="C1391" s="2">
        <v>0.98899999999999999</v>
      </c>
      <c r="D1391" s="2">
        <v>7266.9362992922142</v>
      </c>
      <c r="E1391" s="2">
        <v>7.1870000000000003</v>
      </c>
      <c r="F1391" s="2">
        <v>1.133</v>
      </c>
      <c r="G1391" s="2">
        <v>10909.973521624008</v>
      </c>
      <c r="H1391" s="2">
        <v>12.361000000000001</v>
      </c>
      <c r="I1391" s="99">
        <v>1.512</v>
      </c>
      <c r="J1391" s="2">
        <v>9978.1746031746025</v>
      </c>
      <c r="K1391" s="99">
        <v>15.087</v>
      </c>
      <c r="L1391" s="65" t="s">
        <v>62</v>
      </c>
      <c r="V1391" s="124"/>
    </row>
    <row r="1392" spans="2:22">
      <c r="B1392" s="62" t="s">
        <v>63</v>
      </c>
      <c r="C1392" s="2">
        <v>1.4049</v>
      </c>
      <c r="D1392" s="2">
        <v>20154.459392127552</v>
      </c>
      <c r="E1392" s="2">
        <v>28.315000000000001</v>
      </c>
      <c r="F1392" s="2">
        <v>0.625</v>
      </c>
      <c r="G1392" s="2">
        <v>21512</v>
      </c>
      <c r="H1392" s="2">
        <v>13.445</v>
      </c>
      <c r="I1392" s="99">
        <v>1.0569999999999999</v>
      </c>
      <c r="J1392" s="2">
        <v>21426.679280983917</v>
      </c>
      <c r="K1392" s="99">
        <v>22.648</v>
      </c>
      <c r="L1392" s="65" t="s">
        <v>64</v>
      </c>
      <c r="V1392" s="124"/>
    </row>
    <row r="1393" spans="2:22">
      <c r="B1393" s="62" t="s">
        <v>65</v>
      </c>
      <c r="C1393" s="2">
        <v>0.96399999999999997</v>
      </c>
      <c r="D1393" s="2">
        <v>32039.419087136928</v>
      </c>
      <c r="E1393" s="2">
        <v>30.885999999999999</v>
      </c>
      <c r="F1393" s="2">
        <v>0.96399999999999997</v>
      </c>
      <c r="G1393" s="2">
        <v>32332.98755186722</v>
      </c>
      <c r="H1393" s="2">
        <v>31.169</v>
      </c>
      <c r="I1393" s="99">
        <v>0.96899999999999997</v>
      </c>
      <c r="J1393" s="2">
        <v>32651.279669762644</v>
      </c>
      <c r="K1393" s="99">
        <v>31.639089999999999</v>
      </c>
      <c r="L1393" s="65" t="s">
        <v>66</v>
      </c>
      <c r="V1393" s="124"/>
    </row>
    <row r="1394" spans="2:22">
      <c r="B1394" s="62" t="s">
        <v>67</v>
      </c>
      <c r="C1394" s="2">
        <v>0.1545</v>
      </c>
      <c r="D1394" s="2">
        <v>12005.177993527508</v>
      </c>
      <c r="E1394" s="2">
        <v>1.8548</v>
      </c>
      <c r="F1394" s="2">
        <v>0.14299999999999999</v>
      </c>
      <c r="G1394" s="2">
        <v>12034.965034965036</v>
      </c>
      <c r="H1394" s="2">
        <v>1.7210000000000001</v>
      </c>
      <c r="I1394" s="99">
        <v>0.11799999999999999</v>
      </c>
      <c r="J1394" s="2">
        <v>12059.322033898306</v>
      </c>
      <c r="K1394" s="99">
        <v>1.423</v>
      </c>
      <c r="L1394" s="65" t="s">
        <v>68</v>
      </c>
      <c r="V1394" s="124"/>
    </row>
    <row r="1395" spans="2:22">
      <c r="B1395" s="62" t="s">
        <v>69</v>
      </c>
      <c r="C1395" s="2">
        <v>0.32200000000000001</v>
      </c>
      <c r="D1395" s="2">
        <v>42866.45962732919</v>
      </c>
      <c r="E1395" s="2">
        <v>13.803000000000001</v>
      </c>
      <c r="F1395" s="2">
        <v>0.16</v>
      </c>
      <c r="G1395" s="2">
        <v>34475</v>
      </c>
      <c r="H1395" s="2">
        <v>5.516</v>
      </c>
      <c r="I1395" s="99">
        <v>0.22600000000000001</v>
      </c>
      <c r="J1395" s="2">
        <v>37307.16814159292</v>
      </c>
      <c r="K1395" s="99">
        <v>8.4314199999999992</v>
      </c>
      <c r="L1395" s="65" t="s">
        <v>70</v>
      </c>
      <c r="V1395" s="124"/>
    </row>
    <row r="1396" spans="2:22">
      <c r="B1396" s="62" t="s">
        <v>71</v>
      </c>
      <c r="C1396" s="2">
        <v>0.83599999999999997</v>
      </c>
      <c r="D1396" s="2">
        <v>22765.55023923445</v>
      </c>
      <c r="E1396" s="2">
        <v>19.032</v>
      </c>
      <c r="F1396" s="2">
        <v>0.79500000000000004</v>
      </c>
      <c r="G1396" s="2">
        <v>22088.050314465407</v>
      </c>
      <c r="H1396" s="2">
        <v>17.559999999999999</v>
      </c>
      <c r="I1396" s="99">
        <v>0.755</v>
      </c>
      <c r="J1396" s="2">
        <v>21620.754966887416</v>
      </c>
      <c r="K1396" s="99">
        <v>16.32367</v>
      </c>
      <c r="L1396" s="65" t="s">
        <v>72</v>
      </c>
      <c r="V1396" s="124"/>
    </row>
    <row r="1397" spans="2:22">
      <c r="B1397" s="62" t="s">
        <v>73</v>
      </c>
      <c r="C1397" s="2">
        <v>0.90400000000000003</v>
      </c>
      <c r="D1397" s="2">
        <v>8808.6283185840693</v>
      </c>
      <c r="E1397" s="2">
        <v>7.9630000000000001</v>
      </c>
      <c r="F1397" s="2">
        <v>0.90800000000000003</v>
      </c>
      <c r="G1397" s="2">
        <v>8527.5330396475783</v>
      </c>
      <c r="H1397" s="2">
        <v>7.7430000000000003</v>
      </c>
      <c r="I1397" s="99">
        <v>0.91400000000000003</v>
      </c>
      <c r="J1397" s="2">
        <v>8411.5864332603924</v>
      </c>
      <c r="K1397" s="99">
        <v>7.6881899999999996</v>
      </c>
      <c r="L1397" s="65" t="s">
        <v>74</v>
      </c>
      <c r="V1397" s="124"/>
    </row>
    <row r="1398" spans="2:22">
      <c r="B1398" s="62" t="s">
        <v>75</v>
      </c>
      <c r="C1398" s="2">
        <v>4.3109999999999999</v>
      </c>
      <c r="D1398" s="2">
        <v>28097.193226629552</v>
      </c>
      <c r="E1398" s="2">
        <v>121.127</v>
      </c>
      <c r="F1398" s="2">
        <v>4.3</v>
      </c>
      <c r="G1398" s="2">
        <v>24228.604651162794</v>
      </c>
      <c r="H1398" s="2">
        <v>104.18300000000001</v>
      </c>
      <c r="I1398" s="99">
        <v>4.1340000000000003</v>
      </c>
      <c r="J1398" s="2">
        <v>29158.178519593614</v>
      </c>
      <c r="K1398" s="99">
        <v>120.53991000000001</v>
      </c>
      <c r="L1398" s="65" t="s">
        <v>76</v>
      </c>
      <c r="V1398" s="124"/>
    </row>
    <row r="1399" spans="2:22">
      <c r="B1399" s="62" t="s">
        <v>77</v>
      </c>
      <c r="C1399" s="2">
        <v>2.5</v>
      </c>
      <c r="D1399" s="2">
        <v>20304.8</v>
      </c>
      <c r="E1399" s="2">
        <v>50.762</v>
      </c>
      <c r="F1399" s="2">
        <v>2.4889999999999999</v>
      </c>
      <c r="G1399" s="2">
        <v>23118.923262354361</v>
      </c>
      <c r="H1399" s="2">
        <v>57.542999999999999</v>
      </c>
      <c r="I1399" s="99">
        <v>2.3519999999999999</v>
      </c>
      <c r="J1399" s="2">
        <v>24762.542517006805</v>
      </c>
      <c r="K1399" s="99">
        <v>58.241500000000002</v>
      </c>
      <c r="L1399" s="65" t="s">
        <v>78</v>
      </c>
      <c r="V1399" s="124"/>
    </row>
    <row r="1400" spans="2:22">
      <c r="B1400" s="62" t="s">
        <v>79</v>
      </c>
      <c r="C1400" s="2">
        <v>0</v>
      </c>
      <c r="D1400" s="2">
        <v>0</v>
      </c>
      <c r="E1400" s="2">
        <v>0</v>
      </c>
      <c r="F1400" s="2">
        <v>0</v>
      </c>
      <c r="G1400" s="2">
        <v>0</v>
      </c>
      <c r="H1400" s="2">
        <v>0</v>
      </c>
      <c r="I1400" s="99">
        <v>0</v>
      </c>
      <c r="J1400" s="2">
        <v>0</v>
      </c>
      <c r="K1400" s="99">
        <v>0</v>
      </c>
      <c r="L1400" s="65" t="s">
        <v>80</v>
      </c>
    </row>
    <row r="1401" spans="2:22" ht="15.75" thickBot="1">
      <c r="B1401" s="63" t="s">
        <v>81</v>
      </c>
      <c r="C1401" s="2">
        <v>0</v>
      </c>
      <c r="D1401" s="2">
        <v>0</v>
      </c>
      <c r="E1401" s="2">
        <v>0</v>
      </c>
      <c r="F1401" s="2">
        <v>0</v>
      </c>
      <c r="G1401" s="2">
        <v>0</v>
      </c>
      <c r="H1401" s="2">
        <v>0</v>
      </c>
      <c r="I1401" s="99">
        <v>0</v>
      </c>
      <c r="J1401" s="2">
        <v>0</v>
      </c>
      <c r="K1401" s="99">
        <v>0</v>
      </c>
      <c r="L1401" s="66" t="s">
        <v>82</v>
      </c>
    </row>
    <row r="1402" spans="2:22" ht="15.75" thickBot="1">
      <c r="B1402" s="81" t="s">
        <v>343</v>
      </c>
      <c r="C1402" s="67">
        <v>26.019399999999997</v>
      </c>
      <c r="D1402" s="67">
        <v>430929.84840241098</v>
      </c>
      <c r="E1402" s="67">
        <v>603.80680000000007</v>
      </c>
      <c r="F1402" s="100">
        <v>26.526000000000003</v>
      </c>
      <c r="G1402" s="100">
        <v>24073.776671944503</v>
      </c>
      <c r="H1402" s="100">
        <v>638.58100000000002</v>
      </c>
      <c r="I1402" s="100">
        <f t="shared" ref="I1402" si="245">SUM(I1380:I1401)</f>
        <v>27.013999999999996</v>
      </c>
      <c r="J1402" s="100">
        <f>+K1402/I1402*1000</f>
        <v>24378.880580439778</v>
      </c>
      <c r="K1402" s="100">
        <f>SUM(K1380:K1401)</f>
        <v>658.57108000000005</v>
      </c>
      <c r="L1402" s="81" t="s">
        <v>345</v>
      </c>
    </row>
    <row r="1403" spans="2:22" ht="15.75" thickBot="1">
      <c r="B1403" s="81" t="s">
        <v>344</v>
      </c>
      <c r="C1403" s="67">
        <v>1436.8150000000001</v>
      </c>
      <c r="D1403" s="67">
        <v>18734.889321172177</v>
      </c>
      <c r="E1403" s="67">
        <v>26918.57</v>
      </c>
      <c r="F1403" s="100">
        <v>1357.1859999999999</v>
      </c>
      <c r="G1403" s="100">
        <v>18811.919663185447</v>
      </c>
      <c r="H1403" s="100">
        <v>25531.274000000001</v>
      </c>
      <c r="I1403" s="100">
        <v>1378.085</v>
      </c>
      <c r="J1403" s="100">
        <v>18753.372520562956</v>
      </c>
      <c r="K1403" s="100">
        <v>25843.74137</v>
      </c>
      <c r="L1403" s="81" t="s">
        <v>342</v>
      </c>
    </row>
    <row r="1407" spans="2:22">
      <c r="B1407" s="31" t="s">
        <v>105</v>
      </c>
      <c r="L1407" s="43" t="s">
        <v>106</v>
      </c>
    </row>
    <row r="1408" spans="2:22" s="89" customFormat="1">
      <c r="B1408" s="112" t="s">
        <v>227</v>
      </c>
      <c r="G1408" s="43"/>
      <c r="H1408" s="43"/>
      <c r="I1408" s="43"/>
      <c r="J1408" s="43"/>
      <c r="K1408" s="43"/>
      <c r="L1408" s="43" t="s">
        <v>358</v>
      </c>
    </row>
    <row r="1409" spans="2:13" ht="21" customHeight="1" thickBot="1">
      <c r="B1409" s="26" t="s">
        <v>467</v>
      </c>
      <c r="L1409" s="43" t="s">
        <v>127</v>
      </c>
    </row>
    <row r="1410" spans="2:13" ht="15.75" thickBot="1">
      <c r="B1410" s="135" t="s">
        <v>39</v>
      </c>
      <c r="C1410" s="138">
        <v>2019</v>
      </c>
      <c r="D1410" s="139"/>
      <c r="E1410" s="140"/>
      <c r="F1410" s="138">
        <v>2020</v>
      </c>
      <c r="G1410" s="139"/>
      <c r="H1410" s="140"/>
      <c r="I1410" s="138">
        <v>2021</v>
      </c>
      <c r="J1410" s="139"/>
      <c r="K1410" s="140"/>
      <c r="L1410" s="141" t="s">
        <v>40</v>
      </c>
    </row>
    <row r="1411" spans="2:13">
      <c r="B1411" s="136"/>
      <c r="C1411" s="57" t="s">
        <v>7</v>
      </c>
      <c r="D1411" s="57" t="s">
        <v>461</v>
      </c>
      <c r="E1411" s="58" t="s">
        <v>462</v>
      </c>
      <c r="F1411" s="57" t="s">
        <v>7</v>
      </c>
      <c r="G1411" s="57" t="s">
        <v>461</v>
      </c>
      <c r="H1411" s="58" t="s">
        <v>462</v>
      </c>
      <c r="I1411" s="57" t="s">
        <v>7</v>
      </c>
      <c r="J1411" s="57" t="s">
        <v>461</v>
      </c>
      <c r="K1411" s="58" t="s">
        <v>462</v>
      </c>
      <c r="L1411" s="142"/>
    </row>
    <row r="1412" spans="2:13" ht="15.75" thickBot="1">
      <c r="B1412" s="137"/>
      <c r="C1412" s="59" t="s">
        <v>8</v>
      </c>
      <c r="D1412" s="59" t="s">
        <v>9</v>
      </c>
      <c r="E1412" s="60" t="s">
        <v>10</v>
      </c>
      <c r="F1412" s="59" t="s">
        <v>8</v>
      </c>
      <c r="G1412" s="59" t="s">
        <v>9</v>
      </c>
      <c r="H1412" s="60" t="s">
        <v>10</v>
      </c>
      <c r="I1412" s="59" t="s">
        <v>8</v>
      </c>
      <c r="J1412" s="59" t="s">
        <v>9</v>
      </c>
      <c r="K1412" s="60" t="s">
        <v>10</v>
      </c>
      <c r="L1412" s="143"/>
    </row>
    <row r="1413" spans="2:13">
      <c r="B1413" s="61" t="s">
        <v>41</v>
      </c>
      <c r="C1413" s="2">
        <v>0.58599999999999997</v>
      </c>
      <c r="D1413" s="2">
        <v>59853.24232081911</v>
      </c>
      <c r="E1413" s="2">
        <v>35.073999999999998</v>
      </c>
      <c r="F1413" s="2">
        <v>1.1399999999999999</v>
      </c>
      <c r="G1413" s="2">
        <v>23122.807017543859</v>
      </c>
      <c r="H1413" s="2">
        <v>26.36</v>
      </c>
      <c r="I1413" s="2">
        <v>0.80800000000000005</v>
      </c>
      <c r="J1413" s="2">
        <v>57932.363861386133</v>
      </c>
      <c r="K1413" s="2">
        <v>46.809350000000002</v>
      </c>
      <c r="L1413" s="64" t="s">
        <v>42</v>
      </c>
    </row>
    <row r="1414" spans="2:13">
      <c r="B1414" s="62" t="s">
        <v>43</v>
      </c>
      <c r="C1414" s="2">
        <v>0.32300000000000001</v>
      </c>
      <c r="D1414" s="2">
        <v>41647.058823529413</v>
      </c>
      <c r="E1414" s="2">
        <v>13.452</v>
      </c>
      <c r="F1414" s="2">
        <v>0.42199999999999999</v>
      </c>
      <c r="G1414" s="2">
        <v>44516.587677725118</v>
      </c>
      <c r="H1414" s="2">
        <v>18.786000000000001</v>
      </c>
      <c r="I1414" s="2">
        <v>0.83399999999999996</v>
      </c>
      <c r="J1414" s="2">
        <v>42870.467625899284</v>
      </c>
      <c r="K1414" s="2">
        <v>35.753970000000002</v>
      </c>
      <c r="L1414" s="65" t="s">
        <v>416</v>
      </c>
    </row>
    <row r="1415" spans="2:13">
      <c r="B1415" s="62" t="s">
        <v>44</v>
      </c>
      <c r="C1415" s="2">
        <v>2.5000000000000001E-2</v>
      </c>
      <c r="D1415" s="2">
        <v>32400</v>
      </c>
      <c r="E1415" s="2">
        <v>0.81</v>
      </c>
      <c r="F1415" s="2">
        <v>2.3E-2</v>
      </c>
      <c r="G1415" s="2">
        <v>33695.652173913048</v>
      </c>
      <c r="H1415" s="2">
        <v>0.77500000000000002</v>
      </c>
      <c r="I1415" s="2">
        <v>2.7E-2</v>
      </c>
      <c r="J1415" s="2">
        <v>34074.074074074073</v>
      </c>
      <c r="K1415" s="2">
        <v>0.92</v>
      </c>
      <c r="L1415" s="65" t="s">
        <v>45</v>
      </c>
    </row>
    <row r="1416" spans="2:13">
      <c r="B1416" s="62" t="s">
        <v>46</v>
      </c>
      <c r="C1416" s="2">
        <v>1.3</v>
      </c>
      <c r="D1416" s="2">
        <v>34353.846153846149</v>
      </c>
      <c r="E1416" s="2">
        <v>44.66</v>
      </c>
      <c r="F1416" s="2">
        <v>2.5760000000000001</v>
      </c>
      <c r="G1416" s="2">
        <v>11722.437888198756</v>
      </c>
      <c r="H1416" s="2">
        <v>30.196999999999999</v>
      </c>
      <c r="I1416" s="2">
        <v>2.6320000000000001</v>
      </c>
      <c r="J1416" s="2">
        <v>11475.938449848023</v>
      </c>
      <c r="K1416" s="2">
        <v>30.204669999999997</v>
      </c>
      <c r="L1416" s="65" t="s">
        <v>47</v>
      </c>
    </row>
    <row r="1417" spans="2:13">
      <c r="B1417" s="62" t="s">
        <v>48</v>
      </c>
      <c r="C1417" s="2">
        <v>4.3170000000000002</v>
      </c>
      <c r="D1417" s="2">
        <v>26969.19156821867</v>
      </c>
      <c r="E1417" s="2">
        <v>116.426</v>
      </c>
      <c r="F1417" s="2">
        <v>4.1040000000000001</v>
      </c>
      <c r="G1417" s="2">
        <v>30264.132553606236</v>
      </c>
      <c r="H1417" s="2">
        <v>124.20399999999999</v>
      </c>
      <c r="I1417" s="2">
        <v>4.9039999999999999</v>
      </c>
      <c r="J1417" s="2">
        <v>32227.773246329525</v>
      </c>
      <c r="K1417" s="2">
        <v>158.04499999999999</v>
      </c>
      <c r="L1417" s="65" t="s">
        <v>49</v>
      </c>
    </row>
    <row r="1418" spans="2:13">
      <c r="B1418" s="62" t="s">
        <v>50</v>
      </c>
      <c r="C1418" s="2">
        <v>0</v>
      </c>
      <c r="D1418" s="2">
        <v>0</v>
      </c>
      <c r="E1418" s="2">
        <v>0</v>
      </c>
      <c r="F1418" s="2">
        <v>0</v>
      </c>
      <c r="G1418" s="2">
        <v>0</v>
      </c>
      <c r="H1418" s="2">
        <v>0</v>
      </c>
      <c r="I1418" s="2">
        <v>0</v>
      </c>
      <c r="J1418" s="2">
        <v>0</v>
      </c>
      <c r="K1418" s="2">
        <v>0</v>
      </c>
      <c r="L1418" s="65" t="s">
        <v>51</v>
      </c>
      <c r="M1418" s="93"/>
    </row>
    <row r="1419" spans="2:13">
      <c r="B1419" s="62" t="s">
        <v>52</v>
      </c>
      <c r="C1419" s="2">
        <v>0</v>
      </c>
      <c r="D1419" s="2">
        <v>0</v>
      </c>
      <c r="E1419" s="2">
        <v>8.0000000000000002E-3</v>
      </c>
      <c r="F1419" s="2">
        <v>0</v>
      </c>
      <c r="G1419" s="2">
        <v>0</v>
      </c>
      <c r="H1419" s="2">
        <v>8.0000000000000002E-3</v>
      </c>
      <c r="I1419" s="2">
        <v>1E-3</v>
      </c>
      <c r="J1419" s="2">
        <v>7940</v>
      </c>
      <c r="K1419" s="2">
        <v>7.9400000000000009E-3</v>
      </c>
      <c r="L1419" s="65" t="s">
        <v>53</v>
      </c>
    </row>
    <row r="1420" spans="2:13">
      <c r="B1420" s="62" t="s">
        <v>54</v>
      </c>
      <c r="C1420" s="2">
        <v>10.366</v>
      </c>
      <c r="D1420" s="2">
        <v>1078.6224194481958</v>
      </c>
      <c r="E1420" s="2">
        <v>11.180999999999999</v>
      </c>
      <c r="F1420" s="2">
        <v>0.70899999999999996</v>
      </c>
      <c r="G1420" s="2">
        <v>19833.568406205923</v>
      </c>
      <c r="H1420" s="2">
        <v>14.061999999999999</v>
      </c>
      <c r="I1420" s="2">
        <v>0.72</v>
      </c>
      <c r="J1420" s="2">
        <v>19736.111111111113</v>
      </c>
      <c r="K1420" s="2">
        <v>14.21</v>
      </c>
      <c r="L1420" s="65" t="s">
        <v>55</v>
      </c>
    </row>
    <row r="1421" spans="2:13">
      <c r="B1421" s="62" t="s">
        <v>56</v>
      </c>
      <c r="C1421" s="2">
        <v>0.42899999999999999</v>
      </c>
      <c r="D1421" s="2">
        <v>7925.4079254079252</v>
      </c>
      <c r="E1421" s="2">
        <v>3.4</v>
      </c>
      <c r="F1421" s="2">
        <v>0.4</v>
      </c>
      <c r="G1421" s="2">
        <v>8750</v>
      </c>
      <c r="H1421" s="2">
        <v>3.5</v>
      </c>
      <c r="I1421" s="2">
        <v>0.39700000000000002</v>
      </c>
      <c r="J1421" s="2">
        <v>7515.3904282115873</v>
      </c>
      <c r="K1421" s="2">
        <v>2.9836100000000001</v>
      </c>
      <c r="L1421" s="65" t="s">
        <v>57</v>
      </c>
    </row>
    <row r="1422" spans="2:13">
      <c r="B1422" s="62" t="s">
        <v>58</v>
      </c>
      <c r="C1422" s="2">
        <v>2.8980000000000001</v>
      </c>
      <c r="D1422" s="2">
        <v>21357.832988267772</v>
      </c>
      <c r="E1422" s="2">
        <v>61.895000000000003</v>
      </c>
      <c r="F1422" s="2">
        <v>2.76</v>
      </c>
      <c r="G1422" s="2">
        <v>21211.231884057972</v>
      </c>
      <c r="H1422" s="2">
        <v>58.542999999999999</v>
      </c>
      <c r="I1422" s="2">
        <v>2.8780000000000001</v>
      </c>
      <c r="J1422" s="2">
        <v>22383.078526754689</v>
      </c>
      <c r="K1422" s="2">
        <v>64.418499999999995</v>
      </c>
      <c r="L1422" s="65" t="s">
        <v>417</v>
      </c>
    </row>
    <row r="1423" spans="2:13">
      <c r="B1423" s="62" t="s">
        <v>59</v>
      </c>
      <c r="C1423" s="2">
        <v>0</v>
      </c>
      <c r="D1423" s="2">
        <v>0</v>
      </c>
      <c r="E1423" s="2">
        <v>0</v>
      </c>
      <c r="F1423" s="2">
        <v>0</v>
      </c>
      <c r="G1423" s="2">
        <v>0</v>
      </c>
      <c r="H1423" s="2">
        <v>0</v>
      </c>
      <c r="I1423" s="2">
        <v>0</v>
      </c>
      <c r="J1423" s="2">
        <v>0</v>
      </c>
      <c r="K1423" s="2">
        <v>0</v>
      </c>
      <c r="L1423" s="65" t="s">
        <v>60</v>
      </c>
    </row>
    <row r="1424" spans="2:13">
      <c r="B1424" s="62" t="s">
        <v>61</v>
      </c>
      <c r="C1424" s="2">
        <v>0.81799999999999995</v>
      </c>
      <c r="D1424" s="2">
        <v>7052.5672371638148</v>
      </c>
      <c r="E1424" s="2">
        <v>5.7690000000000001</v>
      </c>
      <c r="F1424" s="2">
        <v>0.92200000000000004</v>
      </c>
      <c r="G1424" s="2">
        <v>9532.537960954447</v>
      </c>
      <c r="H1424" s="2">
        <v>8.7889999999999997</v>
      </c>
      <c r="I1424" s="2">
        <v>1.1000000000000001</v>
      </c>
      <c r="J1424" s="2">
        <v>10624.545454545454</v>
      </c>
      <c r="K1424" s="2">
        <v>11.686999999999999</v>
      </c>
      <c r="L1424" s="65" t="s">
        <v>62</v>
      </c>
    </row>
    <row r="1425" spans="2:12">
      <c r="B1425" s="62" t="s">
        <v>63</v>
      </c>
      <c r="C1425" s="2">
        <v>0.76944000000000001</v>
      </c>
      <c r="D1425" s="2">
        <v>24942.815554169265</v>
      </c>
      <c r="E1425" s="2">
        <v>19.192</v>
      </c>
      <c r="F1425" s="2">
        <v>0.77800000000000002</v>
      </c>
      <c r="G1425" s="2">
        <v>38562.982005141384</v>
      </c>
      <c r="H1425" s="2">
        <v>30.001999999999999</v>
      </c>
      <c r="I1425" s="2">
        <v>0.76700000000000002</v>
      </c>
      <c r="J1425" s="2">
        <v>33894.393741851367</v>
      </c>
      <c r="K1425" s="2">
        <v>25.997</v>
      </c>
      <c r="L1425" s="65" t="s">
        <v>64</v>
      </c>
    </row>
    <row r="1426" spans="2:12">
      <c r="B1426" s="62" t="s">
        <v>65</v>
      </c>
      <c r="C1426" s="2">
        <v>0.71799999999999997</v>
      </c>
      <c r="D1426" s="2">
        <v>24144.846796657381</v>
      </c>
      <c r="E1426" s="2">
        <v>17.335999999999999</v>
      </c>
      <c r="F1426" s="2">
        <v>0.71899999999999997</v>
      </c>
      <c r="G1426" s="2">
        <v>24130.737134909599</v>
      </c>
      <c r="H1426" s="2">
        <v>17.350000000000001</v>
      </c>
      <c r="I1426" s="2">
        <v>0.71199999999999997</v>
      </c>
      <c r="J1426" s="2">
        <v>26321.306179775285</v>
      </c>
      <c r="K1426" s="2">
        <v>18.740770000000001</v>
      </c>
      <c r="L1426" s="65" t="s">
        <v>66</v>
      </c>
    </row>
    <row r="1427" spans="2:12">
      <c r="B1427" s="62" t="s">
        <v>67</v>
      </c>
      <c r="C1427" s="2">
        <v>0.13350000000000001</v>
      </c>
      <c r="D1427" s="2">
        <v>14996.254681647937</v>
      </c>
      <c r="E1427" s="2">
        <v>2.0019999999999998</v>
      </c>
      <c r="F1427" s="2">
        <v>0.151</v>
      </c>
      <c r="G1427" s="2">
        <v>14993.377483443706</v>
      </c>
      <c r="H1427" s="2">
        <v>2.2639999999999998</v>
      </c>
      <c r="I1427" s="2">
        <v>0.153</v>
      </c>
      <c r="J1427" s="2">
        <v>15052.287581699346</v>
      </c>
      <c r="K1427" s="2">
        <v>2.3029999999999999</v>
      </c>
      <c r="L1427" s="65" t="s">
        <v>68</v>
      </c>
    </row>
    <row r="1428" spans="2:12">
      <c r="B1428" s="62" t="s">
        <v>69</v>
      </c>
      <c r="C1428" s="2">
        <v>0.187</v>
      </c>
      <c r="D1428" s="2">
        <v>56139.037433155077</v>
      </c>
      <c r="E1428" s="2">
        <v>10.497999999999999</v>
      </c>
      <c r="F1428" s="2">
        <v>0.158</v>
      </c>
      <c r="G1428" s="2">
        <v>56810.126582278484</v>
      </c>
      <c r="H1428" s="2">
        <v>8.9760000000000009</v>
      </c>
      <c r="I1428" s="2">
        <v>0.155</v>
      </c>
      <c r="J1428" s="2">
        <v>57949.096774193546</v>
      </c>
      <c r="K1428" s="2">
        <v>8.9821100000000005</v>
      </c>
      <c r="L1428" s="65" t="s">
        <v>70</v>
      </c>
    </row>
    <row r="1429" spans="2:12">
      <c r="B1429" s="62" t="s">
        <v>71</v>
      </c>
      <c r="C1429" s="2">
        <v>1.55</v>
      </c>
      <c r="D1429" s="2">
        <v>38662.580645161295</v>
      </c>
      <c r="E1429" s="2">
        <v>59.927</v>
      </c>
      <c r="F1429" s="2">
        <v>1.5169999999999999</v>
      </c>
      <c r="G1429" s="2">
        <v>37319.050758075151</v>
      </c>
      <c r="H1429" s="2">
        <v>56.613</v>
      </c>
      <c r="I1429" s="2">
        <v>1.4730000000000001</v>
      </c>
      <c r="J1429" s="2">
        <v>36833.265444670738</v>
      </c>
      <c r="K1429" s="2">
        <v>54.255400000000002</v>
      </c>
      <c r="L1429" s="65" t="s">
        <v>72</v>
      </c>
    </row>
    <row r="1430" spans="2:12">
      <c r="B1430" s="62" t="s">
        <v>73</v>
      </c>
      <c r="C1430" s="2">
        <v>0.32</v>
      </c>
      <c r="D1430" s="2">
        <v>14818.75</v>
      </c>
      <c r="E1430" s="2">
        <v>4.742</v>
      </c>
      <c r="F1430" s="2">
        <v>0.316</v>
      </c>
      <c r="G1430" s="2">
        <v>14977.848101265823</v>
      </c>
      <c r="H1430" s="2">
        <v>4.7329999999999997</v>
      </c>
      <c r="I1430" s="2">
        <v>0.32200000000000001</v>
      </c>
      <c r="J1430" s="2">
        <v>14818.944099378881</v>
      </c>
      <c r="K1430" s="2">
        <v>4.7717000000000001</v>
      </c>
      <c r="L1430" s="65" t="s">
        <v>74</v>
      </c>
    </row>
    <row r="1431" spans="2:12">
      <c r="B1431" s="62" t="s">
        <v>75</v>
      </c>
      <c r="C1431" s="2">
        <v>15.875999999999999</v>
      </c>
      <c r="D1431" s="2">
        <v>30422.209624590578</v>
      </c>
      <c r="E1431" s="2">
        <v>482.983</v>
      </c>
      <c r="F1431" s="2">
        <v>19.690000000000001</v>
      </c>
      <c r="G1431" s="2">
        <v>22409.700355510409</v>
      </c>
      <c r="H1431" s="2">
        <v>441.24700000000001</v>
      </c>
      <c r="I1431" s="2">
        <v>16.382000000000001</v>
      </c>
      <c r="J1431" s="2">
        <v>29765.037235990723</v>
      </c>
      <c r="K1431" s="2">
        <v>487.61084000000005</v>
      </c>
      <c r="L1431" s="65" t="s">
        <v>76</v>
      </c>
    </row>
    <row r="1432" spans="2:12">
      <c r="B1432" s="62" t="s">
        <v>77</v>
      </c>
      <c r="C1432" s="2">
        <v>1.2549999999999999</v>
      </c>
      <c r="D1432" s="2">
        <v>29480.478087649401</v>
      </c>
      <c r="E1432" s="2">
        <v>36.997999999999998</v>
      </c>
      <c r="F1432" s="2">
        <v>2.3260000000000001</v>
      </c>
      <c r="G1432" s="2">
        <v>27342.218400687878</v>
      </c>
      <c r="H1432" s="2">
        <v>63.597999999999999</v>
      </c>
      <c r="I1432" s="2">
        <v>3.028</v>
      </c>
      <c r="J1432" s="2">
        <v>30046.895640686922</v>
      </c>
      <c r="K1432" s="2">
        <v>90.981999999999999</v>
      </c>
      <c r="L1432" s="65" t="s">
        <v>78</v>
      </c>
    </row>
    <row r="1433" spans="2:12">
      <c r="B1433" s="62" t="s">
        <v>79</v>
      </c>
      <c r="C1433" s="2">
        <v>0</v>
      </c>
      <c r="D1433" s="2">
        <v>0</v>
      </c>
      <c r="E1433" s="2">
        <v>0</v>
      </c>
      <c r="F1433" s="2">
        <v>0</v>
      </c>
      <c r="G1433" s="2">
        <v>0</v>
      </c>
      <c r="H1433" s="2">
        <v>0</v>
      </c>
      <c r="I1433" s="2">
        <v>0</v>
      </c>
      <c r="J1433" s="2">
        <v>0</v>
      </c>
      <c r="K1433" s="2">
        <v>0</v>
      </c>
      <c r="L1433" s="65" t="s">
        <v>80</v>
      </c>
    </row>
    <row r="1434" spans="2:12" ht="15.75" thickBot="1">
      <c r="B1434" s="63" t="s">
        <v>81</v>
      </c>
      <c r="C1434" s="2">
        <v>0</v>
      </c>
      <c r="D1434" s="2">
        <v>0</v>
      </c>
      <c r="E1434" s="2">
        <v>0</v>
      </c>
      <c r="F1434" s="2">
        <v>0.82599999999999996</v>
      </c>
      <c r="G1434" s="2">
        <v>9901.9370460048431</v>
      </c>
      <c r="H1434" s="2">
        <v>8.1790000000000003</v>
      </c>
      <c r="I1434" s="2">
        <v>0.65400000000000003</v>
      </c>
      <c r="J1434" s="2">
        <v>12500.840978593271</v>
      </c>
      <c r="K1434" s="2">
        <v>8.1755499999999994</v>
      </c>
      <c r="L1434" s="66" t="s">
        <v>82</v>
      </c>
    </row>
    <row r="1435" spans="2:12" ht="15.75" thickBot="1">
      <c r="B1435" s="81" t="s">
        <v>343</v>
      </c>
      <c r="C1435" s="67">
        <v>41.870940000000004</v>
      </c>
      <c r="D1435" s="67">
        <v>466244.74225973192</v>
      </c>
      <c r="E1435" s="67">
        <v>926.35300000000007</v>
      </c>
      <c r="F1435" s="100">
        <v>39.537000000000006</v>
      </c>
      <c r="G1435" s="100">
        <v>23223.461567645492</v>
      </c>
      <c r="H1435" s="100">
        <v>918.18600000000004</v>
      </c>
      <c r="I1435" s="100">
        <f>SUM(I1413:I1434)</f>
        <v>37.947000000000003</v>
      </c>
      <c r="J1435" s="100">
        <f>+K1435/I1435*1000</f>
        <v>28114.433552059454</v>
      </c>
      <c r="K1435" s="100">
        <f>SUM(K1413:K1434)</f>
        <v>1066.85841</v>
      </c>
      <c r="L1435" s="81" t="s">
        <v>345</v>
      </c>
    </row>
    <row r="1436" spans="2:12" ht="15.75" thickBot="1">
      <c r="B1436" s="81" t="s">
        <v>344</v>
      </c>
      <c r="C1436" s="67">
        <v>2446.2939999999999</v>
      </c>
      <c r="D1436" s="67">
        <v>28676.195911039315</v>
      </c>
      <c r="E1436" s="67">
        <v>70150.406000000003</v>
      </c>
      <c r="F1436" s="100">
        <v>2414.288</v>
      </c>
      <c r="G1436" s="100">
        <v>29351.164815465261</v>
      </c>
      <c r="H1436" s="100">
        <v>70862.164999999994</v>
      </c>
      <c r="I1436" s="100">
        <v>2450.6010000000001</v>
      </c>
      <c r="J1436" s="100">
        <v>29261.082877220724</v>
      </c>
      <c r="K1436" s="100">
        <v>71707.238959999988</v>
      </c>
      <c r="L1436" s="81" t="s">
        <v>342</v>
      </c>
    </row>
    <row r="1439" spans="2:12">
      <c r="B1439" s="31" t="s">
        <v>107</v>
      </c>
      <c r="L1439" s="43" t="s">
        <v>108</v>
      </c>
    </row>
    <row r="1440" spans="2:12">
      <c r="B1440" s="31" t="s">
        <v>230</v>
      </c>
      <c r="L1440" s="43" t="s">
        <v>457</v>
      </c>
    </row>
    <row r="1441" spans="2:13" ht="25.5" customHeight="1" thickBot="1">
      <c r="B1441" s="26" t="s">
        <v>467</v>
      </c>
      <c r="L1441" s="43" t="s">
        <v>127</v>
      </c>
    </row>
    <row r="1442" spans="2:13" ht="15.75" thickBot="1">
      <c r="B1442" s="135" t="s">
        <v>39</v>
      </c>
      <c r="C1442" s="138">
        <v>2019</v>
      </c>
      <c r="D1442" s="139"/>
      <c r="E1442" s="140"/>
      <c r="F1442" s="138">
        <v>2020</v>
      </c>
      <c r="G1442" s="139"/>
      <c r="H1442" s="140"/>
      <c r="I1442" s="138">
        <v>2021</v>
      </c>
      <c r="J1442" s="139"/>
      <c r="K1442" s="140"/>
      <c r="L1442" s="141" t="s">
        <v>40</v>
      </c>
    </row>
    <row r="1443" spans="2:13">
      <c r="B1443" s="136"/>
      <c r="C1443" s="57" t="s">
        <v>7</v>
      </c>
      <c r="D1443" s="57" t="s">
        <v>461</v>
      </c>
      <c r="E1443" s="58" t="s">
        <v>462</v>
      </c>
      <c r="F1443" s="57" t="s">
        <v>7</v>
      </c>
      <c r="G1443" s="57" t="s">
        <v>461</v>
      </c>
      <c r="H1443" s="58" t="s">
        <v>462</v>
      </c>
      <c r="I1443" s="57" t="s">
        <v>7</v>
      </c>
      <c r="J1443" s="57" t="s">
        <v>461</v>
      </c>
      <c r="K1443" s="58" t="s">
        <v>462</v>
      </c>
      <c r="L1443" s="142"/>
    </row>
    <row r="1444" spans="2:13" ht="15.75" thickBot="1">
      <c r="B1444" s="137"/>
      <c r="C1444" s="59" t="s">
        <v>8</v>
      </c>
      <c r="D1444" s="59" t="s">
        <v>9</v>
      </c>
      <c r="E1444" s="60" t="s">
        <v>10</v>
      </c>
      <c r="F1444" s="59" t="s">
        <v>8</v>
      </c>
      <c r="G1444" s="59" t="s">
        <v>9</v>
      </c>
      <c r="H1444" s="60" t="s">
        <v>10</v>
      </c>
      <c r="I1444" s="59" t="s">
        <v>8</v>
      </c>
      <c r="J1444" s="59" t="s">
        <v>9</v>
      </c>
      <c r="K1444" s="60" t="s">
        <v>10</v>
      </c>
      <c r="L1444" s="143"/>
    </row>
    <row r="1445" spans="2:13">
      <c r="B1445" s="61" t="s">
        <v>41</v>
      </c>
      <c r="C1445" s="2">
        <v>1.585</v>
      </c>
      <c r="D1445" s="2">
        <v>103144.47949526814</v>
      </c>
      <c r="E1445" s="2">
        <v>163.48400000000001</v>
      </c>
      <c r="F1445" s="2">
        <v>2.93</v>
      </c>
      <c r="G1445" s="2">
        <v>93392.49146757678</v>
      </c>
      <c r="H1445" s="2">
        <v>273.64</v>
      </c>
      <c r="I1445" s="2">
        <v>1.95</v>
      </c>
      <c r="J1445" s="2">
        <v>98343.620512820518</v>
      </c>
      <c r="K1445" s="2">
        <v>191.77006</v>
      </c>
      <c r="L1445" s="64" t="s">
        <v>42</v>
      </c>
    </row>
    <row r="1446" spans="2:13">
      <c r="B1446" s="62" t="s">
        <v>43</v>
      </c>
      <c r="C1446" s="2">
        <v>0.83799999999999997</v>
      </c>
      <c r="D1446" s="2">
        <v>88284.009546539382</v>
      </c>
      <c r="E1446" s="2">
        <v>73.981999999999999</v>
      </c>
      <c r="F1446" s="2">
        <v>0.68300000000000005</v>
      </c>
      <c r="G1446" s="2">
        <v>83531.478770131769</v>
      </c>
      <c r="H1446" s="2">
        <v>57.052</v>
      </c>
      <c r="I1446" s="2">
        <v>1.5189999999999999</v>
      </c>
      <c r="J1446" s="2">
        <v>75097.386438446352</v>
      </c>
      <c r="K1446" s="2">
        <v>114.07293</v>
      </c>
      <c r="L1446" s="65" t="s">
        <v>416</v>
      </c>
    </row>
    <row r="1447" spans="2:13">
      <c r="B1447" s="62" t="s">
        <v>44</v>
      </c>
      <c r="C1447" s="2">
        <v>2.7E-2</v>
      </c>
      <c r="D1447" s="2">
        <v>102703.70370370371</v>
      </c>
      <c r="E1447" s="2">
        <v>2.7730000000000001</v>
      </c>
      <c r="F1447" s="2">
        <v>2.7E-2</v>
      </c>
      <c r="G1447" s="2">
        <v>104296.29629629629</v>
      </c>
      <c r="H1447" s="2">
        <v>2.8159999999999998</v>
      </c>
      <c r="I1447" s="2">
        <v>3.3000000000000002E-2</v>
      </c>
      <c r="J1447" s="2">
        <v>99999.999999999985</v>
      </c>
      <c r="K1447" s="2">
        <v>3.3</v>
      </c>
      <c r="L1447" s="65" t="s">
        <v>45</v>
      </c>
    </row>
    <row r="1448" spans="2:13">
      <c r="B1448" s="62" t="s">
        <v>46</v>
      </c>
      <c r="C1448" s="2">
        <v>2.0299999999999998</v>
      </c>
      <c r="D1448" s="2">
        <v>27192.118226600989</v>
      </c>
      <c r="E1448" s="2">
        <v>55.2</v>
      </c>
      <c r="F1448" s="2">
        <v>3.0870000000000002</v>
      </c>
      <c r="G1448" s="2">
        <v>22441.5289925494</v>
      </c>
      <c r="H1448" s="2">
        <v>69.277000000000001</v>
      </c>
      <c r="I1448" s="2">
        <v>3.1579999999999999</v>
      </c>
      <c r="J1448" s="2">
        <v>22192.951234958837</v>
      </c>
      <c r="K1448" s="2">
        <v>70.085340000000002</v>
      </c>
      <c r="L1448" s="65" t="s">
        <v>47</v>
      </c>
    </row>
    <row r="1449" spans="2:13">
      <c r="B1449" s="62" t="s">
        <v>48</v>
      </c>
      <c r="C1449" s="2">
        <v>4.0780000000000003</v>
      </c>
      <c r="D1449" s="2">
        <v>40717.263364394305</v>
      </c>
      <c r="E1449" s="2">
        <v>166.04499999999999</v>
      </c>
      <c r="F1449" s="2">
        <v>4.47</v>
      </c>
      <c r="G1449" s="2">
        <v>41244.29530201343</v>
      </c>
      <c r="H1449" s="2">
        <v>184.36199999999999</v>
      </c>
      <c r="I1449" s="2">
        <v>4.3209999999999997</v>
      </c>
      <c r="J1449" s="2">
        <v>42325.850497570013</v>
      </c>
      <c r="K1449" s="2">
        <v>182.89</v>
      </c>
      <c r="L1449" s="65" t="s">
        <v>49</v>
      </c>
    </row>
    <row r="1450" spans="2:13">
      <c r="B1450" s="62" t="s">
        <v>50</v>
      </c>
      <c r="C1450" s="2">
        <v>0</v>
      </c>
      <c r="D1450" s="2">
        <v>0</v>
      </c>
      <c r="E1450" s="2">
        <v>0</v>
      </c>
      <c r="F1450" s="2">
        <v>0</v>
      </c>
      <c r="G1450" s="2">
        <v>0</v>
      </c>
      <c r="H1450" s="2">
        <v>0</v>
      </c>
      <c r="I1450" s="2">
        <v>0</v>
      </c>
      <c r="J1450" s="2">
        <v>0</v>
      </c>
      <c r="K1450" s="2">
        <v>0</v>
      </c>
      <c r="L1450" s="65" t="s">
        <v>51</v>
      </c>
    </row>
    <row r="1451" spans="2:13">
      <c r="B1451" s="62" t="s">
        <v>52</v>
      </c>
      <c r="C1451" s="2">
        <v>0</v>
      </c>
      <c r="D1451" s="2">
        <v>0</v>
      </c>
      <c r="E1451" s="2">
        <v>7.0000000000000001E-3</v>
      </c>
      <c r="F1451" s="2">
        <v>0</v>
      </c>
      <c r="G1451" s="2">
        <v>0</v>
      </c>
      <c r="H1451" s="2">
        <v>7.0000000000000001E-3</v>
      </c>
      <c r="I1451" s="2">
        <v>1E-3</v>
      </c>
      <c r="J1451" s="2">
        <v>7250</v>
      </c>
      <c r="K1451" s="2">
        <v>7.2500000000000004E-3</v>
      </c>
      <c r="L1451" s="65" t="s">
        <v>53</v>
      </c>
    </row>
    <row r="1452" spans="2:13">
      <c r="B1452" s="62" t="s">
        <v>54</v>
      </c>
      <c r="C1452" s="2">
        <v>1.8380000000000001</v>
      </c>
      <c r="D1452" s="2">
        <v>44548.422198041342</v>
      </c>
      <c r="E1452" s="2">
        <v>81.88</v>
      </c>
      <c r="F1452" s="2">
        <v>0.65500000000000003</v>
      </c>
      <c r="G1452" s="2">
        <v>19578.625954198473</v>
      </c>
      <c r="H1452" s="2">
        <v>12.824</v>
      </c>
      <c r="I1452" s="2">
        <v>2.3570000000000002</v>
      </c>
      <c r="J1452" s="2">
        <v>79999.151463725066</v>
      </c>
      <c r="K1452" s="2">
        <v>188.55799999999999</v>
      </c>
      <c r="L1452" s="65" t="s">
        <v>55</v>
      </c>
    </row>
    <row r="1453" spans="2:13">
      <c r="B1453" s="62" t="s">
        <v>56</v>
      </c>
      <c r="C1453" s="2">
        <v>11.462219999999999</v>
      </c>
      <c r="D1453" s="2">
        <v>20005.688252362983</v>
      </c>
      <c r="E1453" s="2">
        <v>229.30960000000002</v>
      </c>
      <c r="F1453" s="2">
        <v>11.7</v>
      </c>
      <c r="G1453" s="2">
        <v>19777.777777777777</v>
      </c>
      <c r="H1453" s="2">
        <v>231.4</v>
      </c>
      <c r="I1453" s="2">
        <v>21.062999999999999</v>
      </c>
      <c r="J1453" s="2">
        <v>15733.871243412621</v>
      </c>
      <c r="K1453" s="2">
        <v>331.40253000000001</v>
      </c>
      <c r="L1453" s="65" t="s">
        <v>57</v>
      </c>
    </row>
    <row r="1454" spans="2:13">
      <c r="B1454" s="62" t="s">
        <v>58</v>
      </c>
      <c r="C1454" s="2">
        <v>11.254</v>
      </c>
      <c r="D1454" s="2">
        <v>12134.974231384398</v>
      </c>
      <c r="E1454" s="2">
        <v>136.56700000000001</v>
      </c>
      <c r="F1454" s="2">
        <v>10.888</v>
      </c>
      <c r="G1454" s="2">
        <v>16753.76561351947</v>
      </c>
      <c r="H1454" s="2">
        <v>182.41499999999999</v>
      </c>
      <c r="I1454" s="2">
        <v>9.2319999999999993</v>
      </c>
      <c r="J1454" s="2">
        <v>20195.495017331024</v>
      </c>
      <c r="K1454" s="2">
        <v>186.44480999999999</v>
      </c>
      <c r="L1454" s="65" t="s">
        <v>417</v>
      </c>
    </row>
    <row r="1455" spans="2:13">
      <c r="B1455" s="62" t="s">
        <v>59</v>
      </c>
      <c r="C1455" s="2">
        <v>0</v>
      </c>
      <c r="D1455" s="2">
        <v>0</v>
      </c>
      <c r="E1455" s="2">
        <v>0</v>
      </c>
      <c r="F1455" s="2">
        <v>0</v>
      </c>
      <c r="G1455" s="2">
        <v>0</v>
      </c>
      <c r="H1455" s="2">
        <v>0</v>
      </c>
      <c r="I1455" s="2">
        <v>0</v>
      </c>
      <c r="J1455" s="2">
        <v>0</v>
      </c>
      <c r="K1455" s="2">
        <v>0</v>
      </c>
      <c r="L1455" s="65" t="s">
        <v>60</v>
      </c>
    </row>
    <row r="1456" spans="2:13">
      <c r="B1456" s="62" t="s">
        <v>61</v>
      </c>
      <c r="C1456" s="2">
        <v>17.341999999999999</v>
      </c>
      <c r="D1456" s="2">
        <v>8609.2722869334575</v>
      </c>
      <c r="E1456" s="2">
        <v>149.30199999999999</v>
      </c>
      <c r="F1456" s="2">
        <v>23.82</v>
      </c>
      <c r="G1456" s="2">
        <v>10185.306465155332</v>
      </c>
      <c r="H1456" s="2">
        <v>242.614</v>
      </c>
      <c r="I1456" s="2">
        <v>21.018999999999998</v>
      </c>
      <c r="J1456" s="2">
        <v>8824.5872781768885</v>
      </c>
      <c r="K1456" s="2">
        <v>185.48400000000001</v>
      </c>
      <c r="L1456" s="65" t="s">
        <v>62</v>
      </c>
      <c r="M1456" s="86"/>
    </row>
    <row r="1457" spans="2:12">
      <c r="B1457" s="62" t="s">
        <v>63</v>
      </c>
      <c r="C1457" s="2">
        <v>0.2495</v>
      </c>
      <c r="D1457" s="2">
        <v>296344.68937875755</v>
      </c>
      <c r="E1457" s="2">
        <v>73.938000000000002</v>
      </c>
      <c r="F1457" s="2">
        <v>0.21099999999999999</v>
      </c>
      <c r="G1457" s="2">
        <v>486644.54976303317</v>
      </c>
      <c r="H1457" s="2">
        <v>102.682</v>
      </c>
      <c r="I1457" s="2">
        <v>0.182</v>
      </c>
      <c r="J1457" s="2">
        <v>511615.38461538462</v>
      </c>
      <c r="K1457" s="2">
        <v>93.114000000000004</v>
      </c>
      <c r="L1457" s="65" t="s">
        <v>64</v>
      </c>
    </row>
    <row r="1458" spans="2:12">
      <c r="B1458" s="62" t="s">
        <v>65</v>
      </c>
      <c r="C1458" s="2">
        <v>2.2599999999999998</v>
      </c>
      <c r="D1458" s="2">
        <v>48694.69026548673</v>
      </c>
      <c r="E1458" s="2">
        <v>110.05</v>
      </c>
      <c r="F1458" s="2">
        <v>2.2410000000000001</v>
      </c>
      <c r="G1458" s="2">
        <v>47800.089245872376</v>
      </c>
      <c r="H1458" s="2">
        <v>107.12</v>
      </c>
      <c r="I1458" s="2">
        <v>2.2469999999999999</v>
      </c>
      <c r="J1458" s="2">
        <v>43922.603471295064</v>
      </c>
      <c r="K1458" s="2">
        <v>98.694090000000003</v>
      </c>
      <c r="L1458" s="65" t="s">
        <v>66</v>
      </c>
    </row>
    <row r="1459" spans="2:12">
      <c r="B1459" s="62" t="s">
        <v>67</v>
      </c>
      <c r="C1459" s="2">
        <v>0.23899999999999999</v>
      </c>
      <c r="D1459" s="2">
        <v>10297.071129707114</v>
      </c>
      <c r="E1459" s="2">
        <v>2.4609999999999999</v>
      </c>
      <c r="F1459" s="2">
        <v>0.27200000000000002</v>
      </c>
      <c r="G1459" s="2">
        <v>10852.941176470587</v>
      </c>
      <c r="H1459" s="2">
        <v>2.952</v>
      </c>
      <c r="I1459" s="2">
        <v>0.184</v>
      </c>
      <c r="J1459" s="2">
        <v>118739.13043478261</v>
      </c>
      <c r="K1459" s="2">
        <v>21.847999999999999</v>
      </c>
      <c r="L1459" s="65" t="s">
        <v>68</v>
      </c>
    </row>
    <row r="1460" spans="2:12">
      <c r="B1460" s="62" t="s">
        <v>69</v>
      </c>
      <c r="C1460" s="2">
        <v>0.66200000000000003</v>
      </c>
      <c r="D1460" s="2">
        <v>111806.64652567977</v>
      </c>
      <c r="E1460" s="2">
        <v>74.016000000000005</v>
      </c>
      <c r="F1460" s="2">
        <v>0.59299999999999997</v>
      </c>
      <c r="G1460" s="2">
        <v>149954.46880269816</v>
      </c>
      <c r="H1460" s="2">
        <v>88.923000000000002</v>
      </c>
      <c r="I1460" s="2">
        <v>0.63300000000000001</v>
      </c>
      <c r="J1460" s="2">
        <v>139238.27804107426</v>
      </c>
      <c r="K1460" s="2">
        <v>88.137830000000008</v>
      </c>
      <c r="L1460" s="65" t="s">
        <v>70</v>
      </c>
    </row>
    <row r="1461" spans="2:12">
      <c r="B1461" s="62" t="s">
        <v>71</v>
      </c>
      <c r="C1461" s="2">
        <v>3.5329999999999999</v>
      </c>
      <c r="D1461" s="2">
        <v>36431.644494763656</v>
      </c>
      <c r="E1461" s="2">
        <v>128.71299999999999</v>
      </c>
      <c r="F1461" s="2">
        <v>3.722</v>
      </c>
      <c r="G1461" s="2">
        <v>32265.717356260076</v>
      </c>
      <c r="H1461" s="2">
        <v>120.093</v>
      </c>
      <c r="I1461" s="2">
        <v>3.8929999999999998</v>
      </c>
      <c r="J1461" s="2">
        <v>30979.052144875419</v>
      </c>
      <c r="K1461" s="2">
        <v>120.60145</v>
      </c>
      <c r="L1461" s="65" t="s">
        <v>72</v>
      </c>
    </row>
    <row r="1462" spans="2:12">
      <c r="B1462" s="62" t="s">
        <v>73</v>
      </c>
      <c r="C1462" s="2">
        <v>0.38500000000000001</v>
      </c>
      <c r="D1462" s="2">
        <v>19241.558441558442</v>
      </c>
      <c r="E1462" s="2">
        <v>7.4080000000000004</v>
      </c>
      <c r="F1462" s="2">
        <v>0.44</v>
      </c>
      <c r="G1462" s="2">
        <v>19547.727272727276</v>
      </c>
      <c r="H1462" s="2">
        <v>8.6010000000000009</v>
      </c>
      <c r="I1462" s="2">
        <v>0.45</v>
      </c>
      <c r="J1462" s="2">
        <v>19176.866666666665</v>
      </c>
      <c r="K1462" s="2">
        <v>8.6295900000000003</v>
      </c>
      <c r="L1462" s="65" t="s">
        <v>74</v>
      </c>
    </row>
    <row r="1463" spans="2:12">
      <c r="B1463" s="62" t="s">
        <v>75</v>
      </c>
      <c r="C1463" s="2">
        <v>16.103999999999999</v>
      </c>
      <c r="D1463" s="2">
        <v>22638.537009438649</v>
      </c>
      <c r="E1463" s="2">
        <v>364.57100000000003</v>
      </c>
      <c r="F1463" s="2">
        <v>22.699000000000002</v>
      </c>
      <c r="G1463" s="2">
        <v>29319.529494691396</v>
      </c>
      <c r="H1463" s="2">
        <v>665.524</v>
      </c>
      <c r="I1463" s="2">
        <v>19.702000000000002</v>
      </c>
      <c r="J1463" s="2">
        <v>21999.840117754538</v>
      </c>
      <c r="K1463" s="2">
        <v>433.44084999999995</v>
      </c>
      <c r="L1463" s="65" t="s">
        <v>76</v>
      </c>
    </row>
    <row r="1464" spans="2:12">
      <c r="B1464" s="62" t="s">
        <v>77</v>
      </c>
      <c r="C1464" s="2">
        <v>1.2</v>
      </c>
      <c r="D1464" s="2">
        <v>47873.333333333336</v>
      </c>
      <c r="E1464" s="2">
        <v>57.448</v>
      </c>
      <c r="F1464" s="2">
        <v>1.3109999999999999</v>
      </c>
      <c r="G1464" s="2">
        <v>35405.03432494279</v>
      </c>
      <c r="H1464" s="2">
        <v>46.415999999999997</v>
      </c>
      <c r="I1464" s="2">
        <v>1.325</v>
      </c>
      <c r="J1464" s="2">
        <v>45170.566037735851</v>
      </c>
      <c r="K1464" s="2">
        <v>59.850999999999999</v>
      </c>
      <c r="L1464" s="65" t="s">
        <v>78</v>
      </c>
    </row>
    <row r="1465" spans="2:12">
      <c r="B1465" s="62" t="s">
        <v>79</v>
      </c>
      <c r="C1465" s="2">
        <v>0</v>
      </c>
      <c r="D1465" s="2">
        <v>0</v>
      </c>
      <c r="E1465" s="2">
        <v>0</v>
      </c>
      <c r="F1465" s="2">
        <v>0</v>
      </c>
      <c r="G1465" s="2">
        <v>0</v>
      </c>
      <c r="H1465" s="2">
        <v>0</v>
      </c>
      <c r="I1465" s="2">
        <v>0</v>
      </c>
      <c r="J1465" s="2">
        <v>0</v>
      </c>
      <c r="K1465" s="2">
        <v>0</v>
      </c>
      <c r="L1465" s="65" t="s">
        <v>80</v>
      </c>
    </row>
    <row r="1466" spans="2:12" ht="15.75" thickBot="1">
      <c r="B1466" s="63" t="s">
        <v>81</v>
      </c>
      <c r="C1466" s="2">
        <v>0.99399999999999999</v>
      </c>
      <c r="D1466" s="2">
        <v>15186.116700201208</v>
      </c>
      <c r="E1466" s="2">
        <v>15.095000000000001</v>
      </c>
      <c r="F1466" s="2">
        <v>0.94699999999999995</v>
      </c>
      <c r="G1466" s="2">
        <v>15369.588173178459</v>
      </c>
      <c r="H1466" s="2">
        <v>14.555</v>
      </c>
      <c r="I1466" s="2">
        <v>0.98499999999999999</v>
      </c>
      <c r="J1466" s="2">
        <v>14756.060913705584</v>
      </c>
      <c r="K1466" s="2">
        <v>14.53472</v>
      </c>
      <c r="L1466" s="66" t="s">
        <v>82</v>
      </c>
    </row>
    <row r="1467" spans="2:12" ht="15.75" thickBot="1">
      <c r="B1467" s="81" t="s">
        <v>343</v>
      </c>
      <c r="C1467" s="67">
        <v>76.080719999999999</v>
      </c>
      <c r="D1467" s="67">
        <v>1055854.2185841552</v>
      </c>
      <c r="E1467" s="67">
        <v>1892.2496000000001</v>
      </c>
      <c r="F1467" s="100">
        <v>90.695999999999998</v>
      </c>
      <c r="G1467" s="100">
        <v>26608.373026373822</v>
      </c>
      <c r="H1467" s="100">
        <v>2413.2730000000001</v>
      </c>
      <c r="I1467" s="100">
        <f>SUM(I1445:I1466)</f>
        <v>94.253999999999991</v>
      </c>
      <c r="J1467" s="100">
        <f>+K1467/I1467*1000</f>
        <v>25387.425997835639</v>
      </c>
      <c r="K1467" s="100">
        <f>SUM(K1445:K1466)</f>
        <v>2392.86645</v>
      </c>
      <c r="L1467" s="81" t="s">
        <v>345</v>
      </c>
    </row>
    <row r="1468" spans="2:12" ht="15.75" thickBot="1">
      <c r="B1468" s="81" t="s">
        <v>344</v>
      </c>
      <c r="C1468" s="67">
        <v>2231.402</v>
      </c>
      <c r="D1468" s="67">
        <v>39349.73886372782</v>
      </c>
      <c r="E1468" s="67">
        <v>87805.085999999996</v>
      </c>
      <c r="F1468" s="100">
        <v>2261.3180000000002</v>
      </c>
      <c r="G1468" s="100">
        <v>40356.231189067606</v>
      </c>
      <c r="H1468" s="100">
        <v>91258.271999999997</v>
      </c>
      <c r="I1468" s="100">
        <v>2172.1930000000002</v>
      </c>
      <c r="J1468" s="100">
        <v>43057.313967957729</v>
      </c>
      <c r="K1468" s="100">
        <v>93528.796000000002</v>
      </c>
      <c r="L1468" s="81" t="s">
        <v>342</v>
      </c>
    </row>
    <row r="1472" spans="2:12">
      <c r="K1472" s="120"/>
    </row>
    <row r="1473" spans="2:12">
      <c r="B1473" s="31" t="s">
        <v>110</v>
      </c>
      <c r="L1473" s="43" t="s">
        <v>111</v>
      </c>
    </row>
    <row r="1474" spans="2:12">
      <c r="B1474" s="31" t="s">
        <v>233</v>
      </c>
      <c r="L1474" s="43" t="s">
        <v>458</v>
      </c>
    </row>
    <row r="1475" spans="2:12" ht="15.75" thickBot="1">
      <c r="B1475" s="31" t="s">
        <v>467</v>
      </c>
      <c r="L1475" s="43" t="s">
        <v>127</v>
      </c>
    </row>
    <row r="1476" spans="2:12" ht="15.75" thickBot="1">
      <c r="B1476" s="135" t="s">
        <v>39</v>
      </c>
      <c r="C1476" s="138">
        <v>2019</v>
      </c>
      <c r="D1476" s="139"/>
      <c r="E1476" s="140"/>
      <c r="F1476" s="138">
        <v>2020</v>
      </c>
      <c r="G1476" s="139"/>
      <c r="H1476" s="140"/>
      <c r="I1476" s="138">
        <v>2021</v>
      </c>
      <c r="J1476" s="139"/>
      <c r="K1476" s="140"/>
      <c r="L1476" s="141" t="s">
        <v>40</v>
      </c>
    </row>
    <row r="1477" spans="2:12">
      <c r="B1477" s="136"/>
      <c r="C1477" s="57" t="s">
        <v>7</v>
      </c>
      <c r="D1477" s="57" t="s">
        <v>461</v>
      </c>
      <c r="E1477" s="58" t="s">
        <v>462</v>
      </c>
      <c r="F1477" s="57" t="s">
        <v>7</v>
      </c>
      <c r="G1477" s="57" t="s">
        <v>461</v>
      </c>
      <c r="H1477" s="58" t="s">
        <v>462</v>
      </c>
      <c r="I1477" s="57" t="s">
        <v>7</v>
      </c>
      <c r="J1477" s="57" t="s">
        <v>461</v>
      </c>
      <c r="K1477" s="58" t="s">
        <v>462</v>
      </c>
      <c r="L1477" s="142"/>
    </row>
    <row r="1478" spans="2:12" ht="15.75" thickBot="1">
      <c r="B1478" s="137"/>
      <c r="C1478" s="59" t="s">
        <v>8</v>
      </c>
      <c r="D1478" s="59" t="s">
        <v>9</v>
      </c>
      <c r="E1478" s="60" t="s">
        <v>10</v>
      </c>
      <c r="F1478" s="59" t="s">
        <v>8</v>
      </c>
      <c r="G1478" s="59" t="s">
        <v>9</v>
      </c>
      <c r="H1478" s="60" t="s">
        <v>10</v>
      </c>
      <c r="I1478" s="59" t="s">
        <v>8</v>
      </c>
      <c r="J1478" s="59" t="s">
        <v>9</v>
      </c>
      <c r="K1478" s="60" t="s">
        <v>10</v>
      </c>
      <c r="L1478" s="143"/>
    </row>
    <row r="1479" spans="2:12">
      <c r="B1479" s="61" t="s">
        <v>41</v>
      </c>
      <c r="C1479" s="2">
        <v>0.46</v>
      </c>
      <c r="D1479" s="2">
        <v>24260.869565217392</v>
      </c>
      <c r="E1479" s="2">
        <v>11.16</v>
      </c>
      <c r="F1479" s="2">
        <v>0.497</v>
      </c>
      <c r="G1479" s="2">
        <v>23899.396378269619</v>
      </c>
      <c r="H1479" s="2">
        <v>11.878</v>
      </c>
      <c r="I1479" s="2">
        <v>0.497</v>
      </c>
      <c r="J1479" s="2">
        <v>24699.597585513078</v>
      </c>
      <c r="K1479" s="2">
        <v>12.275700000000001</v>
      </c>
      <c r="L1479" s="64" t="s">
        <v>42</v>
      </c>
    </row>
    <row r="1480" spans="2:12">
      <c r="B1480" s="62" t="s">
        <v>43</v>
      </c>
      <c r="C1480" s="2">
        <v>0.113</v>
      </c>
      <c r="D1480" s="2">
        <v>14230.088495575223</v>
      </c>
      <c r="E1480" s="2">
        <v>1.6080000000000001</v>
      </c>
      <c r="F1480" s="2">
        <v>0.123</v>
      </c>
      <c r="G1480" s="2">
        <v>18723.577235772358</v>
      </c>
      <c r="H1480" s="2">
        <v>2.3029999999999999</v>
      </c>
      <c r="I1480" s="2">
        <v>9.8000000000000004E-2</v>
      </c>
      <c r="J1480" s="2">
        <v>18498.87755102041</v>
      </c>
      <c r="K1480" s="2">
        <v>1.8128900000000001</v>
      </c>
      <c r="L1480" s="65" t="s">
        <v>416</v>
      </c>
    </row>
    <row r="1481" spans="2:12">
      <c r="B1481" s="62" t="s">
        <v>44</v>
      </c>
      <c r="C1481" s="2">
        <v>0</v>
      </c>
      <c r="D1481" s="2">
        <v>0</v>
      </c>
      <c r="E1481" s="2">
        <v>0</v>
      </c>
      <c r="F1481" s="2">
        <v>0</v>
      </c>
      <c r="G1481" s="2">
        <v>0</v>
      </c>
      <c r="H1481" s="2">
        <v>0</v>
      </c>
      <c r="I1481" s="2">
        <v>0</v>
      </c>
      <c r="J1481" s="2">
        <v>0</v>
      </c>
      <c r="K1481" s="2">
        <v>0</v>
      </c>
      <c r="L1481" s="65" t="s">
        <v>45</v>
      </c>
    </row>
    <row r="1482" spans="2:12">
      <c r="B1482" s="62" t="s">
        <v>46</v>
      </c>
      <c r="C1482" s="2">
        <v>0.26600000000000001</v>
      </c>
      <c r="D1482" s="2">
        <v>2349.624060150376</v>
      </c>
      <c r="E1482" s="2">
        <v>0.625</v>
      </c>
      <c r="F1482" s="2">
        <v>0.30399999999999999</v>
      </c>
      <c r="G1482" s="2">
        <v>3006.5789473684213</v>
      </c>
      <c r="H1482" s="2">
        <v>0.91400000000000003</v>
      </c>
      <c r="I1482" s="2">
        <v>0.29899999999999999</v>
      </c>
      <c r="J1482" s="2">
        <v>3052.5752508361202</v>
      </c>
      <c r="K1482" s="2">
        <v>0.91271999999999998</v>
      </c>
      <c r="L1482" s="65" t="s">
        <v>47</v>
      </c>
    </row>
    <row r="1483" spans="2:12">
      <c r="B1483" s="62" t="s">
        <v>48</v>
      </c>
      <c r="C1483" s="2">
        <v>12.706</v>
      </c>
      <c r="D1483" s="2">
        <v>7478.5140878325201</v>
      </c>
      <c r="E1483" s="2">
        <v>95.022000000000006</v>
      </c>
      <c r="F1483" s="2">
        <v>12.821999999999999</v>
      </c>
      <c r="G1483" s="2">
        <v>7823.1165184838565</v>
      </c>
      <c r="H1483" s="2">
        <v>100.30800000000001</v>
      </c>
      <c r="I1483" s="2">
        <v>12.539</v>
      </c>
      <c r="J1483" s="2">
        <v>7013.9564558577231</v>
      </c>
      <c r="K1483" s="2">
        <v>87.947999999999993</v>
      </c>
      <c r="L1483" s="65" t="s">
        <v>49</v>
      </c>
    </row>
    <row r="1484" spans="2:12">
      <c r="B1484" s="62" t="s">
        <v>50</v>
      </c>
      <c r="C1484" s="2">
        <v>0</v>
      </c>
      <c r="D1484" s="2">
        <v>0</v>
      </c>
      <c r="E1484" s="2">
        <v>0</v>
      </c>
      <c r="F1484" s="2">
        <v>0</v>
      </c>
      <c r="G1484" s="2">
        <v>0</v>
      </c>
      <c r="H1484" s="2">
        <v>0</v>
      </c>
      <c r="I1484" s="2">
        <v>0</v>
      </c>
      <c r="J1484" s="2">
        <v>0</v>
      </c>
      <c r="K1484" s="2">
        <v>0</v>
      </c>
      <c r="L1484" s="65" t="s">
        <v>51</v>
      </c>
    </row>
    <row r="1485" spans="2:12">
      <c r="B1485" s="62" t="s">
        <v>52</v>
      </c>
      <c r="C1485" s="2">
        <v>0</v>
      </c>
      <c r="D1485" s="2">
        <v>0</v>
      </c>
      <c r="E1485" s="2">
        <v>0</v>
      </c>
      <c r="F1485" s="2">
        <v>0</v>
      </c>
      <c r="G1485" s="2">
        <v>0</v>
      </c>
      <c r="H1485" s="2">
        <v>0</v>
      </c>
      <c r="I1485" s="2">
        <v>0</v>
      </c>
      <c r="J1485" s="2">
        <v>0</v>
      </c>
      <c r="K1485" s="2">
        <v>0</v>
      </c>
      <c r="L1485" s="65" t="s">
        <v>53</v>
      </c>
    </row>
    <row r="1486" spans="2:12">
      <c r="B1486" s="62" t="s">
        <v>54</v>
      </c>
      <c r="C1486" s="2">
        <v>0</v>
      </c>
      <c r="D1486" s="2">
        <v>0</v>
      </c>
      <c r="E1486" s="2">
        <v>0</v>
      </c>
      <c r="F1486" s="2">
        <v>0.55000000000000004</v>
      </c>
      <c r="G1486" s="2">
        <v>20034.545454545452</v>
      </c>
      <c r="H1486" s="2">
        <v>11.019</v>
      </c>
      <c r="I1486" s="2">
        <v>4.9939999999999998</v>
      </c>
      <c r="J1486" s="2">
        <v>3419.9038846615945</v>
      </c>
      <c r="K1486" s="2">
        <v>17.079000000000001</v>
      </c>
      <c r="L1486" s="65" t="s">
        <v>55</v>
      </c>
    </row>
    <row r="1487" spans="2:12">
      <c r="B1487" s="62" t="s">
        <v>56</v>
      </c>
      <c r="C1487" s="2">
        <v>0.12903000000000001</v>
      </c>
      <c r="D1487" s="2">
        <v>4952.5373944044013</v>
      </c>
      <c r="E1487" s="2">
        <v>0.63902589999999992</v>
      </c>
      <c r="F1487" s="2">
        <v>0.1</v>
      </c>
      <c r="G1487" s="2">
        <v>1000</v>
      </c>
      <c r="H1487" s="2">
        <v>0.1</v>
      </c>
      <c r="I1487" s="2">
        <v>6.3E-2</v>
      </c>
      <c r="J1487" s="2">
        <v>5867.1428571428578</v>
      </c>
      <c r="K1487" s="2">
        <v>0.36963000000000001</v>
      </c>
      <c r="L1487" s="65" t="s">
        <v>57</v>
      </c>
    </row>
    <row r="1488" spans="2:12">
      <c r="B1488" s="62" t="s">
        <v>58</v>
      </c>
      <c r="C1488" s="2">
        <v>4.62</v>
      </c>
      <c r="D1488" s="2">
        <v>7428.3549783549788</v>
      </c>
      <c r="E1488" s="2">
        <v>34.319000000000003</v>
      </c>
      <c r="F1488" s="2">
        <v>5.125</v>
      </c>
      <c r="G1488" s="2">
        <v>8556.292682926829</v>
      </c>
      <c r="H1488" s="2">
        <v>43.850999999999999</v>
      </c>
      <c r="I1488" s="2">
        <v>5.6390000000000002</v>
      </c>
      <c r="J1488" s="2">
        <v>8456.1269728675306</v>
      </c>
      <c r="K1488" s="2">
        <v>47.684100000000001</v>
      </c>
      <c r="L1488" s="65" t="s">
        <v>417</v>
      </c>
    </row>
    <row r="1489" spans="2:13">
      <c r="B1489" s="62" t="s">
        <v>59</v>
      </c>
      <c r="C1489" s="2">
        <v>0</v>
      </c>
      <c r="D1489" s="2">
        <v>0</v>
      </c>
      <c r="E1489" s="2">
        <v>0</v>
      </c>
      <c r="F1489" s="2">
        <v>0</v>
      </c>
      <c r="G1489" s="2">
        <v>0</v>
      </c>
      <c r="H1489" s="2">
        <v>0</v>
      </c>
      <c r="I1489" s="2">
        <v>0</v>
      </c>
      <c r="J1489" s="2">
        <v>0</v>
      </c>
      <c r="K1489" s="2">
        <v>0</v>
      </c>
      <c r="L1489" s="65" t="s">
        <v>60</v>
      </c>
    </row>
    <row r="1490" spans="2:13">
      <c r="B1490" s="62" t="s">
        <v>61</v>
      </c>
      <c r="C1490" s="2">
        <v>0.79200000000000004</v>
      </c>
      <c r="D1490" s="2">
        <v>5924.242424242424</v>
      </c>
      <c r="E1490" s="2">
        <v>4.6920000000000002</v>
      </c>
      <c r="F1490" s="2">
        <v>8.6999999999999993</v>
      </c>
      <c r="G1490" s="2">
        <v>390.80459770114948</v>
      </c>
      <c r="H1490" s="2">
        <v>3.4</v>
      </c>
      <c r="I1490" s="2">
        <v>0.67500000000000004</v>
      </c>
      <c r="J1490" s="2">
        <v>6110.8888888888887</v>
      </c>
      <c r="K1490" s="2">
        <v>4.1248500000000003</v>
      </c>
      <c r="L1490" s="65" t="s">
        <v>62</v>
      </c>
    </row>
    <row r="1491" spans="2:13">
      <c r="B1491" s="62" t="s">
        <v>63</v>
      </c>
      <c r="C1491" s="2">
        <v>0</v>
      </c>
      <c r="D1491" s="2">
        <v>0</v>
      </c>
      <c r="E1491" s="2">
        <v>0</v>
      </c>
      <c r="F1491" s="2">
        <v>0</v>
      </c>
      <c r="G1491" s="2">
        <v>0</v>
      </c>
      <c r="H1491" s="2">
        <v>0</v>
      </c>
      <c r="I1491" s="2">
        <v>0</v>
      </c>
      <c r="J1491" s="2">
        <v>0</v>
      </c>
      <c r="K1491" s="2">
        <v>0</v>
      </c>
      <c r="L1491" s="65" t="s">
        <v>64</v>
      </c>
    </row>
    <row r="1492" spans="2:13">
      <c r="B1492" s="62" t="s">
        <v>65</v>
      </c>
      <c r="C1492" s="2">
        <v>0.37</v>
      </c>
      <c r="D1492" s="2">
        <v>20283.783783783783</v>
      </c>
      <c r="E1492" s="2">
        <v>7.5049999999999999</v>
      </c>
      <c r="F1492" s="2">
        <v>0.4</v>
      </c>
      <c r="G1492" s="2">
        <v>18727.5</v>
      </c>
      <c r="H1492" s="2">
        <v>7.4909999999999997</v>
      </c>
      <c r="I1492" s="2">
        <v>0.38700000000000001</v>
      </c>
      <c r="J1492" s="2">
        <v>19547.157622739018</v>
      </c>
      <c r="K1492" s="2">
        <v>7.5647500000000001</v>
      </c>
      <c r="L1492" s="65" t="s">
        <v>66</v>
      </c>
    </row>
    <row r="1493" spans="2:13">
      <c r="B1493" s="62" t="s">
        <v>67</v>
      </c>
      <c r="C1493" s="2">
        <v>3.6999999999999998E-2</v>
      </c>
      <c r="D1493" s="2">
        <v>32213.513513513513</v>
      </c>
      <c r="E1493" s="2">
        <v>1.1919</v>
      </c>
      <c r="F1493" s="2">
        <v>0.111</v>
      </c>
      <c r="G1493" s="2">
        <v>25945.945945945943</v>
      </c>
      <c r="H1493" s="2">
        <v>2.88</v>
      </c>
      <c r="I1493" s="2">
        <v>8.3000000000000004E-2</v>
      </c>
      <c r="J1493" s="2">
        <v>23542.168674698794</v>
      </c>
      <c r="K1493" s="2">
        <v>1.954</v>
      </c>
      <c r="L1493" s="65" t="s">
        <v>68</v>
      </c>
      <c r="M1493" s="93"/>
    </row>
    <row r="1494" spans="2:13">
      <c r="B1494" s="62" t="s">
        <v>69</v>
      </c>
      <c r="C1494" s="2">
        <v>0.106</v>
      </c>
      <c r="D1494" s="2">
        <v>20707.547169811322</v>
      </c>
      <c r="E1494" s="2">
        <v>2.1949999999999998</v>
      </c>
      <c r="F1494" s="2">
        <v>0.11799999999999999</v>
      </c>
      <c r="G1494" s="2">
        <v>24254.237288135595</v>
      </c>
      <c r="H1494" s="2">
        <v>2.8620000000000001</v>
      </c>
      <c r="I1494" s="2">
        <v>0.111</v>
      </c>
      <c r="J1494" s="2">
        <v>22873.603603603602</v>
      </c>
      <c r="K1494" s="2">
        <v>2.5389699999999999</v>
      </c>
      <c r="L1494" s="65" t="s">
        <v>70</v>
      </c>
    </row>
    <row r="1495" spans="2:13">
      <c r="B1495" s="62" t="s">
        <v>71</v>
      </c>
      <c r="C1495" s="2">
        <v>1.8859999999999999</v>
      </c>
      <c r="D1495" s="2">
        <v>8766.1717921527052</v>
      </c>
      <c r="E1495" s="2">
        <v>16.533000000000001</v>
      </c>
      <c r="F1495" s="2">
        <v>2.0329999999999999</v>
      </c>
      <c r="G1495" s="2">
        <v>8333.497294638466</v>
      </c>
      <c r="H1495" s="2">
        <v>16.942</v>
      </c>
      <c r="I1495" s="2">
        <v>2.6019999999999999</v>
      </c>
      <c r="J1495" s="2">
        <v>6589.5503458877783</v>
      </c>
      <c r="K1495" s="2">
        <v>17.146009999999997</v>
      </c>
      <c r="L1495" s="65" t="s">
        <v>72</v>
      </c>
    </row>
    <row r="1496" spans="2:13">
      <c r="B1496" s="62" t="s">
        <v>73</v>
      </c>
      <c r="C1496" s="2">
        <v>0</v>
      </c>
      <c r="D1496" s="2">
        <v>0</v>
      </c>
      <c r="E1496" s="2">
        <v>0</v>
      </c>
      <c r="F1496" s="2">
        <v>0</v>
      </c>
      <c r="G1496" s="2">
        <v>0</v>
      </c>
      <c r="H1496" s="2">
        <v>0</v>
      </c>
      <c r="I1496" s="2">
        <v>0</v>
      </c>
      <c r="J1496" s="2">
        <v>0</v>
      </c>
      <c r="K1496" s="2">
        <v>0</v>
      </c>
      <c r="L1496" s="65" t="s">
        <v>74</v>
      </c>
    </row>
    <row r="1497" spans="2:13">
      <c r="B1497" s="62" t="s">
        <v>75</v>
      </c>
      <c r="C1497" s="2">
        <v>27.934000000000001</v>
      </c>
      <c r="D1497" s="2">
        <v>10332.569628409823</v>
      </c>
      <c r="E1497" s="2">
        <v>288.63</v>
      </c>
      <c r="F1497" s="2">
        <v>18.620999999999999</v>
      </c>
      <c r="G1497" s="2">
        <v>9763.0632082057891</v>
      </c>
      <c r="H1497" s="2">
        <v>181.798</v>
      </c>
      <c r="I1497" s="2">
        <v>26.388000000000002</v>
      </c>
      <c r="J1497" s="2">
        <v>10058.324617250266</v>
      </c>
      <c r="K1497" s="2">
        <v>265.41907000000003</v>
      </c>
      <c r="L1497" s="65" t="s">
        <v>76</v>
      </c>
    </row>
    <row r="1498" spans="2:13">
      <c r="B1498" s="62" t="s">
        <v>77</v>
      </c>
      <c r="C1498" s="2">
        <v>6</v>
      </c>
      <c r="D1498" s="2">
        <v>35099.5</v>
      </c>
      <c r="E1498" s="2">
        <v>210.59700000000001</v>
      </c>
      <c r="F1498" s="2">
        <v>9.8000000000000007</v>
      </c>
      <c r="G1498" s="2">
        <v>23681.428571428569</v>
      </c>
      <c r="H1498" s="2">
        <v>232.078</v>
      </c>
      <c r="I1498" s="2">
        <v>9.6159999999999997</v>
      </c>
      <c r="J1498" s="2">
        <v>23688.063643926791</v>
      </c>
      <c r="K1498" s="2">
        <v>227.78442000000001</v>
      </c>
      <c r="L1498" s="65" t="s">
        <v>78</v>
      </c>
    </row>
    <row r="1499" spans="2:13">
      <c r="B1499" s="62" t="s">
        <v>79</v>
      </c>
      <c r="C1499" s="2">
        <v>0</v>
      </c>
      <c r="D1499" s="2">
        <v>0</v>
      </c>
      <c r="E1499" s="2">
        <v>0</v>
      </c>
      <c r="F1499" s="2">
        <v>0</v>
      </c>
      <c r="G1499" s="2">
        <v>0</v>
      </c>
      <c r="H1499" s="2">
        <v>0</v>
      </c>
      <c r="I1499" s="2">
        <v>0</v>
      </c>
      <c r="J1499" s="2">
        <v>0</v>
      </c>
      <c r="K1499" s="2">
        <v>0</v>
      </c>
      <c r="L1499" s="65" t="s">
        <v>80</v>
      </c>
    </row>
    <row r="1500" spans="2:13" ht="15.75" thickBot="1">
      <c r="B1500" s="63" t="s">
        <v>81</v>
      </c>
      <c r="C1500" s="2">
        <v>0.42299999999999999</v>
      </c>
      <c r="D1500" s="2">
        <v>7449.1725768321512</v>
      </c>
      <c r="E1500" s="2">
        <v>3.1509999999999998</v>
      </c>
      <c r="F1500" s="2">
        <v>0.42099999999999999</v>
      </c>
      <c r="G1500" s="2">
        <v>7546.3182897862234</v>
      </c>
      <c r="H1500" s="2">
        <v>3.177</v>
      </c>
      <c r="I1500" s="2">
        <v>0.44700000000000001</v>
      </c>
      <c r="J1500" s="2">
        <v>7673.109619686802</v>
      </c>
      <c r="K1500" s="2">
        <v>3.4298800000000003</v>
      </c>
      <c r="L1500" s="66" t="s">
        <v>82</v>
      </c>
    </row>
    <row r="1501" spans="2:13" ht="15.75" thickBot="1">
      <c r="B1501" s="81" t="s">
        <v>343</v>
      </c>
      <c r="C1501" s="67">
        <v>55.842030000000008</v>
      </c>
      <c r="D1501" s="67">
        <v>12139.027286436396</v>
      </c>
      <c r="E1501" s="67">
        <v>677.86792589999993</v>
      </c>
      <c r="F1501" s="100">
        <v>59.725000000000001</v>
      </c>
      <c r="G1501" s="100">
        <v>10397.672666387611</v>
      </c>
      <c r="H1501" s="100">
        <v>621.00099999999998</v>
      </c>
      <c r="I1501" s="100">
        <f>SUM(I1479:I1500)</f>
        <v>64.438000000000002</v>
      </c>
      <c r="J1501" s="100">
        <f>+K1501/I1501*1000</f>
        <v>10832.800366243522</v>
      </c>
      <c r="K1501" s="100">
        <f>SUM(K1479:K1500)</f>
        <v>698.04399000000001</v>
      </c>
      <c r="L1501" s="81" t="s">
        <v>345</v>
      </c>
    </row>
    <row r="1502" spans="2:13" ht="15.75" thickBot="1">
      <c r="B1502" s="81" t="s">
        <v>344</v>
      </c>
      <c r="C1502" s="67">
        <v>1649.711</v>
      </c>
      <c r="D1502" s="67">
        <v>16355.46104741982</v>
      </c>
      <c r="E1502" s="67">
        <v>26981.784</v>
      </c>
      <c r="F1502" s="100">
        <v>1579.489</v>
      </c>
      <c r="G1502" s="100">
        <v>14736.864897444679</v>
      </c>
      <c r="H1502" s="100">
        <v>23276.716</v>
      </c>
      <c r="I1502" s="100">
        <v>1586.086</v>
      </c>
      <c r="J1502" s="100">
        <v>14760.342541324997</v>
      </c>
      <c r="K1502" s="100">
        <v>23411.17266</v>
      </c>
      <c r="L1502" s="81" t="s">
        <v>342</v>
      </c>
    </row>
    <row r="1506" spans="2:12">
      <c r="B1506" s="31" t="s">
        <v>114</v>
      </c>
      <c r="L1506" s="43" t="s">
        <v>115</v>
      </c>
    </row>
    <row r="1507" spans="2:12">
      <c r="B1507" s="31" t="s">
        <v>236</v>
      </c>
      <c r="L1507" s="43" t="s">
        <v>359</v>
      </c>
    </row>
    <row r="1508" spans="2:12" ht="18.75" customHeight="1" thickBot="1">
      <c r="B1508" s="26" t="s">
        <v>467</v>
      </c>
      <c r="L1508" s="43" t="s">
        <v>127</v>
      </c>
    </row>
    <row r="1509" spans="2:12" ht="15.75" thickBot="1">
      <c r="B1509" s="135" t="s">
        <v>39</v>
      </c>
      <c r="C1509" s="138">
        <v>2019</v>
      </c>
      <c r="D1509" s="139"/>
      <c r="E1509" s="140"/>
      <c r="F1509" s="138">
        <v>2020</v>
      </c>
      <c r="G1509" s="139"/>
      <c r="H1509" s="140"/>
      <c r="I1509" s="138">
        <v>2021</v>
      </c>
      <c r="J1509" s="139"/>
      <c r="K1509" s="140"/>
      <c r="L1509" s="141" t="s">
        <v>40</v>
      </c>
    </row>
    <row r="1510" spans="2:12">
      <c r="B1510" s="136"/>
      <c r="C1510" s="57" t="s">
        <v>7</v>
      </c>
      <c r="D1510" s="57" t="s">
        <v>461</v>
      </c>
      <c r="E1510" s="58" t="s">
        <v>462</v>
      </c>
      <c r="F1510" s="57" t="s">
        <v>7</v>
      </c>
      <c r="G1510" s="57" t="s">
        <v>461</v>
      </c>
      <c r="H1510" s="58" t="s">
        <v>462</v>
      </c>
      <c r="I1510" s="57" t="s">
        <v>7</v>
      </c>
      <c r="J1510" s="57" t="s">
        <v>461</v>
      </c>
      <c r="K1510" s="58" t="s">
        <v>462</v>
      </c>
      <c r="L1510" s="142"/>
    </row>
    <row r="1511" spans="2:12" ht="15.75" thickBot="1">
      <c r="B1511" s="137"/>
      <c r="C1511" s="59" t="s">
        <v>8</v>
      </c>
      <c r="D1511" s="59" t="s">
        <v>9</v>
      </c>
      <c r="E1511" s="60" t="s">
        <v>10</v>
      </c>
      <c r="F1511" s="59" t="s">
        <v>8</v>
      </c>
      <c r="G1511" s="59" t="s">
        <v>9</v>
      </c>
      <c r="H1511" s="60" t="s">
        <v>10</v>
      </c>
      <c r="I1511" s="59" t="s">
        <v>8</v>
      </c>
      <c r="J1511" s="59" t="s">
        <v>9</v>
      </c>
      <c r="K1511" s="60" t="s">
        <v>10</v>
      </c>
      <c r="L1511" s="143"/>
    </row>
    <row r="1512" spans="2:12">
      <c r="B1512" s="61" t="s">
        <v>41</v>
      </c>
      <c r="C1512" s="2">
        <v>0.61499999999999999</v>
      </c>
      <c r="D1512" s="2">
        <v>38102.439024390245</v>
      </c>
      <c r="E1512" s="2">
        <v>23.433</v>
      </c>
      <c r="F1512" s="2">
        <v>0.52300000000000002</v>
      </c>
      <c r="G1512" s="2">
        <v>42422.562141491399</v>
      </c>
      <c r="H1512" s="2">
        <v>22.187000000000001</v>
      </c>
      <c r="I1512" s="2">
        <v>0.47399999999999998</v>
      </c>
      <c r="J1512" s="2">
        <v>45177.82700421942</v>
      </c>
      <c r="K1512" s="2">
        <v>21.414290000000001</v>
      </c>
      <c r="L1512" s="64" t="s">
        <v>42</v>
      </c>
    </row>
    <row r="1513" spans="2:12">
      <c r="B1513" s="62" t="s">
        <v>43</v>
      </c>
      <c r="C1513" s="2">
        <v>3.36</v>
      </c>
      <c r="D1513" s="2">
        <v>13312.79761904762</v>
      </c>
      <c r="E1513" s="2">
        <v>44.731000000000002</v>
      </c>
      <c r="F1513" s="2">
        <v>1.0999999999999999E-2</v>
      </c>
      <c r="G1513" s="2">
        <v>16727.272727272728</v>
      </c>
      <c r="H1513" s="2">
        <v>0.184</v>
      </c>
      <c r="I1513" s="2">
        <v>5.0000000000000001E-3</v>
      </c>
      <c r="J1513" s="2">
        <v>17294</v>
      </c>
      <c r="K1513" s="2">
        <v>8.6470000000000005E-2</v>
      </c>
      <c r="L1513" s="65" t="s">
        <v>416</v>
      </c>
    </row>
    <row r="1514" spans="2:12">
      <c r="B1514" s="62" t="s">
        <v>44</v>
      </c>
      <c r="C1514" s="2">
        <v>2E-3</v>
      </c>
      <c r="D1514" s="2">
        <v>17500</v>
      </c>
      <c r="E1514" s="2">
        <v>3.5000000000000003E-2</v>
      </c>
      <c r="F1514" s="2">
        <v>2E-3</v>
      </c>
      <c r="G1514" s="2">
        <v>18000</v>
      </c>
      <c r="H1514" s="2">
        <v>3.5999999999999997E-2</v>
      </c>
      <c r="I1514" s="2">
        <v>2E-3</v>
      </c>
      <c r="J1514" s="2">
        <v>17500</v>
      </c>
      <c r="K1514" s="2">
        <v>3.5000000000000003E-2</v>
      </c>
      <c r="L1514" s="65" t="s">
        <v>45</v>
      </c>
    </row>
    <row r="1515" spans="2:12">
      <c r="B1515" s="62" t="s">
        <v>46</v>
      </c>
      <c r="C1515" s="2">
        <v>5.6</v>
      </c>
      <c r="D1515" s="2">
        <v>37755.357142857145</v>
      </c>
      <c r="E1515" s="2">
        <v>211.43</v>
      </c>
      <c r="F1515" s="2">
        <v>12.08</v>
      </c>
      <c r="G1515" s="2">
        <v>17994.039735099337</v>
      </c>
      <c r="H1515" s="2">
        <v>217.36799999999999</v>
      </c>
      <c r="I1515" s="2">
        <v>11.582000000000001</v>
      </c>
      <c r="J1515" s="2">
        <v>18379.728889656362</v>
      </c>
      <c r="K1515" s="2">
        <v>212.87402</v>
      </c>
      <c r="L1515" s="65" t="s">
        <v>47</v>
      </c>
    </row>
    <row r="1516" spans="2:12">
      <c r="B1516" s="62" t="s">
        <v>48</v>
      </c>
      <c r="C1516" s="2">
        <v>17.469000000000001</v>
      </c>
      <c r="D1516" s="2">
        <v>24015.913904631059</v>
      </c>
      <c r="E1516" s="2">
        <v>419.53399999999999</v>
      </c>
      <c r="F1516" s="2">
        <v>17.414000000000001</v>
      </c>
      <c r="G1516" s="2">
        <v>25703.169863328356</v>
      </c>
      <c r="H1516" s="2">
        <v>447.59500000000003</v>
      </c>
      <c r="I1516" s="2">
        <v>16.956</v>
      </c>
      <c r="J1516" s="2">
        <v>24435.12620901156</v>
      </c>
      <c r="K1516" s="2">
        <v>414.322</v>
      </c>
      <c r="L1516" s="65" t="s">
        <v>49</v>
      </c>
    </row>
    <row r="1517" spans="2:12">
      <c r="B1517" s="62" t="s">
        <v>50</v>
      </c>
      <c r="C1517" s="2">
        <v>0</v>
      </c>
      <c r="D1517" s="2">
        <v>0</v>
      </c>
      <c r="E1517" s="2">
        <v>0</v>
      </c>
      <c r="F1517" s="2">
        <v>0</v>
      </c>
      <c r="G1517" s="2">
        <v>0</v>
      </c>
      <c r="H1517" s="2">
        <v>0</v>
      </c>
      <c r="I1517" s="2">
        <v>0</v>
      </c>
      <c r="J1517" s="2">
        <v>0</v>
      </c>
      <c r="K1517" s="2">
        <v>0</v>
      </c>
      <c r="L1517" s="65" t="s">
        <v>51</v>
      </c>
    </row>
    <row r="1518" spans="2:12">
      <c r="B1518" s="62" t="s">
        <v>52</v>
      </c>
      <c r="C1518" s="2">
        <v>0</v>
      </c>
      <c r="D1518" s="2">
        <v>0</v>
      </c>
      <c r="E1518" s="2">
        <v>1.4E-2</v>
      </c>
      <c r="F1518" s="2">
        <v>0</v>
      </c>
      <c r="G1518" s="2">
        <v>0</v>
      </c>
      <c r="H1518" s="2">
        <v>1.2999999999999999E-2</v>
      </c>
      <c r="I1518" s="2">
        <v>0</v>
      </c>
      <c r="J1518" s="2">
        <v>0</v>
      </c>
      <c r="K1518" s="2">
        <v>1.357E-2</v>
      </c>
      <c r="L1518" s="65" t="s">
        <v>53</v>
      </c>
    </row>
    <row r="1519" spans="2:12">
      <c r="B1519" s="62" t="s">
        <v>54</v>
      </c>
      <c r="C1519" s="2">
        <v>0.66300000000000003</v>
      </c>
      <c r="D1519" s="2">
        <v>20196.078431372549</v>
      </c>
      <c r="E1519" s="2">
        <v>13.39</v>
      </c>
      <c r="F1519" s="2">
        <v>1.2509999999999999</v>
      </c>
      <c r="G1519" s="2">
        <v>17581.135091926459</v>
      </c>
      <c r="H1519" s="2">
        <v>21.994</v>
      </c>
      <c r="I1519" s="2">
        <v>1.383</v>
      </c>
      <c r="J1519" s="2">
        <v>17715.112075198842</v>
      </c>
      <c r="K1519" s="2">
        <v>24.5</v>
      </c>
      <c r="L1519" s="65" t="s">
        <v>55</v>
      </c>
    </row>
    <row r="1520" spans="2:12">
      <c r="B1520" s="62" t="s">
        <v>56</v>
      </c>
      <c r="C1520" s="2">
        <v>8.4024999999999999</v>
      </c>
      <c r="D1520" s="2">
        <v>6032.7640583159773</v>
      </c>
      <c r="E1520" s="2">
        <v>50.690300000000001</v>
      </c>
      <c r="F1520" s="2">
        <v>8.5</v>
      </c>
      <c r="G1520" s="2">
        <v>6117.6470588235288</v>
      </c>
      <c r="H1520" s="2">
        <v>52</v>
      </c>
      <c r="I1520" s="2">
        <v>6.4249999999999998</v>
      </c>
      <c r="J1520" s="2">
        <v>6403.8396887159533</v>
      </c>
      <c r="K1520" s="2">
        <v>41.144669999999998</v>
      </c>
      <c r="L1520" s="65" t="s">
        <v>57</v>
      </c>
    </row>
    <row r="1521" spans="2:12">
      <c r="B1521" s="62" t="s">
        <v>58</v>
      </c>
      <c r="C1521" s="2">
        <v>0.84</v>
      </c>
      <c r="D1521" s="2">
        <v>23660.71428571429</v>
      </c>
      <c r="E1521" s="2">
        <v>19.875</v>
      </c>
      <c r="F1521" s="2">
        <v>0.79200000000000004</v>
      </c>
      <c r="G1521" s="2">
        <v>23255.050505050502</v>
      </c>
      <c r="H1521" s="2">
        <v>18.417999999999999</v>
      </c>
      <c r="I1521" s="2">
        <v>1.121</v>
      </c>
      <c r="J1521" s="2">
        <v>23311.329170383586</v>
      </c>
      <c r="K1521" s="2">
        <v>26.132000000000001</v>
      </c>
      <c r="L1521" s="65" t="s">
        <v>417</v>
      </c>
    </row>
    <row r="1522" spans="2:12">
      <c r="B1522" s="62" t="s">
        <v>59</v>
      </c>
      <c r="C1522" s="2">
        <v>0</v>
      </c>
      <c r="D1522" s="2">
        <v>0</v>
      </c>
      <c r="E1522" s="2">
        <v>0</v>
      </c>
      <c r="F1522" s="2">
        <v>0</v>
      </c>
      <c r="G1522" s="2">
        <v>0</v>
      </c>
      <c r="H1522" s="2">
        <v>0</v>
      </c>
      <c r="I1522" s="2">
        <v>0</v>
      </c>
      <c r="J1522" s="2">
        <v>0</v>
      </c>
      <c r="K1522" s="2">
        <v>0</v>
      </c>
      <c r="L1522" s="65" t="s">
        <v>60</v>
      </c>
    </row>
    <row r="1523" spans="2:12">
      <c r="B1523" s="62" t="s">
        <v>61</v>
      </c>
      <c r="C1523" s="2">
        <v>0.49299999999999999</v>
      </c>
      <c r="D1523" s="2">
        <v>7432.0486815415825</v>
      </c>
      <c r="E1523" s="2">
        <v>3.6640000000000001</v>
      </c>
      <c r="F1523" s="2">
        <v>0.34100000000000003</v>
      </c>
      <c r="G1523" s="2">
        <v>9982.4046920821092</v>
      </c>
      <c r="H1523" s="2">
        <v>3.4039999999999999</v>
      </c>
      <c r="I1523" s="2">
        <v>0.28299999999999997</v>
      </c>
      <c r="J1523" s="2">
        <v>6127.2084805653722</v>
      </c>
      <c r="K1523" s="2">
        <v>1.734</v>
      </c>
      <c r="L1523" s="65" t="s">
        <v>62</v>
      </c>
    </row>
    <row r="1524" spans="2:12">
      <c r="B1524" s="62" t="s">
        <v>63</v>
      </c>
      <c r="C1524" s="2">
        <v>0.58169999999999999</v>
      </c>
      <c r="D1524" s="2">
        <v>31464.672511603923</v>
      </c>
      <c r="E1524" s="2">
        <v>18.303000000000001</v>
      </c>
      <c r="F1524" s="2">
        <v>0.247</v>
      </c>
      <c r="G1524" s="2">
        <v>50684.210526315786</v>
      </c>
      <c r="H1524" s="2">
        <v>12.519</v>
      </c>
      <c r="I1524" s="2">
        <v>0.442</v>
      </c>
      <c r="J1524" s="2">
        <v>43576.923076923071</v>
      </c>
      <c r="K1524" s="2">
        <v>19.260999999999999</v>
      </c>
      <c r="L1524" s="65" t="s">
        <v>64</v>
      </c>
    </row>
    <row r="1525" spans="2:12">
      <c r="B1525" s="62" t="s">
        <v>65</v>
      </c>
      <c r="C1525" s="2">
        <v>0.19700000000000001</v>
      </c>
      <c r="D1525" s="2">
        <v>25842.639593908629</v>
      </c>
      <c r="E1525" s="2">
        <v>5.0910000000000002</v>
      </c>
      <c r="F1525" s="2">
        <v>0.19800000000000001</v>
      </c>
      <c r="G1525" s="2">
        <v>25853.535353535353</v>
      </c>
      <c r="H1525" s="2">
        <v>5.1189999999999998</v>
      </c>
      <c r="I1525" s="2">
        <v>0.20100000000000001</v>
      </c>
      <c r="J1525" s="2">
        <v>25581.990049751239</v>
      </c>
      <c r="K1525" s="2">
        <v>5.1419799999999993</v>
      </c>
      <c r="L1525" s="65" t="s">
        <v>66</v>
      </c>
    </row>
    <row r="1526" spans="2:12">
      <c r="B1526" s="62" t="s">
        <v>67</v>
      </c>
      <c r="C1526" s="2">
        <v>5.0000000000000001E-3</v>
      </c>
      <c r="D1526" s="2">
        <v>12400</v>
      </c>
      <c r="E1526" s="2">
        <v>6.2E-2</v>
      </c>
      <c r="F1526" s="2">
        <v>0.01</v>
      </c>
      <c r="G1526" s="2">
        <v>10900</v>
      </c>
      <c r="H1526" s="2">
        <v>0.109</v>
      </c>
      <c r="I1526" s="2">
        <v>4.0000000000000001E-3</v>
      </c>
      <c r="J1526" s="2">
        <v>10500</v>
      </c>
      <c r="K1526" s="2">
        <v>4.2000000000000003E-2</v>
      </c>
      <c r="L1526" s="65" t="s">
        <v>68</v>
      </c>
    </row>
    <row r="1527" spans="2:12">
      <c r="B1527" s="62" t="s">
        <v>69</v>
      </c>
      <c r="C1527" s="2">
        <v>1.6E-2</v>
      </c>
      <c r="D1527" s="2">
        <v>33625</v>
      </c>
      <c r="E1527" s="2">
        <v>0.53800000000000003</v>
      </c>
      <c r="F1527" s="2">
        <v>2.4E-2</v>
      </c>
      <c r="G1527" s="2">
        <v>39166.666666666664</v>
      </c>
      <c r="H1527" s="2">
        <v>0.94</v>
      </c>
      <c r="I1527" s="2">
        <v>1.7000000000000001E-2</v>
      </c>
      <c r="J1527" s="2">
        <v>33920</v>
      </c>
      <c r="K1527" s="2">
        <v>0.57664000000000004</v>
      </c>
      <c r="L1527" s="65" t="s">
        <v>70</v>
      </c>
    </row>
    <row r="1528" spans="2:12">
      <c r="B1528" s="62" t="s">
        <v>71</v>
      </c>
      <c r="C1528" s="2">
        <v>0.40899999999999997</v>
      </c>
      <c r="D1528" s="2">
        <v>13012.224938875306</v>
      </c>
      <c r="E1528" s="2">
        <v>5.3220000000000001</v>
      </c>
      <c r="F1528" s="2">
        <v>0.39200000000000002</v>
      </c>
      <c r="G1528" s="2">
        <v>13530.612244897959</v>
      </c>
      <c r="H1528" s="2">
        <v>5.3040000000000003</v>
      </c>
      <c r="I1528" s="2">
        <v>0.33700000000000002</v>
      </c>
      <c r="J1528" s="2">
        <v>16034.0059347181</v>
      </c>
      <c r="K1528" s="2">
        <v>5.4034599999999999</v>
      </c>
      <c r="L1528" s="65" t="s">
        <v>72</v>
      </c>
    </row>
    <row r="1529" spans="2:12">
      <c r="B1529" s="62" t="s">
        <v>73</v>
      </c>
      <c r="C1529" s="2">
        <v>7.68</v>
      </c>
      <c r="D1529" s="2">
        <v>4382.8125</v>
      </c>
      <c r="E1529" s="2">
        <v>33.659999999999997</v>
      </c>
      <c r="F1529" s="2">
        <v>8.109</v>
      </c>
      <c r="G1529" s="2">
        <v>4162.1654951288683</v>
      </c>
      <c r="H1529" s="2">
        <v>33.750999999999998</v>
      </c>
      <c r="I1529" s="2">
        <v>8.0730000000000004</v>
      </c>
      <c r="J1529" s="2">
        <v>4294.2239563978692</v>
      </c>
      <c r="K1529" s="2">
        <v>34.667269999999995</v>
      </c>
      <c r="L1529" s="65" t="s">
        <v>74</v>
      </c>
    </row>
    <row r="1530" spans="2:12">
      <c r="B1530" s="62" t="s">
        <v>75</v>
      </c>
      <c r="C1530" s="2">
        <v>7.4889999999999999</v>
      </c>
      <c r="D1530" s="2">
        <v>31404.860462010951</v>
      </c>
      <c r="E1530" s="2">
        <v>235.191</v>
      </c>
      <c r="F1530" s="2">
        <v>2.5139999999999998</v>
      </c>
      <c r="G1530" s="2">
        <v>65612.17183770884</v>
      </c>
      <c r="H1530" s="2">
        <v>164.94900000000001</v>
      </c>
      <c r="I1530" s="2">
        <v>7.694</v>
      </c>
      <c r="J1530" s="2">
        <v>28767.425266441383</v>
      </c>
      <c r="K1530" s="2">
        <v>221.33656999999999</v>
      </c>
      <c r="L1530" s="65" t="s">
        <v>76</v>
      </c>
    </row>
    <row r="1531" spans="2:12">
      <c r="B1531" s="62" t="s">
        <v>77</v>
      </c>
      <c r="C1531" s="2">
        <v>13.4</v>
      </c>
      <c r="D1531" s="2">
        <v>30762.611940298506</v>
      </c>
      <c r="E1531" s="2">
        <v>412.21899999999999</v>
      </c>
      <c r="F1531" s="2">
        <v>24.25</v>
      </c>
      <c r="G1531" s="2">
        <v>16635.01030927835</v>
      </c>
      <c r="H1531" s="2">
        <v>403.399</v>
      </c>
      <c r="I1531" s="2">
        <v>12.728</v>
      </c>
      <c r="J1531" s="2">
        <v>30445.238843494659</v>
      </c>
      <c r="K1531" s="2">
        <v>387.50700000000001</v>
      </c>
      <c r="L1531" s="65" t="s">
        <v>78</v>
      </c>
    </row>
    <row r="1532" spans="2:12">
      <c r="B1532" s="62" t="s">
        <v>79</v>
      </c>
      <c r="C1532" s="2">
        <v>0</v>
      </c>
      <c r="D1532" s="2">
        <v>0</v>
      </c>
      <c r="E1532" s="2">
        <v>0</v>
      </c>
      <c r="F1532" s="2">
        <v>0</v>
      </c>
      <c r="G1532" s="2">
        <v>0</v>
      </c>
      <c r="H1532" s="2">
        <v>0</v>
      </c>
      <c r="I1532" s="2">
        <v>0</v>
      </c>
      <c r="J1532" s="2">
        <v>0</v>
      </c>
      <c r="K1532" s="2">
        <v>0</v>
      </c>
      <c r="L1532" s="65" t="s">
        <v>80</v>
      </c>
    </row>
    <row r="1533" spans="2:12" ht="15.75" thickBot="1">
      <c r="B1533" s="63" t="s">
        <v>81</v>
      </c>
      <c r="C1533" s="2">
        <v>1.5660000000000001</v>
      </c>
      <c r="D1533" s="2">
        <v>9650.0638569604071</v>
      </c>
      <c r="E1533" s="2">
        <v>15.112</v>
      </c>
      <c r="F1533" s="2">
        <v>1.579</v>
      </c>
      <c r="G1533" s="2">
        <v>9735.2754908169718</v>
      </c>
      <c r="H1533" s="2">
        <v>15.372</v>
      </c>
      <c r="I1533" s="2">
        <v>1.6679999999999999</v>
      </c>
      <c r="J1533" s="2">
        <v>9181.9844124700248</v>
      </c>
      <c r="K1533" s="2">
        <v>15.31555</v>
      </c>
      <c r="L1533" s="66" t="s">
        <v>82</v>
      </c>
    </row>
    <row r="1534" spans="2:12" ht="15.75" thickBot="1">
      <c r="B1534" s="81" t="s">
        <v>343</v>
      </c>
      <c r="C1534" s="67">
        <v>68.788200000000003</v>
      </c>
      <c r="D1534" s="67">
        <v>21984.792449867855</v>
      </c>
      <c r="E1534" s="67">
        <v>1512.2943</v>
      </c>
      <c r="F1534" s="100">
        <v>78.237000000000009</v>
      </c>
      <c r="G1534" s="100">
        <v>18209.555581118908</v>
      </c>
      <c r="H1534" s="100">
        <v>1424.6610000000003</v>
      </c>
      <c r="I1534" s="100">
        <f t="shared" ref="I1534" si="246">SUM(I1512:I1533)</f>
        <v>69.39500000000001</v>
      </c>
      <c r="J1534" s="100">
        <f>+K1534/I1534*1000</f>
        <v>20628.395273434686</v>
      </c>
      <c r="K1534" s="100">
        <f>SUM(K1512:K1533)</f>
        <v>1431.5074900000002</v>
      </c>
      <c r="L1534" s="81" t="s">
        <v>345</v>
      </c>
    </row>
    <row r="1535" spans="2:12" ht="15.75" thickBot="1">
      <c r="B1535" s="81" t="s">
        <v>344</v>
      </c>
      <c r="C1535" s="67">
        <v>1128.6949999999999</v>
      </c>
      <c r="D1535" s="67">
        <v>39658.950380749455</v>
      </c>
      <c r="E1535" s="67">
        <v>44762.858999999997</v>
      </c>
      <c r="F1535" s="100">
        <v>1125.644</v>
      </c>
      <c r="G1535" s="100">
        <v>36380.611454420759</v>
      </c>
      <c r="H1535" s="100">
        <v>40951.616999999998</v>
      </c>
      <c r="I1535" s="100">
        <v>1096.0070000000001</v>
      </c>
      <c r="J1535" s="100">
        <v>38016.832410741896</v>
      </c>
      <c r="K1535" s="100">
        <v>41666.714439999996</v>
      </c>
      <c r="L1535" s="81" t="s">
        <v>342</v>
      </c>
    </row>
    <row r="1539" spans="2:12">
      <c r="B1539" s="43" t="s">
        <v>118</v>
      </c>
      <c r="L1539" s="43" t="s">
        <v>119</v>
      </c>
    </row>
    <row r="1540" spans="2:12">
      <c r="B1540" s="43" t="s">
        <v>239</v>
      </c>
      <c r="L1540" s="43" t="s">
        <v>459</v>
      </c>
    </row>
    <row r="1541" spans="2:12" ht="15.75" thickBot="1">
      <c r="B1541" s="43" t="s">
        <v>467</v>
      </c>
      <c r="L1541" s="43" t="s">
        <v>127</v>
      </c>
    </row>
    <row r="1542" spans="2:12" ht="15.75" thickBot="1">
      <c r="B1542" s="135" t="s">
        <v>39</v>
      </c>
      <c r="C1542" s="138">
        <v>2019</v>
      </c>
      <c r="D1542" s="139"/>
      <c r="E1542" s="140"/>
      <c r="F1542" s="138">
        <v>2020</v>
      </c>
      <c r="G1542" s="139"/>
      <c r="H1542" s="140"/>
      <c r="I1542" s="138">
        <v>2021</v>
      </c>
      <c r="J1542" s="139"/>
      <c r="K1542" s="140"/>
      <c r="L1542" s="141" t="s">
        <v>40</v>
      </c>
    </row>
    <row r="1543" spans="2:12">
      <c r="B1543" s="136"/>
      <c r="C1543" s="57" t="s">
        <v>7</v>
      </c>
      <c r="D1543" s="57" t="s">
        <v>461</v>
      </c>
      <c r="E1543" s="58" t="s">
        <v>462</v>
      </c>
      <c r="F1543" s="57" t="s">
        <v>7</v>
      </c>
      <c r="G1543" s="57" t="s">
        <v>461</v>
      </c>
      <c r="H1543" s="58" t="s">
        <v>462</v>
      </c>
      <c r="I1543" s="57" t="s">
        <v>7</v>
      </c>
      <c r="J1543" s="57" t="s">
        <v>461</v>
      </c>
      <c r="K1543" s="58" t="s">
        <v>462</v>
      </c>
      <c r="L1543" s="142"/>
    </row>
    <row r="1544" spans="2:12" ht="15.75" thickBot="1">
      <c r="B1544" s="137"/>
      <c r="C1544" s="59" t="s">
        <v>8</v>
      </c>
      <c r="D1544" s="59" t="s">
        <v>9</v>
      </c>
      <c r="E1544" s="60" t="s">
        <v>10</v>
      </c>
      <c r="F1544" s="59" t="s">
        <v>8</v>
      </c>
      <c r="G1544" s="59" t="s">
        <v>9</v>
      </c>
      <c r="H1544" s="60" t="s">
        <v>10</v>
      </c>
      <c r="I1544" s="59" t="s">
        <v>8</v>
      </c>
      <c r="J1544" s="59" t="s">
        <v>9</v>
      </c>
      <c r="K1544" s="60" t="s">
        <v>10</v>
      </c>
      <c r="L1544" s="143"/>
    </row>
    <row r="1545" spans="2:12">
      <c r="B1545" s="61" t="s">
        <v>41</v>
      </c>
      <c r="C1545" s="2">
        <v>0.12</v>
      </c>
      <c r="D1545" s="2">
        <v>20883.333333333332</v>
      </c>
      <c r="E1545" s="2">
        <v>2.5059999999999998</v>
      </c>
      <c r="F1545" s="2">
        <v>0.11700000000000001</v>
      </c>
      <c r="G1545" s="2">
        <v>19794.871794871793</v>
      </c>
      <c r="H1545" s="2">
        <v>2.3159999999999998</v>
      </c>
      <c r="I1545" s="2">
        <v>9.6000000000000002E-2</v>
      </c>
      <c r="J1545" s="2">
        <v>20678.333333333336</v>
      </c>
      <c r="K1545" s="2">
        <v>1.98512</v>
      </c>
      <c r="L1545" s="64" t="s">
        <v>42</v>
      </c>
    </row>
    <row r="1546" spans="2:12">
      <c r="B1546" s="62" t="s">
        <v>43</v>
      </c>
      <c r="C1546" s="2">
        <v>0</v>
      </c>
      <c r="D1546" s="2">
        <v>0</v>
      </c>
      <c r="E1546" s="2">
        <v>0</v>
      </c>
      <c r="F1546" s="2">
        <v>0</v>
      </c>
      <c r="G1546" s="2">
        <v>0</v>
      </c>
      <c r="H1546" s="2">
        <v>0</v>
      </c>
      <c r="I1546" s="2">
        <v>0</v>
      </c>
      <c r="J1546" s="2">
        <v>0</v>
      </c>
      <c r="K1546" s="2">
        <v>0</v>
      </c>
      <c r="L1546" s="65" t="s">
        <v>416</v>
      </c>
    </row>
    <row r="1547" spans="2:12">
      <c r="B1547" s="62" t="s">
        <v>44</v>
      </c>
      <c r="C1547" s="2">
        <v>0</v>
      </c>
      <c r="D1547" s="2">
        <v>0</v>
      </c>
      <c r="E1547" s="2">
        <v>0</v>
      </c>
      <c r="F1547" s="2">
        <v>0</v>
      </c>
      <c r="G1547" s="2">
        <v>0</v>
      </c>
      <c r="H1547" s="2">
        <v>0</v>
      </c>
      <c r="I1547" s="2">
        <v>0</v>
      </c>
      <c r="J1547" s="2">
        <v>0</v>
      </c>
      <c r="K1547" s="2">
        <v>0</v>
      </c>
      <c r="L1547" s="65" t="s">
        <v>45</v>
      </c>
    </row>
    <row r="1548" spans="2:12">
      <c r="B1548" s="62" t="s">
        <v>46</v>
      </c>
      <c r="C1548" s="2">
        <v>2.5</v>
      </c>
      <c r="D1548" s="2">
        <v>7423.9999999999991</v>
      </c>
      <c r="E1548" s="2">
        <v>18.559999999999999</v>
      </c>
      <c r="F1548" s="2">
        <v>2.3439999999999999</v>
      </c>
      <c r="G1548" s="2">
        <v>10760.665529010239</v>
      </c>
      <c r="H1548" s="2">
        <v>25.222999999999999</v>
      </c>
      <c r="I1548" s="2">
        <v>2.2589999999999999</v>
      </c>
      <c r="J1548" s="2">
        <v>11014.258521469676</v>
      </c>
      <c r="K1548" s="2">
        <v>24.881209999999999</v>
      </c>
      <c r="L1548" s="65" t="s">
        <v>47</v>
      </c>
    </row>
    <row r="1549" spans="2:12">
      <c r="B1549" s="62" t="s">
        <v>48</v>
      </c>
      <c r="C1549" s="2">
        <v>13.407999999999999</v>
      </c>
      <c r="D1549" s="2">
        <v>16655.056682577568</v>
      </c>
      <c r="E1549" s="2">
        <v>223.31100000000001</v>
      </c>
      <c r="F1549" s="2">
        <v>11.686999999999999</v>
      </c>
      <c r="G1549" s="2">
        <v>14625.652434328742</v>
      </c>
      <c r="H1549" s="2">
        <v>170.93</v>
      </c>
      <c r="I1549" s="2">
        <v>11.374000000000001</v>
      </c>
      <c r="J1549" s="2">
        <v>17230.17408123791</v>
      </c>
      <c r="K1549" s="2">
        <v>195.976</v>
      </c>
      <c r="L1549" s="65" t="s">
        <v>49</v>
      </c>
    </row>
    <row r="1550" spans="2:12">
      <c r="B1550" s="62" t="s">
        <v>50</v>
      </c>
      <c r="C1550" s="2">
        <v>0</v>
      </c>
      <c r="D1550" s="2">
        <v>0</v>
      </c>
      <c r="E1550" s="2">
        <v>0</v>
      </c>
      <c r="F1550" s="2">
        <v>0</v>
      </c>
      <c r="G1550" s="2">
        <v>0</v>
      </c>
      <c r="H1550" s="2">
        <v>0</v>
      </c>
      <c r="I1550" s="2">
        <v>0</v>
      </c>
      <c r="J1550" s="2">
        <v>0</v>
      </c>
      <c r="K1550" s="2">
        <v>0</v>
      </c>
      <c r="L1550" s="65" t="s">
        <v>51</v>
      </c>
    </row>
    <row r="1551" spans="2:12">
      <c r="B1551" s="62" t="s">
        <v>52</v>
      </c>
      <c r="C1551" s="2">
        <v>0</v>
      </c>
      <c r="D1551" s="2">
        <v>0</v>
      </c>
      <c r="E1551" s="2">
        <v>0</v>
      </c>
      <c r="F1551" s="2">
        <v>0</v>
      </c>
      <c r="G1551" s="2">
        <v>0</v>
      </c>
      <c r="H1551" s="2">
        <v>0</v>
      </c>
      <c r="I1551" s="2">
        <v>0</v>
      </c>
      <c r="J1551" s="2">
        <v>0</v>
      </c>
      <c r="K1551" s="2">
        <v>0</v>
      </c>
      <c r="L1551" s="65" t="s">
        <v>53</v>
      </c>
    </row>
    <row r="1552" spans="2:12">
      <c r="B1552" s="62" t="s">
        <v>54</v>
      </c>
      <c r="C1552" s="2">
        <v>0</v>
      </c>
      <c r="D1552" s="2">
        <v>0</v>
      </c>
      <c r="E1552" s="2">
        <v>0</v>
      </c>
      <c r="F1552" s="2">
        <v>0</v>
      </c>
      <c r="G1552" s="2">
        <v>0</v>
      </c>
      <c r="H1552" s="2">
        <v>0</v>
      </c>
      <c r="I1552" s="2">
        <v>0</v>
      </c>
      <c r="J1552" s="2">
        <v>0</v>
      </c>
      <c r="K1552" s="2">
        <v>0</v>
      </c>
      <c r="L1552" s="65" t="s">
        <v>55</v>
      </c>
    </row>
    <row r="1553" spans="2:13">
      <c r="B1553" s="62" t="s">
        <v>56</v>
      </c>
      <c r="C1553" s="2">
        <v>6.5808</v>
      </c>
      <c r="D1553" s="2">
        <v>7428.5041332360806</v>
      </c>
      <c r="E1553" s="2">
        <v>48.8855</v>
      </c>
      <c r="F1553" s="2">
        <v>3.4790000000000001</v>
      </c>
      <c r="G1553" s="2">
        <v>12623.74245472837</v>
      </c>
      <c r="H1553" s="2">
        <v>43.917999999999999</v>
      </c>
      <c r="I1553" s="2">
        <v>2.7040000000000002</v>
      </c>
      <c r="J1553" s="2">
        <v>14100.05547337278</v>
      </c>
      <c r="K1553" s="2">
        <v>38.126550000000002</v>
      </c>
      <c r="L1553" s="65" t="s">
        <v>57</v>
      </c>
    </row>
    <row r="1554" spans="2:13">
      <c r="B1554" s="62" t="s">
        <v>58</v>
      </c>
      <c r="C1554" s="2">
        <v>1.121</v>
      </c>
      <c r="D1554" s="2">
        <v>19614.629794826047</v>
      </c>
      <c r="E1554" s="2">
        <v>21.988</v>
      </c>
      <c r="F1554" s="2">
        <v>1.121</v>
      </c>
      <c r="G1554" s="2">
        <v>21135.593220338982</v>
      </c>
      <c r="H1554" s="2">
        <v>23.693000000000001</v>
      </c>
      <c r="I1554" s="2">
        <v>5.4790000000000001</v>
      </c>
      <c r="J1554" s="2">
        <v>10906.187260448987</v>
      </c>
      <c r="K1554" s="2">
        <v>59.755000000000003</v>
      </c>
      <c r="L1554" s="65" t="s">
        <v>417</v>
      </c>
    </row>
    <row r="1555" spans="2:13">
      <c r="B1555" s="62" t="s">
        <v>59</v>
      </c>
      <c r="C1555" s="2">
        <v>0</v>
      </c>
      <c r="D1555" s="2">
        <v>0</v>
      </c>
      <c r="E1555" s="2">
        <v>0</v>
      </c>
      <c r="F1555" s="2">
        <v>0</v>
      </c>
      <c r="G1555" s="2">
        <v>0</v>
      </c>
      <c r="H1555" s="2">
        <v>0</v>
      </c>
      <c r="I1555" s="2">
        <v>0</v>
      </c>
      <c r="J1555" s="2">
        <v>0</v>
      </c>
      <c r="K1555" s="2">
        <v>0</v>
      </c>
      <c r="L1555" s="65" t="s">
        <v>60</v>
      </c>
    </row>
    <row r="1556" spans="2:13">
      <c r="B1556" s="62" t="s">
        <v>61</v>
      </c>
      <c r="C1556" s="2">
        <v>0.59399999999999997</v>
      </c>
      <c r="D1556" s="2">
        <v>6710.4377104377108</v>
      </c>
      <c r="E1556" s="2">
        <v>3.9860000000000002</v>
      </c>
      <c r="F1556" s="2">
        <v>0.64300000000000002</v>
      </c>
      <c r="G1556" s="2">
        <v>6503.8880248833593</v>
      </c>
      <c r="H1556" s="2">
        <v>4.1820000000000004</v>
      </c>
      <c r="I1556" s="2">
        <v>0.72099999999999997</v>
      </c>
      <c r="J1556" s="2">
        <v>6540.915395284328</v>
      </c>
      <c r="K1556" s="2">
        <v>4.7160000000000002</v>
      </c>
      <c r="L1556" s="65" t="s">
        <v>62</v>
      </c>
    </row>
    <row r="1557" spans="2:13">
      <c r="B1557" s="62" t="s">
        <v>63</v>
      </c>
      <c r="C1557" s="2">
        <v>0.185</v>
      </c>
      <c r="D1557" s="2">
        <v>13518.918918918918</v>
      </c>
      <c r="E1557" s="2">
        <v>2.5009999999999999</v>
      </c>
      <c r="F1557" s="2">
        <v>0.23100000000000001</v>
      </c>
      <c r="G1557" s="2">
        <v>22090.909090909088</v>
      </c>
      <c r="H1557" s="2">
        <v>5.1029999999999998</v>
      </c>
      <c r="I1557" s="2">
        <v>0.214</v>
      </c>
      <c r="J1557" s="2">
        <v>20714.953271028036</v>
      </c>
      <c r="K1557" s="2">
        <v>4.4329999999999998</v>
      </c>
      <c r="L1557" s="65" t="s">
        <v>64</v>
      </c>
    </row>
    <row r="1558" spans="2:13">
      <c r="B1558" s="62" t="s">
        <v>65</v>
      </c>
      <c r="C1558" s="2">
        <v>0.10299999999999999</v>
      </c>
      <c r="D1558" s="2">
        <v>10271.844660194176</v>
      </c>
      <c r="E1558" s="2">
        <v>1.0580000000000001</v>
      </c>
      <c r="F1558" s="2">
        <v>0.10299999999999999</v>
      </c>
      <c r="G1558" s="2">
        <v>10262.135922330097</v>
      </c>
      <c r="H1558" s="2">
        <v>1.0569999999999999</v>
      </c>
      <c r="I1558" s="2">
        <v>0.10199999999999999</v>
      </c>
      <c r="J1558" s="2">
        <v>10361.176470588236</v>
      </c>
      <c r="K1558" s="2">
        <v>1.05684</v>
      </c>
      <c r="L1558" s="65" t="s">
        <v>66</v>
      </c>
    </row>
    <row r="1559" spans="2:13">
      <c r="B1559" s="62" t="s">
        <v>67</v>
      </c>
      <c r="C1559" s="2">
        <v>0</v>
      </c>
      <c r="D1559" s="2">
        <v>0</v>
      </c>
      <c r="E1559" s="2">
        <v>0</v>
      </c>
      <c r="F1559" s="2">
        <v>0</v>
      </c>
      <c r="G1559" s="2">
        <v>0</v>
      </c>
      <c r="H1559" s="2">
        <v>0</v>
      </c>
      <c r="I1559" s="2">
        <v>0</v>
      </c>
      <c r="J1559" s="2">
        <v>0</v>
      </c>
      <c r="K1559" s="2">
        <v>0</v>
      </c>
      <c r="L1559" s="65" t="s">
        <v>68</v>
      </c>
      <c r="M1559" s="86"/>
    </row>
    <row r="1560" spans="2:13">
      <c r="B1560" s="62" t="s">
        <v>69</v>
      </c>
      <c r="C1560" s="2">
        <v>7.0000000000000001E-3</v>
      </c>
      <c r="D1560" s="2">
        <v>43428.57142857142</v>
      </c>
      <c r="E1560" s="2">
        <v>0.30399999999999999</v>
      </c>
      <c r="F1560" s="2">
        <v>1.0999999999999999E-2</v>
      </c>
      <c r="G1560" s="2">
        <v>44272.727272727272</v>
      </c>
      <c r="H1560" s="2">
        <v>0.48699999999999999</v>
      </c>
      <c r="I1560" s="2">
        <v>8.9999999999999993E-3</v>
      </c>
      <c r="J1560" s="2">
        <v>49115.555555555569</v>
      </c>
      <c r="K1560" s="2">
        <v>0.44204000000000004</v>
      </c>
      <c r="L1560" s="65" t="s">
        <v>70</v>
      </c>
    </row>
    <row r="1561" spans="2:13">
      <c r="B1561" s="62" t="s">
        <v>71</v>
      </c>
      <c r="C1561" s="2">
        <v>0.28499999999999998</v>
      </c>
      <c r="D1561" s="2">
        <v>10028.070175438599</v>
      </c>
      <c r="E1561" s="2">
        <v>2.8580000000000001</v>
      </c>
      <c r="F1561" s="2">
        <v>0.28399999999999997</v>
      </c>
      <c r="G1561" s="2">
        <v>10059.85915492958</v>
      </c>
      <c r="H1561" s="2">
        <v>2.8570000000000002</v>
      </c>
      <c r="I1561" s="2">
        <v>0.28799999999999998</v>
      </c>
      <c r="J1561" s="2">
        <v>9951.3194444444453</v>
      </c>
      <c r="K1561" s="2">
        <v>2.86598</v>
      </c>
      <c r="L1561" s="65" t="s">
        <v>72</v>
      </c>
    </row>
    <row r="1562" spans="2:13">
      <c r="B1562" s="62" t="s">
        <v>73</v>
      </c>
      <c r="C1562" s="2">
        <v>0.81899999999999995</v>
      </c>
      <c r="D1562" s="2">
        <v>5742.3687423687434</v>
      </c>
      <c r="E1562" s="2">
        <v>4.7030000000000003</v>
      </c>
      <c r="F1562" s="2">
        <v>0.82099999999999995</v>
      </c>
      <c r="G1562" s="2">
        <v>5718.6358099878207</v>
      </c>
      <c r="H1562" s="2">
        <v>4.6950000000000003</v>
      </c>
      <c r="I1562" s="2">
        <v>0.82199999999999995</v>
      </c>
      <c r="J1562" s="2">
        <v>5700.1581508515819</v>
      </c>
      <c r="K1562" s="2">
        <v>4.68553</v>
      </c>
      <c r="L1562" s="65" t="s">
        <v>74</v>
      </c>
    </row>
    <row r="1563" spans="2:13">
      <c r="B1563" s="62" t="s">
        <v>75</v>
      </c>
      <c r="C1563" s="2">
        <v>15.503</v>
      </c>
      <c r="D1563" s="2">
        <v>20563.761852544671</v>
      </c>
      <c r="E1563" s="2">
        <v>318.8</v>
      </c>
      <c r="F1563" s="2">
        <v>1.6439999999999999</v>
      </c>
      <c r="G1563" s="2">
        <v>445407.54257907544</v>
      </c>
      <c r="H1563" s="2">
        <v>732.25</v>
      </c>
      <c r="I1563" s="2">
        <v>16.757000000000001</v>
      </c>
      <c r="J1563" s="2">
        <v>20781.207853434385</v>
      </c>
      <c r="K1563" s="2">
        <v>348.23070000000001</v>
      </c>
      <c r="L1563" s="65" t="s">
        <v>76</v>
      </c>
    </row>
    <row r="1564" spans="2:13">
      <c r="B1564" s="62" t="s">
        <v>77</v>
      </c>
      <c r="C1564" s="2">
        <v>1.3</v>
      </c>
      <c r="D1564" s="2">
        <v>7937.6923076923085</v>
      </c>
      <c r="E1564" s="2">
        <v>10.319000000000001</v>
      </c>
      <c r="F1564" s="2">
        <v>2.31</v>
      </c>
      <c r="G1564" s="2">
        <v>5174.4588744588737</v>
      </c>
      <c r="H1564" s="2">
        <v>11.952999999999999</v>
      </c>
      <c r="I1564" s="2">
        <v>1.5069999999999999</v>
      </c>
      <c r="J1564" s="2">
        <v>7352.355673523557</v>
      </c>
      <c r="K1564" s="2">
        <v>11.08</v>
      </c>
      <c r="L1564" s="65" t="s">
        <v>78</v>
      </c>
    </row>
    <row r="1565" spans="2:13">
      <c r="B1565" s="62" t="s">
        <v>79</v>
      </c>
      <c r="C1565" s="2">
        <v>0</v>
      </c>
      <c r="D1565" s="2">
        <v>0</v>
      </c>
      <c r="E1565" s="2">
        <v>0</v>
      </c>
      <c r="F1565" s="2">
        <v>0</v>
      </c>
      <c r="G1565" s="2">
        <v>0</v>
      </c>
      <c r="H1565" s="2">
        <v>0</v>
      </c>
      <c r="I1565" s="2">
        <v>0</v>
      </c>
      <c r="J1565" s="2">
        <v>0</v>
      </c>
      <c r="K1565" s="2">
        <v>0</v>
      </c>
      <c r="L1565" s="65" t="s">
        <v>80</v>
      </c>
    </row>
    <row r="1566" spans="2:13" ht="15.75" thickBot="1">
      <c r="B1566" s="63" t="s">
        <v>81</v>
      </c>
      <c r="C1566" s="2">
        <v>0.48</v>
      </c>
      <c r="D1566" s="2">
        <v>6945.8333333333339</v>
      </c>
      <c r="E1566" s="2">
        <v>3.3340000000000001</v>
      </c>
      <c r="F1566" s="2">
        <v>0.46</v>
      </c>
      <c r="G1566" s="2">
        <v>7150</v>
      </c>
      <c r="H1566" s="2">
        <v>3.2890000000000001</v>
      </c>
      <c r="I1566" s="2">
        <v>0.44900000000000001</v>
      </c>
      <c r="J1566" s="2">
        <v>7314.1648106904222</v>
      </c>
      <c r="K1566" s="2">
        <v>3.2840599999999998</v>
      </c>
      <c r="L1566" s="66" t="s">
        <v>82</v>
      </c>
    </row>
    <row r="1567" spans="2:13" ht="15.75" thickBot="1">
      <c r="B1567" s="81" t="s">
        <v>343</v>
      </c>
      <c r="C1567" s="67">
        <v>43.005799999999994</v>
      </c>
      <c r="D1567" s="67">
        <v>15419.164391779712</v>
      </c>
      <c r="E1567" s="67">
        <v>663.11349999999982</v>
      </c>
      <c r="F1567" s="100">
        <v>25.254999999999999</v>
      </c>
      <c r="G1567" s="100">
        <v>40861.334389229851</v>
      </c>
      <c r="H1567" s="100">
        <v>1031.953</v>
      </c>
      <c r="I1567" s="100">
        <f t="shared" ref="I1567" si="247">SUM(I1545:I1566)</f>
        <v>42.780999999999999</v>
      </c>
      <c r="J1567" s="100">
        <f>+K1567/I1567*1000</f>
        <v>16397.88761366027</v>
      </c>
      <c r="K1567" s="100">
        <f>SUM(K1545:K1566)</f>
        <v>701.51803000000007</v>
      </c>
      <c r="L1567" s="81" t="s">
        <v>345</v>
      </c>
    </row>
    <row r="1568" spans="2:13" ht="15.75" thickBot="1">
      <c r="B1568" s="81" t="s">
        <v>344</v>
      </c>
      <c r="C1568" s="67">
        <v>1634.634</v>
      </c>
      <c r="D1568" s="67">
        <v>18786.005307610143</v>
      </c>
      <c r="E1568" s="67">
        <v>30708.242999999999</v>
      </c>
      <c r="F1568" s="100">
        <v>1631.8689999999999</v>
      </c>
      <c r="G1568" s="100">
        <v>17191.525790366752</v>
      </c>
      <c r="H1568" s="100">
        <v>28054.317999999999</v>
      </c>
      <c r="I1568" s="100">
        <v>1659.2360000000001</v>
      </c>
      <c r="J1568" s="100">
        <v>16998.699594271096</v>
      </c>
      <c r="K1568" s="100">
        <v>28204.854319999999</v>
      </c>
      <c r="L1568" s="81" t="s">
        <v>342</v>
      </c>
    </row>
    <row r="1572" spans="2:12">
      <c r="B1572" s="43" t="s">
        <v>123</v>
      </c>
      <c r="L1572" s="43" t="s">
        <v>124</v>
      </c>
    </row>
    <row r="1573" spans="2:12">
      <c r="B1573" s="43" t="s">
        <v>473</v>
      </c>
      <c r="L1573" s="123" t="s">
        <v>242</v>
      </c>
    </row>
    <row r="1574" spans="2:12" ht="15.75" thickBot="1">
      <c r="B1574" s="43" t="s">
        <v>467</v>
      </c>
      <c r="L1574" s="43" t="s">
        <v>127</v>
      </c>
    </row>
    <row r="1575" spans="2:12" ht="15.75" thickBot="1">
      <c r="B1575" s="135" t="s">
        <v>39</v>
      </c>
      <c r="C1575" s="138">
        <v>2019</v>
      </c>
      <c r="D1575" s="139"/>
      <c r="E1575" s="140"/>
      <c r="F1575" s="138">
        <v>2020</v>
      </c>
      <c r="G1575" s="139"/>
      <c r="H1575" s="140"/>
      <c r="I1575" s="138">
        <v>2021</v>
      </c>
      <c r="J1575" s="139"/>
      <c r="K1575" s="140"/>
      <c r="L1575" s="141" t="s">
        <v>40</v>
      </c>
    </row>
    <row r="1576" spans="2:12">
      <c r="B1576" s="136"/>
      <c r="C1576" s="57" t="s">
        <v>7</v>
      </c>
      <c r="D1576" s="57" t="s">
        <v>461</v>
      </c>
      <c r="E1576" s="58" t="s">
        <v>462</v>
      </c>
      <c r="F1576" s="57" t="s">
        <v>7</v>
      </c>
      <c r="G1576" s="57" t="s">
        <v>461</v>
      </c>
      <c r="H1576" s="58" t="s">
        <v>462</v>
      </c>
      <c r="I1576" s="57" t="s">
        <v>7</v>
      </c>
      <c r="J1576" s="57" t="s">
        <v>461</v>
      </c>
      <c r="K1576" s="58" t="s">
        <v>462</v>
      </c>
      <c r="L1576" s="142"/>
    </row>
    <row r="1577" spans="2:12" ht="15.75" thickBot="1">
      <c r="B1577" s="137"/>
      <c r="C1577" s="59" t="s">
        <v>8</v>
      </c>
      <c r="D1577" s="59" t="s">
        <v>9</v>
      </c>
      <c r="E1577" s="60" t="s">
        <v>10</v>
      </c>
      <c r="F1577" s="59" t="s">
        <v>8</v>
      </c>
      <c r="G1577" s="59" t="s">
        <v>9</v>
      </c>
      <c r="H1577" s="60" t="s">
        <v>10</v>
      </c>
      <c r="I1577" s="59" t="s">
        <v>8</v>
      </c>
      <c r="J1577" s="59" t="s">
        <v>9</v>
      </c>
      <c r="K1577" s="60" t="s">
        <v>10</v>
      </c>
      <c r="L1577" s="143"/>
    </row>
    <row r="1578" spans="2:12">
      <c r="B1578" s="61" t="s">
        <v>41</v>
      </c>
      <c r="C1578" s="2">
        <v>0</v>
      </c>
      <c r="D1578" s="2">
        <v>0</v>
      </c>
      <c r="E1578" s="2">
        <v>0</v>
      </c>
      <c r="F1578" s="2">
        <v>0</v>
      </c>
      <c r="G1578" s="2">
        <v>0</v>
      </c>
      <c r="H1578" s="2">
        <v>0</v>
      </c>
      <c r="I1578" s="2">
        <v>1.1619999999999999</v>
      </c>
      <c r="J1578" s="2">
        <v>15011.308089500861</v>
      </c>
      <c r="K1578" s="2">
        <v>17.44314</v>
      </c>
      <c r="L1578" s="64" t="s">
        <v>42</v>
      </c>
    </row>
    <row r="1579" spans="2:12">
      <c r="B1579" s="62" t="s">
        <v>43</v>
      </c>
      <c r="C1579" s="2">
        <v>0</v>
      </c>
      <c r="D1579" s="2">
        <v>0</v>
      </c>
      <c r="E1579" s="2">
        <v>0</v>
      </c>
      <c r="F1579" s="2">
        <v>0</v>
      </c>
      <c r="G1579" s="2">
        <v>0</v>
      </c>
      <c r="H1579" s="2">
        <v>0</v>
      </c>
      <c r="I1579" s="2">
        <v>0</v>
      </c>
      <c r="J1579" s="2">
        <v>0</v>
      </c>
      <c r="K1579" s="2">
        <v>0</v>
      </c>
      <c r="L1579" s="65" t="s">
        <v>416</v>
      </c>
    </row>
    <row r="1580" spans="2:12">
      <c r="B1580" s="62" t="s">
        <v>44</v>
      </c>
      <c r="C1580" s="2">
        <v>76.400000000000006</v>
      </c>
      <c r="D1580" s="2">
        <v>899.86910994764389</v>
      </c>
      <c r="E1580" s="2">
        <v>78.914999999999992</v>
      </c>
      <c r="F1580" s="2">
        <v>0</v>
      </c>
      <c r="G1580" s="2">
        <v>0</v>
      </c>
      <c r="H1580" s="2">
        <v>0</v>
      </c>
      <c r="I1580" s="2">
        <v>0</v>
      </c>
      <c r="J1580" s="2">
        <v>0</v>
      </c>
      <c r="K1580" s="2">
        <v>0</v>
      </c>
      <c r="L1580" s="65" t="s">
        <v>45</v>
      </c>
    </row>
    <row r="1581" spans="2:12">
      <c r="B1581" s="62" t="s">
        <v>46</v>
      </c>
      <c r="C1581" s="2">
        <v>35.352464999999995</v>
      </c>
      <c r="D1581" s="2">
        <v>4897.3512394772406</v>
      </c>
      <c r="E1581" s="2">
        <v>155.92949999999999</v>
      </c>
      <c r="F1581" s="2">
        <v>4.4169999999999998</v>
      </c>
      <c r="G1581" s="2">
        <v>2789.401155535802</v>
      </c>
      <c r="H1581" s="2">
        <v>35.33</v>
      </c>
      <c r="I1581" s="2">
        <v>6.2089999999999996</v>
      </c>
      <c r="J1581" s="2">
        <v>13465.153808986957</v>
      </c>
      <c r="K1581" s="2">
        <v>83.605140000000006</v>
      </c>
      <c r="L1581" s="65" t="s">
        <v>47</v>
      </c>
    </row>
    <row r="1582" spans="2:12">
      <c r="B1582" s="62" t="s">
        <v>48</v>
      </c>
      <c r="C1582" s="2">
        <v>0</v>
      </c>
      <c r="D1582" s="2">
        <v>0</v>
      </c>
      <c r="E1582" s="2">
        <v>0</v>
      </c>
      <c r="F1582" s="2">
        <v>33.119999999999997</v>
      </c>
      <c r="G1582" s="2">
        <v>0</v>
      </c>
      <c r="H1582" s="2">
        <v>287.23</v>
      </c>
      <c r="I1582" s="2">
        <v>32.314999999999998</v>
      </c>
      <c r="J1582" s="2">
        <v>8582.7943679405871</v>
      </c>
      <c r="K1582" s="2">
        <v>277.35300000000001</v>
      </c>
      <c r="L1582" s="65" t="s">
        <v>49</v>
      </c>
    </row>
    <row r="1583" spans="2:12">
      <c r="B1583" s="62" t="s">
        <v>50</v>
      </c>
      <c r="C1583" s="2">
        <v>0.317</v>
      </c>
      <c r="D1583" s="2">
        <v>1861.198738170347</v>
      </c>
      <c r="E1583" s="2">
        <v>0.59</v>
      </c>
      <c r="F1583" s="2">
        <v>0</v>
      </c>
      <c r="G1583" s="2">
        <v>0</v>
      </c>
      <c r="H1583" s="2">
        <v>0</v>
      </c>
      <c r="I1583" s="2">
        <v>0</v>
      </c>
      <c r="J1583" s="2">
        <v>0</v>
      </c>
      <c r="K1583" s="2">
        <v>0</v>
      </c>
      <c r="L1583" s="65" t="s">
        <v>51</v>
      </c>
    </row>
    <row r="1584" spans="2:12">
      <c r="B1584" s="62" t="s">
        <v>52</v>
      </c>
      <c r="C1584" s="2">
        <v>0</v>
      </c>
      <c r="D1584" s="2">
        <v>0</v>
      </c>
      <c r="E1584" s="2">
        <v>0</v>
      </c>
      <c r="F1584" s="2">
        <v>0</v>
      </c>
      <c r="G1584" s="2">
        <v>0</v>
      </c>
      <c r="H1584" s="2">
        <v>0</v>
      </c>
      <c r="I1584" s="2">
        <v>0</v>
      </c>
      <c r="J1584" s="2">
        <v>0</v>
      </c>
      <c r="K1584" s="2">
        <v>0</v>
      </c>
      <c r="L1584" s="65" t="s">
        <v>53</v>
      </c>
    </row>
    <row r="1585" spans="2:12">
      <c r="B1585" s="62" t="s">
        <v>54</v>
      </c>
      <c r="C1585" s="2">
        <v>18.7788875</v>
      </c>
      <c r="D1585" s="2">
        <v>6137.7079255253157</v>
      </c>
      <c r="E1585" s="2">
        <v>97.715450000000004</v>
      </c>
      <c r="F1585" s="2">
        <v>0</v>
      </c>
      <c r="G1585" s="2">
        <v>0</v>
      </c>
      <c r="H1585" s="2">
        <v>0</v>
      </c>
      <c r="I1585" s="2">
        <v>0</v>
      </c>
      <c r="J1585" s="2">
        <v>0</v>
      </c>
      <c r="K1585" s="2">
        <v>0</v>
      </c>
      <c r="L1585" s="65" t="s">
        <v>55</v>
      </c>
    </row>
    <row r="1586" spans="2:12">
      <c r="B1586" s="62" t="s">
        <v>56</v>
      </c>
      <c r="C1586" s="2">
        <v>11.915500000000002</v>
      </c>
      <c r="D1586" s="2">
        <v>5092.3977912700393</v>
      </c>
      <c r="E1586" s="2">
        <v>36.587000000000003</v>
      </c>
      <c r="F1586" s="2">
        <v>0</v>
      </c>
      <c r="G1586" s="2">
        <v>0</v>
      </c>
      <c r="H1586" s="2">
        <v>0</v>
      </c>
      <c r="I1586" s="2">
        <v>0</v>
      </c>
      <c r="J1586" s="2">
        <v>0</v>
      </c>
      <c r="K1586" s="2">
        <v>0</v>
      </c>
      <c r="L1586" s="65" t="s">
        <v>57</v>
      </c>
    </row>
    <row r="1587" spans="2:12">
      <c r="B1587" s="62" t="s">
        <v>58</v>
      </c>
      <c r="C1587" s="2">
        <v>0</v>
      </c>
      <c r="D1587" s="2">
        <v>0</v>
      </c>
      <c r="E1587" s="2">
        <v>0</v>
      </c>
      <c r="F1587" s="2">
        <v>0</v>
      </c>
      <c r="G1587" s="2">
        <v>0</v>
      </c>
      <c r="H1587" s="2">
        <v>0</v>
      </c>
      <c r="I1587" s="2">
        <v>9.3290000000000006</v>
      </c>
      <c r="J1587" s="2">
        <v>7457.0693536284689</v>
      </c>
      <c r="K1587" s="2">
        <v>69.566999999999993</v>
      </c>
      <c r="L1587" s="65" t="s">
        <v>417</v>
      </c>
    </row>
    <row r="1588" spans="2:12">
      <c r="B1588" s="62" t="s">
        <v>59</v>
      </c>
      <c r="C1588" s="2">
        <v>7.0069999999999997</v>
      </c>
      <c r="D1588" s="2">
        <v>4392.8571428571431</v>
      </c>
      <c r="E1588" s="2">
        <v>54.0075</v>
      </c>
      <c r="F1588" s="2">
        <v>0</v>
      </c>
      <c r="G1588" s="2">
        <v>0</v>
      </c>
      <c r="H1588" s="2">
        <v>0</v>
      </c>
      <c r="I1588" s="2">
        <v>0</v>
      </c>
      <c r="J1588" s="2">
        <v>0</v>
      </c>
      <c r="K1588" s="2">
        <v>0</v>
      </c>
      <c r="L1588" s="65" t="s">
        <v>60</v>
      </c>
    </row>
    <row r="1589" spans="2:12">
      <c r="B1589" s="62" t="s">
        <v>61</v>
      </c>
      <c r="C1589" s="2">
        <v>0</v>
      </c>
      <c r="D1589" s="2">
        <v>0</v>
      </c>
      <c r="E1589" s="2">
        <v>0</v>
      </c>
      <c r="F1589" s="2">
        <v>0</v>
      </c>
      <c r="G1589" s="2">
        <v>0</v>
      </c>
      <c r="H1589" s="2">
        <v>0</v>
      </c>
      <c r="I1589" s="2">
        <v>5.4210000000000003</v>
      </c>
      <c r="J1589" s="2">
        <v>6152.7393469839508</v>
      </c>
      <c r="K1589" s="2">
        <v>33.353999999999999</v>
      </c>
      <c r="L1589" s="65" t="s">
        <v>62</v>
      </c>
    </row>
    <row r="1590" spans="2:12">
      <c r="B1590" s="62" t="s">
        <v>63</v>
      </c>
      <c r="C1590" s="2">
        <v>0.30983499999999997</v>
      </c>
      <c r="D1590" s="2">
        <v>5300.5908450439983</v>
      </c>
      <c r="E1590" s="2">
        <v>2.1187374999999999</v>
      </c>
      <c r="F1590" s="2">
        <v>0</v>
      </c>
      <c r="G1590" s="2">
        <v>0</v>
      </c>
      <c r="H1590" s="2">
        <v>0</v>
      </c>
      <c r="I1590" s="2">
        <v>0</v>
      </c>
      <c r="J1590" s="2">
        <v>0</v>
      </c>
      <c r="K1590" s="2">
        <v>0</v>
      </c>
      <c r="L1590" s="65" t="s">
        <v>64</v>
      </c>
    </row>
    <row r="1591" spans="2:12">
      <c r="B1591" s="62" t="s">
        <v>65</v>
      </c>
      <c r="C1591" s="2">
        <v>0</v>
      </c>
      <c r="D1591" s="2">
        <v>0</v>
      </c>
      <c r="E1591" s="2">
        <v>0</v>
      </c>
      <c r="F1591" s="2">
        <v>0.42399999999999999</v>
      </c>
      <c r="G1591" s="2">
        <v>0</v>
      </c>
      <c r="H1591" s="2">
        <v>7.3310000000000004</v>
      </c>
      <c r="I1591" s="2">
        <v>0.42599999999999999</v>
      </c>
      <c r="J1591" s="2">
        <v>8437.0422535211255</v>
      </c>
      <c r="K1591" s="2">
        <v>3.5941799999999997</v>
      </c>
      <c r="L1591" s="65" t="s">
        <v>66</v>
      </c>
    </row>
    <row r="1592" spans="2:12">
      <c r="B1592" s="62" t="s">
        <v>67</v>
      </c>
      <c r="C1592" s="2">
        <v>0</v>
      </c>
      <c r="D1592" s="2">
        <v>0</v>
      </c>
      <c r="E1592" s="2">
        <v>0</v>
      </c>
      <c r="F1592" s="2">
        <v>0</v>
      </c>
      <c r="G1592" s="2">
        <v>0</v>
      </c>
      <c r="H1592" s="2">
        <v>0</v>
      </c>
      <c r="I1592" s="2">
        <v>0</v>
      </c>
      <c r="J1592" s="2">
        <v>0</v>
      </c>
      <c r="K1592" s="2">
        <v>0</v>
      </c>
      <c r="L1592" s="65" t="s">
        <v>68</v>
      </c>
    </row>
    <row r="1593" spans="2:12">
      <c r="B1593" s="62" t="s">
        <v>69</v>
      </c>
      <c r="C1593" s="2">
        <v>1.0285</v>
      </c>
      <c r="D1593" s="2">
        <v>5158.5653389828331</v>
      </c>
      <c r="E1593" s="2">
        <v>7.4929999999999994</v>
      </c>
      <c r="F1593" s="2">
        <v>0</v>
      </c>
      <c r="G1593" s="2">
        <v>0</v>
      </c>
      <c r="H1593" s="2">
        <v>0</v>
      </c>
      <c r="I1593" s="2">
        <v>0.04</v>
      </c>
      <c r="J1593" s="2">
        <v>8302.5</v>
      </c>
      <c r="K1593" s="2">
        <v>0.33210000000000001</v>
      </c>
      <c r="L1593" s="65" t="s">
        <v>70</v>
      </c>
    </row>
    <row r="1594" spans="2:12">
      <c r="B1594" s="62" t="s">
        <v>71</v>
      </c>
      <c r="C1594" s="2">
        <v>0.126</v>
      </c>
      <c r="D1594" s="2">
        <v>1714.2857142857142</v>
      </c>
      <c r="E1594" s="2">
        <v>0.216</v>
      </c>
      <c r="F1594" s="2">
        <v>0</v>
      </c>
      <c r="G1594" s="2">
        <v>0</v>
      </c>
      <c r="H1594" s="2">
        <v>0</v>
      </c>
      <c r="I1594" s="2">
        <v>1.2849999999999999</v>
      </c>
      <c r="J1594" s="2">
        <v>10665.797665369648</v>
      </c>
      <c r="K1594" s="2">
        <v>13.705549999999999</v>
      </c>
      <c r="L1594" s="65" t="s">
        <v>72</v>
      </c>
    </row>
    <row r="1595" spans="2:12">
      <c r="B1595" s="62" t="s">
        <v>73</v>
      </c>
      <c r="C1595" s="2">
        <v>18.19866</v>
      </c>
      <c r="D1595" s="2">
        <v>7952.197370426371</v>
      </c>
      <c r="E1595" s="2">
        <v>69.918499999999995</v>
      </c>
      <c r="F1595" s="2">
        <v>0</v>
      </c>
      <c r="G1595" s="2">
        <v>0</v>
      </c>
      <c r="H1595" s="2">
        <v>0</v>
      </c>
      <c r="I1595" s="2">
        <v>1.4550000000000001</v>
      </c>
      <c r="J1595" s="2">
        <v>13520.171821305841</v>
      </c>
      <c r="K1595" s="2">
        <v>19.671849999999999</v>
      </c>
      <c r="L1595" s="65" t="s">
        <v>74</v>
      </c>
    </row>
    <row r="1596" spans="2:12">
      <c r="B1596" s="62" t="s">
        <v>75</v>
      </c>
      <c r="C1596" s="2">
        <v>137.03200000000001</v>
      </c>
      <c r="D1596" s="2">
        <v>1085.4763850779379</v>
      </c>
      <c r="E1596" s="2">
        <v>148.745</v>
      </c>
      <c r="F1596" s="2">
        <v>4.282</v>
      </c>
      <c r="G1596" s="2">
        <v>14533.629145259225</v>
      </c>
      <c r="H1596" s="2">
        <v>62.232999999999997</v>
      </c>
      <c r="I1596" s="2">
        <v>20.728999999999999</v>
      </c>
      <c r="J1596" s="2">
        <v>9211.1056973322411</v>
      </c>
      <c r="K1596" s="2">
        <v>190.93701000000001</v>
      </c>
      <c r="L1596" s="65" t="s">
        <v>76</v>
      </c>
    </row>
    <row r="1597" spans="2:12">
      <c r="B1597" s="62" t="s">
        <v>77</v>
      </c>
      <c r="C1597" s="2">
        <v>0</v>
      </c>
      <c r="D1597" s="2">
        <v>0</v>
      </c>
      <c r="E1597" s="2">
        <v>0</v>
      </c>
      <c r="F1597" s="2">
        <v>12.95</v>
      </c>
      <c r="G1597" s="2">
        <v>455.98696461824949</v>
      </c>
      <c r="H1597" s="2">
        <v>99.2</v>
      </c>
      <c r="I1597" s="2">
        <v>8.39</v>
      </c>
      <c r="J1597" s="2">
        <v>8621.9308700834317</v>
      </c>
      <c r="K1597" s="2">
        <v>72.337999999999994</v>
      </c>
      <c r="L1597" s="65" t="s">
        <v>78</v>
      </c>
    </row>
    <row r="1598" spans="2:12">
      <c r="B1598" s="62" t="s">
        <v>79</v>
      </c>
      <c r="C1598" s="2">
        <v>3.5680000000000001</v>
      </c>
      <c r="D1598" s="2">
        <v>1448.1502242152467</v>
      </c>
      <c r="E1598" s="2">
        <v>5.1669999999999998</v>
      </c>
      <c r="F1598" s="2">
        <v>0</v>
      </c>
      <c r="G1598" s="2">
        <v>0</v>
      </c>
      <c r="H1598" s="2">
        <v>0</v>
      </c>
      <c r="I1598" s="2">
        <v>0</v>
      </c>
      <c r="J1598" s="2">
        <v>0</v>
      </c>
      <c r="K1598" s="2">
        <v>0</v>
      </c>
      <c r="L1598" s="65" t="s">
        <v>80</v>
      </c>
    </row>
    <row r="1599" spans="2:12" ht="15.75" thickBot="1">
      <c r="B1599" s="63" t="s">
        <v>81</v>
      </c>
      <c r="C1599" s="2">
        <v>310.03384749999998</v>
      </c>
      <c r="D1599" s="2">
        <v>45940.647825279833</v>
      </c>
      <c r="E1599" s="2">
        <v>657.40268750000007</v>
      </c>
      <c r="F1599" s="2">
        <v>0</v>
      </c>
      <c r="G1599" s="2">
        <v>0</v>
      </c>
      <c r="H1599" s="2">
        <v>0</v>
      </c>
      <c r="I1599" s="2">
        <v>0</v>
      </c>
      <c r="J1599" s="2">
        <v>0</v>
      </c>
      <c r="K1599" s="2">
        <v>0</v>
      </c>
      <c r="L1599" s="66" t="s">
        <v>82</v>
      </c>
    </row>
    <row r="1600" spans="2:12" ht="15.75" thickBot="1">
      <c r="B1600" s="81" t="s">
        <v>343</v>
      </c>
      <c r="C1600" s="67">
        <f t="shared" ref="C1600:J1600" si="248">SUM(C1578:C1599)</f>
        <v>620.06769499999996</v>
      </c>
      <c r="D1600" s="67">
        <f t="shared" si="248"/>
        <v>91881.295650559667</v>
      </c>
      <c r="E1600" s="67">
        <f t="shared" si="248"/>
        <v>1314.8053750000001</v>
      </c>
      <c r="F1600" s="67">
        <f t="shared" si="248"/>
        <v>55.192999999999998</v>
      </c>
      <c r="G1600" s="67">
        <f>+H1600/F1600*1000</f>
        <v>8901.9259688728653</v>
      </c>
      <c r="H1600" s="67">
        <f t="shared" si="248"/>
        <v>491.32400000000001</v>
      </c>
      <c r="I1600" s="67">
        <f t="shared" si="248"/>
        <v>86.760999999999996</v>
      </c>
      <c r="J1600" s="67">
        <f t="shared" si="248"/>
        <v>109427.61327465311</v>
      </c>
      <c r="K1600" s="67">
        <f>SUM(K1578:K1599)</f>
        <v>781.90097000000003</v>
      </c>
      <c r="L1600" s="81" t="s">
        <v>345</v>
      </c>
    </row>
    <row r="1601" spans="2:13">
      <c r="L1601" s="43" t="s">
        <v>479</v>
      </c>
    </row>
    <row r="1602" spans="2:13" s="127" customFormat="1">
      <c r="B1602" s="127" t="s">
        <v>128</v>
      </c>
      <c r="L1602" s="127" t="s">
        <v>129</v>
      </c>
    </row>
    <row r="1603" spans="2:13">
      <c r="B1603" s="43" t="s">
        <v>245</v>
      </c>
      <c r="I1603" s="43">
        <v>4282</v>
      </c>
      <c r="J1603" s="43">
        <v>62233</v>
      </c>
      <c r="L1603" s="43" t="s">
        <v>460</v>
      </c>
    </row>
    <row r="1604" spans="2:13" ht="15.75" thickBot="1">
      <c r="B1604" s="43" t="s">
        <v>467</v>
      </c>
      <c r="L1604" s="43" t="s">
        <v>127</v>
      </c>
    </row>
    <row r="1605" spans="2:13" ht="15.75" thickBot="1">
      <c r="B1605" s="135" t="s">
        <v>39</v>
      </c>
      <c r="C1605" s="138">
        <v>2019</v>
      </c>
      <c r="D1605" s="139"/>
      <c r="E1605" s="140"/>
      <c r="F1605" s="138">
        <v>2020</v>
      </c>
      <c r="G1605" s="139"/>
      <c r="H1605" s="140"/>
      <c r="I1605" s="138">
        <v>2021</v>
      </c>
      <c r="J1605" s="139"/>
      <c r="K1605" s="140"/>
      <c r="L1605" s="141" t="s">
        <v>40</v>
      </c>
    </row>
    <row r="1606" spans="2:13">
      <c r="B1606" s="136"/>
      <c r="C1606" s="57" t="s">
        <v>7</v>
      </c>
      <c r="D1606" s="57" t="s">
        <v>461</v>
      </c>
      <c r="E1606" s="58" t="s">
        <v>462</v>
      </c>
      <c r="F1606" s="57" t="s">
        <v>7</v>
      </c>
      <c r="G1606" s="57" t="s">
        <v>461</v>
      </c>
      <c r="H1606" s="58" t="s">
        <v>462</v>
      </c>
      <c r="I1606" s="57" t="s">
        <v>7</v>
      </c>
      <c r="J1606" s="57" t="s">
        <v>461</v>
      </c>
      <c r="K1606" s="58" t="s">
        <v>462</v>
      </c>
      <c r="L1606" s="142"/>
    </row>
    <row r="1607" spans="2:13" ht="15.75" thickBot="1">
      <c r="B1607" s="137"/>
      <c r="C1607" s="59" t="s">
        <v>8</v>
      </c>
      <c r="D1607" s="59" t="s">
        <v>9</v>
      </c>
      <c r="E1607" s="60" t="s">
        <v>10</v>
      </c>
      <c r="F1607" s="59" t="s">
        <v>8</v>
      </c>
      <c r="G1607" s="59" t="s">
        <v>9</v>
      </c>
      <c r="H1607" s="60" t="s">
        <v>10</v>
      </c>
      <c r="I1607" s="59" t="s">
        <v>8</v>
      </c>
      <c r="J1607" s="59" t="s">
        <v>9</v>
      </c>
      <c r="K1607" s="60" t="s">
        <v>10</v>
      </c>
      <c r="L1607" s="143"/>
    </row>
    <row r="1608" spans="2:13">
      <c r="B1608" s="61" t="s">
        <v>41</v>
      </c>
      <c r="C1608" s="2">
        <v>0.73899999999999999</v>
      </c>
      <c r="D1608" s="2">
        <v>7052.7740189445194</v>
      </c>
      <c r="E1608" s="2">
        <v>5.2119999999999997</v>
      </c>
      <c r="F1608" s="2">
        <v>0.49049999999999999</v>
      </c>
      <c r="G1608" s="2">
        <v>14118.756371049949</v>
      </c>
      <c r="H1608" s="2">
        <v>6.9252500000000001</v>
      </c>
      <c r="I1608" s="2">
        <v>1.0880000000000001</v>
      </c>
      <c r="J1608" s="2">
        <v>6357.6011029411757</v>
      </c>
      <c r="K1608" s="2">
        <v>6.9170699999999998</v>
      </c>
      <c r="L1608" s="64" t="s">
        <v>42</v>
      </c>
    </row>
    <row r="1609" spans="2:13">
      <c r="B1609" s="62" t="s">
        <v>43</v>
      </c>
      <c r="C1609" s="2">
        <v>7.6999999999999999E-2</v>
      </c>
      <c r="D1609" s="2">
        <v>22012.987012987014</v>
      </c>
      <c r="E1609" s="2">
        <v>1.6950000000000001</v>
      </c>
      <c r="F1609" s="2">
        <v>0.111</v>
      </c>
      <c r="G1609" s="2">
        <v>12747.747747747748</v>
      </c>
      <c r="H1609" s="2">
        <v>1.415</v>
      </c>
      <c r="I1609" s="2">
        <v>6.4000000000000001E-2</v>
      </c>
      <c r="J1609" s="2">
        <v>19571.875</v>
      </c>
      <c r="K1609" s="2">
        <v>1.2525999999999999</v>
      </c>
      <c r="L1609" s="65" t="s">
        <v>416</v>
      </c>
    </row>
    <row r="1610" spans="2:13">
      <c r="B1610" s="62" t="s">
        <v>44</v>
      </c>
      <c r="C1610" s="2">
        <v>2E-3</v>
      </c>
      <c r="D1610" s="2">
        <v>28000</v>
      </c>
      <c r="E1610" s="2">
        <v>5.6000000000000001E-2</v>
      </c>
      <c r="F1610" s="2">
        <v>3.0000000000000001E-3</v>
      </c>
      <c r="G1610" s="2">
        <v>30666.666666666664</v>
      </c>
      <c r="H1610" s="2">
        <v>9.1999999999999998E-2</v>
      </c>
      <c r="I1610" s="2">
        <v>3.0000000000000001E-3</v>
      </c>
      <c r="J1610" s="2">
        <v>21333.333333333332</v>
      </c>
      <c r="K1610" s="2">
        <v>6.4000000000000001E-2</v>
      </c>
      <c r="L1610" s="65" t="s">
        <v>45</v>
      </c>
    </row>
    <row r="1611" spans="2:13">
      <c r="B1611" s="62" t="s">
        <v>46</v>
      </c>
      <c r="C1611" s="2">
        <v>0</v>
      </c>
      <c r="D1611" s="2">
        <v>0</v>
      </c>
      <c r="E1611" s="2">
        <v>0</v>
      </c>
      <c r="F1611" s="2">
        <v>0</v>
      </c>
      <c r="G1611" s="2">
        <v>0</v>
      </c>
      <c r="H1611" s="2">
        <v>0</v>
      </c>
      <c r="I1611" s="2">
        <v>0</v>
      </c>
      <c r="J1611" s="2">
        <v>0</v>
      </c>
      <c r="K1611" s="2">
        <v>0</v>
      </c>
      <c r="L1611" s="65" t="s">
        <v>47</v>
      </c>
    </row>
    <row r="1612" spans="2:13">
      <c r="B1612" s="62" t="s">
        <v>48</v>
      </c>
      <c r="C1612" s="2">
        <v>0</v>
      </c>
      <c r="D1612" s="2">
        <v>0</v>
      </c>
      <c r="E1612" s="2">
        <v>0</v>
      </c>
      <c r="F1612" s="2">
        <v>0</v>
      </c>
      <c r="G1612" s="2">
        <v>0</v>
      </c>
      <c r="H1612" s="2">
        <v>0</v>
      </c>
      <c r="I1612" s="2">
        <v>0</v>
      </c>
      <c r="J1612" s="2">
        <v>0</v>
      </c>
      <c r="K1612" s="2">
        <v>0</v>
      </c>
      <c r="L1612" s="65" t="s">
        <v>49</v>
      </c>
    </row>
    <row r="1613" spans="2:13">
      <c r="B1613" s="62" t="s">
        <v>50</v>
      </c>
      <c r="C1613" s="2">
        <v>0</v>
      </c>
      <c r="D1613" s="2">
        <v>0</v>
      </c>
      <c r="E1613" s="2">
        <v>0</v>
      </c>
      <c r="F1613" s="2">
        <v>0</v>
      </c>
      <c r="G1613" s="2">
        <v>0</v>
      </c>
      <c r="H1613" s="2">
        <v>0</v>
      </c>
      <c r="I1613" s="2">
        <v>0</v>
      </c>
      <c r="J1613" s="2">
        <v>0</v>
      </c>
      <c r="K1613" s="2">
        <v>0</v>
      </c>
      <c r="L1613" s="65" t="s">
        <v>51</v>
      </c>
    </row>
    <row r="1614" spans="2:13">
      <c r="B1614" s="62" t="s">
        <v>52</v>
      </c>
      <c r="C1614" s="2">
        <v>0</v>
      </c>
      <c r="D1614" s="2">
        <v>0</v>
      </c>
      <c r="E1614" s="2">
        <v>0.03</v>
      </c>
      <c r="F1614" s="2">
        <v>0</v>
      </c>
      <c r="G1614" s="2">
        <v>0</v>
      </c>
      <c r="H1614" s="2">
        <v>3.1E-2</v>
      </c>
      <c r="I1614" s="2">
        <v>4.0000000000000001E-3</v>
      </c>
      <c r="J1614" s="2">
        <v>8037.5</v>
      </c>
      <c r="K1614" s="2">
        <v>3.2149999999999998E-2</v>
      </c>
      <c r="L1614" s="65" t="s">
        <v>53</v>
      </c>
    </row>
    <row r="1615" spans="2:13">
      <c r="B1615" s="62" t="s">
        <v>54</v>
      </c>
      <c r="C1615" s="2">
        <v>1.5609999999999999</v>
      </c>
      <c r="D1615" s="2">
        <v>15509.288917360667</v>
      </c>
      <c r="E1615" s="2">
        <v>24.21</v>
      </c>
      <c r="F1615" s="2">
        <v>2.3239999999999998</v>
      </c>
      <c r="G1615" s="2">
        <v>9485.8003442340814</v>
      </c>
      <c r="H1615" s="2">
        <v>22.045000000000002</v>
      </c>
      <c r="I1615" s="2">
        <v>2.5030000000000001</v>
      </c>
      <c r="J1615" s="2">
        <v>10118.65761086696</v>
      </c>
      <c r="K1615" s="2">
        <v>25.327000000000002</v>
      </c>
      <c r="L1615" s="65" t="s">
        <v>55</v>
      </c>
      <c r="M1615" s="86"/>
    </row>
    <row r="1616" spans="2:13">
      <c r="B1616" s="62" t="s">
        <v>56</v>
      </c>
      <c r="C1616" s="2">
        <v>27.8627</v>
      </c>
      <c r="D1616" s="2">
        <v>11155.462320593482</v>
      </c>
      <c r="E1616" s="2">
        <v>310.82130000000001</v>
      </c>
      <c r="F1616" s="2">
        <v>28.1</v>
      </c>
      <c r="G1616" s="2">
        <v>11163.701067615657</v>
      </c>
      <c r="H1616" s="2">
        <v>313.7</v>
      </c>
      <c r="I1616" s="2">
        <v>30.661000000000001</v>
      </c>
      <c r="J1616" s="2">
        <v>10515.097028798798</v>
      </c>
      <c r="K1616" s="2">
        <v>322.40339</v>
      </c>
      <c r="L1616" s="65" t="s">
        <v>57</v>
      </c>
    </row>
    <row r="1617" spans="2:12">
      <c r="B1617" s="62" t="s">
        <v>58</v>
      </c>
      <c r="C1617" s="2">
        <v>4.625</v>
      </c>
      <c r="D1617" s="2">
        <v>3701.8378378378375</v>
      </c>
      <c r="E1617" s="2">
        <v>17.120999999999999</v>
      </c>
      <c r="F1617" s="2">
        <v>4.6749999999999998</v>
      </c>
      <c r="G1617" s="2">
        <v>4030.5882352941176</v>
      </c>
      <c r="H1617" s="2">
        <v>18.843</v>
      </c>
      <c r="I1617" s="2">
        <v>4.1449999999999996</v>
      </c>
      <c r="J1617" s="2">
        <v>4785.7659831121846</v>
      </c>
      <c r="K1617" s="2">
        <v>19.837</v>
      </c>
      <c r="L1617" s="65" t="s">
        <v>417</v>
      </c>
    </row>
    <row r="1618" spans="2:12">
      <c r="B1618" s="62" t="s">
        <v>59</v>
      </c>
      <c r="C1618" s="2">
        <v>0</v>
      </c>
      <c r="D1618" s="2">
        <v>0</v>
      </c>
      <c r="E1618" s="2">
        <v>0</v>
      </c>
      <c r="F1618" s="2">
        <v>0</v>
      </c>
      <c r="G1618" s="2">
        <v>0</v>
      </c>
      <c r="H1618" s="2">
        <v>0</v>
      </c>
      <c r="I1618" s="2">
        <v>0</v>
      </c>
      <c r="J1618" s="2">
        <v>0</v>
      </c>
      <c r="K1618" s="2">
        <v>0</v>
      </c>
      <c r="L1618" s="65" t="s">
        <v>60</v>
      </c>
    </row>
    <row r="1619" spans="2:12">
      <c r="B1619" s="62" t="s">
        <v>61</v>
      </c>
      <c r="C1619" s="2">
        <v>10.99</v>
      </c>
      <c r="D1619" s="2">
        <v>5400.6369426751598</v>
      </c>
      <c r="E1619" s="2">
        <v>59.353000000000002</v>
      </c>
      <c r="F1619" s="2">
        <v>16.036999999999999</v>
      </c>
      <c r="G1619" s="2">
        <v>5843.9234270748893</v>
      </c>
      <c r="H1619" s="2">
        <v>93.718999999999994</v>
      </c>
      <c r="I1619" s="2">
        <v>12.497999999999999</v>
      </c>
      <c r="J1619" s="2">
        <v>7472.8756601056175</v>
      </c>
      <c r="K1619" s="2">
        <v>93.396000000000001</v>
      </c>
      <c r="L1619" s="65" t="s">
        <v>62</v>
      </c>
    </row>
    <row r="1620" spans="2:12">
      <c r="B1620" s="62" t="s">
        <v>63</v>
      </c>
      <c r="C1620" s="2">
        <v>0.81299999999999994</v>
      </c>
      <c r="D1620" s="2">
        <v>20717.097170971712</v>
      </c>
      <c r="E1620" s="2">
        <v>16.843</v>
      </c>
      <c r="F1620" s="2">
        <v>1.43</v>
      </c>
      <c r="G1620" s="2">
        <v>9169.2307692307695</v>
      </c>
      <c r="H1620" s="2">
        <v>13.112</v>
      </c>
      <c r="I1620" s="2">
        <v>1.2609999999999999</v>
      </c>
      <c r="J1620" s="2">
        <v>15555.908009516259</v>
      </c>
      <c r="K1620" s="2">
        <v>19.616</v>
      </c>
      <c r="L1620" s="65" t="s">
        <v>64</v>
      </c>
    </row>
    <row r="1621" spans="2:12">
      <c r="B1621" s="62" t="s">
        <v>65</v>
      </c>
      <c r="C1621" s="2">
        <v>0.443</v>
      </c>
      <c r="D1621" s="2">
        <v>7029.345372460496</v>
      </c>
      <c r="E1621" s="2">
        <v>3.1139999999999999</v>
      </c>
      <c r="F1621" s="2">
        <v>0.432</v>
      </c>
      <c r="G1621" s="2">
        <v>7145.8333333333339</v>
      </c>
      <c r="H1621" s="2">
        <v>3.0870000000000002</v>
      </c>
      <c r="I1621" s="2">
        <v>0.48799999999999999</v>
      </c>
      <c r="J1621" s="2">
        <v>6755.8196721311479</v>
      </c>
      <c r="K1621" s="2">
        <v>3.29684</v>
      </c>
      <c r="L1621" s="65" t="s">
        <v>66</v>
      </c>
    </row>
    <row r="1622" spans="2:12">
      <c r="B1622" s="62" t="s">
        <v>67</v>
      </c>
      <c r="C1622" s="2">
        <v>4.4999999999999998E-2</v>
      </c>
      <c r="D1622" s="2">
        <v>4177.7777777777783</v>
      </c>
      <c r="E1622" s="2">
        <v>0.188</v>
      </c>
      <c r="F1622" s="2">
        <v>5.8999999999999997E-2</v>
      </c>
      <c r="G1622" s="2">
        <v>4118.6440677966102</v>
      </c>
      <c r="H1622" s="2">
        <v>0.24299999999999999</v>
      </c>
      <c r="I1622" s="2">
        <v>0.10299999999999999</v>
      </c>
      <c r="J1622" s="2">
        <v>7009.7087378640781</v>
      </c>
      <c r="K1622" s="2">
        <v>0.72199999999999998</v>
      </c>
      <c r="L1622" s="65" t="s">
        <v>68</v>
      </c>
    </row>
    <row r="1623" spans="2:12">
      <c r="B1623" s="62" t="s">
        <v>69</v>
      </c>
      <c r="C1623" s="2">
        <v>0.191</v>
      </c>
      <c r="D1623" s="2">
        <v>18188.481675392668</v>
      </c>
      <c r="E1623" s="2">
        <v>3.4740000000000002</v>
      </c>
      <c r="F1623" s="2">
        <v>0.28100000000000003</v>
      </c>
      <c r="G1623" s="2">
        <v>29192.170818505332</v>
      </c>
      <c r="H1623" s="2">
        <v>8.2029999999999994</v>
      </c>
      <c r="I1623" s="2">
        <v>0.246</v>
      </c>
      <c r="J1623" s="2">
        <v>23811.747967479674</v>
      </c>
      <c r="K1623" s="2">
        <v>5.8576899999999998</v>
      </c>
      <c r="L1623" s="65" t="s">
        <v>70</v>
      </c>
    </row>
    <row r="1624" spans="2:12">
      <c r="B1624" s="62" t="s">
        <v>71</v>
      </c>
      <c r="C1624" s="2">
        <v>0.42699999999999999</v>
      </c>
      <c r="D1624" s="2">
        <v>2278.688524590164</v>
      </c>
      <c r="E1624" s="2">
        <v>0.97299999999999998</v>
      </c>
      <c r="F1624" s="2">
        <v>0.42199999999999999</v>
      </c>
      <c r="G1624" s="2">
        <v>2485.7819905213269</v>
      </c>
      <c r="H1624" s="2">
        <v>1.0489999999999999</v>
      </c>
      <c r="I1624" s="2">
        <v>0.33900000000000002</v>
      </c>
      <c r="J1624" s="2">
        <v>2696.6666666666665</v>
      </c>
      <c r="K1624" s="2">
        <v>0.91416999999999993</v>
      </c>
      <c r="L1624" s="65" t="s">
        <v>72</v>
      </c>
    </row>
    <row r="1625" spans="2:12">
      <c r="B1625" s="62" t="s">
        <v>73</v>
      </c>
      <c r="C1625" s="2">
        <v>0</v>
      </c>
      <c r="D1625" s="2">
        <v>0</v>
      </c>
      <c r="E1625" s="2">
        <v>0</v>
      </c>
      <c r="F1625" s="2">
        <v>0</v>
      </c>
      <c r="G1625" s="2">
        <v>0</v>
      </c>
      <c r="H1625" s="2">
        <v>0</v>
      </c>
      <c r="I1625" s="2">
        <v>0</v>
      </c>
      <c r="J1625" s="2">
        <v>0</v>
      </c>
      <c r="K1625" s="2">
        <v>0</v>
      </c>
      <c r="L1625" s="65" t="s">
        <v>74</v>
      </c>
    </row>
    <row r="1626" spans="2:12">
      <c r="B1626" s="62" t="s">
        <v>75</v>
      </c>
      <c r="C1626" s="2">
        <v>5.7190000000000003</v>
      </c>
      <c r="D1626" s="2">
        <v>15530.512327329954</v>
      </c>
      <c r="E1626" s="2">
        <v>88.819000000000003</v>
      </c>
      <c r="F1626" s="2">
        <v>4.2569999999999997</v>
      </c>
      <c r="G1626" s="2">
        <v>14006.812309137893</v>
      </c>
      <c r="H1626" s="2">
        <v>59.627000000000002</v>
      </c>
      <c r="I1626" s="2">
        <v>5.9489999999999998</v>
      </c>
      <c r="J1626" s="2">
        <v>13843.422423936798</v>
      </c>
      <c r="K1626" s="2">
        <v>82.354520000000008</v>
      </c>
      <c r="L1626" s="65" t="s">
        <v>76</v>
      </c>
    </row>
    <row r="1627" spans="2:12">
      <c r="B1627" s="62" t="s">
        <v>77</v>
      </c>
      <c r="C1627" s="2">
        <v>0</v>
      </c>
      <c r="D1627" s="2">
        <v>0</v>
      </c>
      <c r="E1627" s="2">
        <v>0</v>
      </c>
      <c r="F1627" s="2">
        <v>0</v>
      </c>
      <c r="G1627" s="2">
        <v>0</v>
      </c>
      <c r="H1627" s="2">
        <v>0</v>
      </c>
      <c r="I1627" s="2">
        <v>0</v>
      </c>
      <c r="J1627" s="2">
        <v>0</v>
      </c>
      <c r="K1627" s="2">
        <v>0</v>
      </c>
      <c r="L1627" s="65" t="s">
        <v>78</v>
      </c>
    </row>
    <row r="1628" spans="2:12">
      <c r="B1628" s="62" t="s">
        <v>79</v>
      </c>
      <c r="C1628" s="2">
        <v>0</v>
      </c>
      <c r="D1628" s="2">
        <v>0</v>
      </c>
      <c r="E1628" s="2">
        <v>0</v>
      </c>
      <c r="F1628" s="2">
        <v>0</v>
      </c>
      <c r="G1628" s="2">
        <v>0</v>
      </c>
      <c r="H1628" s="2">
        <v>0</v>
      </c>
      <c r="I1628" s="2">
        <v>0</v>
      </c>
      <c r="J1628" s="2">
        <v>0</v>
      </c>
      <c r="K1628" s="2">
        <v>0</v>
      </c>
      <c r="L1628" s="65" t="s">
        <v>80</v>
      </c>
    </row>
    <row r="1629" spans="2:12" ht="15.75" thickBot="1">
      <c r="B1629" s="63" t="s">
        <v>81</v>
      </c>
      <c r="C1629" s="2">
        <v>4.5389999999999997</v>
      </c>
      <c r="D1629" s="2">
        <v>5026.2172284644193</v>
      </c>
      <c r="E1629" s="2">
        <v>22.814</v>
      </c>
      <c r="F1629" s="2">
        <v>4.3570000000000002</v>
      </c>
      <c r="G1629" s="2">
        <v>4969.7039247188432</v>
      </c>
      <c r="H1629" s="2">
        <v>21.652999999999999</v>
      </c>
      <c r="I1629" s="2">
        <v>3.6659999999999999</v>
      </c>
      <c r="J1629" s="2">
        <v>5308.1096563011452</v>
      </c>
      <c r="K1629" s="2">
        <v>19.459529999999997</v>
      </c>
      <c r="L1629" s="66" t="s">
        <v>82</v>
      </c>
    </row>
    <row r="1630" spans="2:12" ht="15.75" thickBot="1">
      <c r="B1630" s="81" t="s">
        <v>343</v>
      </c>
      <c r="C1630" s="67">
        <v>58.03370000000001</v>
      </c>
      <c r="D1630" s="67">
        <v>9558.6409275989608</v>
      </c>
      <c r="E1630" s="67">
        <v>554.72329999999999</v>
      </c>
      <c r="F1630" s="100">
        <v>62.97849999999999</v>
      </c>
      <c r="G1630" s="100">
        <v>8951.3762633279621</v>
      </c>
      <c r="H1630" s="100">
        <f>SUM(H1608:H1629)</f>
        <v>563.74424999999997</v>
      </c>
      <c r="I1630" s="100">
        <f t="shared" ref="I1630:K1630" si="249">SUM(I1608:I1629)</f>
        <v>63.018000000000001</v>
      </c>
      <c r="J1630" s="100">
        <f>+K1630/I1630*1000</f>
        <v>9544.0978767971046</v>
      </c>
      <c r="K1630" s="100">
        <f t="shared" si="249"/>
        <v>601.44995999999992</v>
      </c>
      <c r="L1630" s="81" t="s">
        <v>345</v>
      </c>
    </row>
    <row r="1631" spans="2:12" ht="15.75" thickBot="1">
      <c r="B1631" s="81" t="s">
        <v>344</v>
      </c>
      <c r="C1631" s="67">
        <v>2729.8110000000001</v>
      </c>
      <c r="D1631" s="67">
        <v>3646.2366808544621</v>
      </c>
      <c r="E1631" s="67">
        <v>9953.5370000000003</v>
      </c>
      <c r="F1631" s="100">
        <v>2531.5569999999998</v>
      </c>
      <c r="G1631" s="100">
        <v>4166.9778717208419</v>
      </c>
      <c r="H1631" s="100">
        <v>10548.941999999999</v>
      </c>
      <c r="I1631" s="100">
        <v>2478.1320000000001</v>
      </c>
      <c r="J1631" s="100">
        <v>4367.0993877646551</v>
      </c>
      <c r="K1631" s="100">
        <v>10822.248740000001</v>
      </c>
      <c r="L1631" s="81" t="s">
        <v>342</v>
      </c>
    </row>
    <row r="1635" spans="2:12">
      <c r="B1635" s="43" t="s">
        <v>132</v>
      </c>
      <c r="L1635" s="43" t="s">
        <v>133</v>
      </c>
    </row>
    <row r="1636" spans="2:12">
      <c r="B1636" s="43" t="s">
        <v>474</v>
      </c>
      <c r="L1636" s="43" t="s">
        <v>361</v>
      </c>
    </row>
    <row r="1637" spans="2:12" ht="15.75" thickBot="1">
      <c r="B1637" s="43" t="s">
        <v>467</v>
      </c>
      <c r="L1637" s="43" t="s">
        <v>127</v>
      </c>
    </row>
    <row r="1638" spans="2:12" ht="15.75" thickBot="1">
      <c r="B1638" s="135" t="s">
        <v>39</v>
      </c>
      <c r="C1638" s="138">
        <v>2019</v>
      </c>
      <c r="D1638" s="139"/>
      <c r="E1638" s="140"/>
      <c r="F1638" s="138">
        <v>2020</v>
      </c>
      <c r="G1638" s="139"/>
      <c r="H1638" s="140"/>
      <c r="I1638" s="138">
        <v>2021</v>
      </c>
      <c r="J1638" s="139"/>
      <c r="K1638" s="140"/>
      <c r="L1638" s="141" t="s">
        <v>40</v>
      </c>
    </row>
    <row r="1639" spans="2:12">
      <c r="B1639" s="136"/>
      <c r="C1639" s="57" t="s">
        <v>7</v>
      </c>
      <c r="D1639" s="57" t="s">
        <v>461</v>
      </c>
      <c r="E1639" s="58" t="s">
        <v>462</v>
      </c>
      <c r="F1639" s="57" t="s">
        <v>7</v>
      </c>
      <c r="G1639" s="57" t="s">
        <v>461</v>
      </c>
      <c r="H1639" s="58" t="s">
        <v>462</v>
      </c>
      <c r="I1639" s="57" t="s">
        <v>7</v>
      </c>
      <c r="J1639" s="57" t="s">
        <v>461</v>
      </c>
      <c r="K1639" s="58" t="s">
        <v>462</v>
      </c>
      <c r="L1639" s="142"/>
    </row>
    <row r="1640" spans="2:12" ht="15.75" thickBot="1">
      <c r="B1640" s="137"/>
      <c r="C1640" s="59" t="s">
        <v>8</v>
      </c>
      <c r="D1640" s="59" t="s">
        <v>9</v>
      </c>
      <c r="E1640" s="60" t="s">
        <v>10</v>
      </c>
      <c r="F1640" s="59" t="s">
        <v>8</v>
      </c>
      <c r="G1640" s="59" t="s">
        <v>9</v>
      </c>
      <c r="H1640" s="60" t="s">
        <v>10</v>
      </c>
      <c r="I1640" s="59" t="s">
        <v>8</v>
      </c>
      <c r="J1640" s="59" t="s">
        <v>9</v>
      </c>
      <c r="K1640" s="60" t="s">
        <v>10</v>
      </c>
      <c r="L1640" s="143"/>
    </row>
    <row r="1641" spans="2:12">
      <c r="B1641" s="61" t="s">
        <v>41</v>
      </c>
      <c r="C1641" s="2">
        <v>2.2559999999999998</v>
      </c>
      <c r="D1641" s="2">
        <v>39370.124113475184</v>
      </c>
      <c r="E1641" s="2">
        <v>88.819000000000003</v>
      </c>
      <c r="F1641" s="2">
        <v>1.7398</v>
      </c>
      <c r="G1641" s="2">
        <v>20698.011265662721</v>
      </c>
      <c r="H1641" s="2">
        <v>36.010400000000004</v>
      </c>
      <c r="I1641" s="2">
        <v>2.19</v>
      </c>
      <c r="J1641" s="2">
        <v>43417.703196347036</v>
      </c>
      <c r="K1641" s="2">
        <v>95.084770000000006</v>
      </c>
      <c r="L1641" s="64" t="s">
        <v>42</v>
      </c>
    </row>
    <row r="1642" spans="2:12">
      <c r="B1642" s="62" t="s">
        <v>43</v>
      </c>
      <c r="C1642" s="2">
        <v>0.14099999999999999</v>
      </c>
      <c r="D1642" s="2">
        <v>29290.780141843974</v>
      </c>
      <c r="E1642" s="2">
        <v>4.13</v>
      </c>
      <c r="F1642" s="2">
        <v>0.108</v>
      </c>
      <c r="G1642" s="2">
        <v>41398.148148148153</v>
      </c>
      <c r="H1642" s="2">
        <v>4.4710000000000001</v>
      </c>
      <c r="I1642" s="2">
        <v>0.154</v>
      </c>
      <c r="J1642" s="2">
        <v>29032.467532467534</v>
      </c>
      <c r="K1642" s="2">
        <v>4.4710000000000001</v>
      </c>
      <c r="L1642" s="65" t="s">
        <v>416</v>
      </c>
    </row>
    <row r="1643" spans="2:12">
      <c r="B1643" s="62" t="s">
        <v>44</v>
      </c>
      <c r="C1643" s="2">
        <v>1.9E-2</v>
      </c>
      <c r="D1643" s="2">
        <v>50052.631578947367</v>
      </c>
      <c r="E1643" s="2">
        <v>0.95099999999999996</v>
      </c>
      <c r="F1643" s="2">
        <v>1.9E-2</v>
      </c>
      <c r="G1643" s="2">
        <v>50473.684210526313</v>
      </c>
      <c r="H1643" s="2">
        <v>0.95899999999999996</v>
      </c>
      <c r="I1643" s="2">
        <v>1.9E-2</v>
      </c>
      <c r="J1643" s="2">
        <v>50473.684210526313</v>
      </c>
      <c r="K1643" s="2">
        <v>0.95899999999999996</v>
      </c>
      <c r="L1643" s="65" t="s">
        <v>45</v>
      </c>
    </row>
    <row r="1644" spans="2:12">
      <c r="B1644" s="62" t="s">
        <v>46</v>
      </c>
      <c r="C1644" s="2">
        <v>19.190000000000001</v>
      </c>
      <c r="D1644" s="2">
        <v>21730.067743616466</v>
      </c>
      <c r="E1644" s="2">
        <v>417</v>
      </c>
      <c r="F1644" s="2">
        <v>18.68</v>
      </c>
      <c r="G1644" s="2">
        <v>22483.940042826554</v>
      </c>
      <c r="H1644" s="2">
        <v>420</v>
      </c>
      <c r="I1644" s="2">
        <v>18.995999999999999</v>
      </c>
      <c r="J1644" s="2">
        <v>22109.917877447886</v>
      </c>
      <c r="K1644" s="2">
        <v>420</v>
      </c>
      <c r="L1644" s="65" t="s">
        <v>47</v>
      </c>
    </row>
    <row r="1645" spans="2:12">
      <c r="B1645" s="62" t="s">
        <v>48</v>
      </c>
      <c r="C1645" s="2">
        <v>11.397</v>
      </c>
      <c r="D1645" s="2">
        <v>32191.453891374927</v>
      </c>
      <c r="E1645" s="2">
        <v>366.88600000000002</v>
      </c>
      <c r="F1645" s="2">
        <v>22.152000000000001</v>
      </c>
      <c r="G1645" s="2">
        <v>32397.029613578907</v>
      </c>
      <c r="H1645" s="2">
        <v>717.65899999999999</v>
      </c>
      <c r="I1645" s="2">
        <v>11.19</v>
      </c>
      <c r="J1645" s="2">
        <v>64133.958891867733</v>
      </c>
      <c r="K1645" s="2">
        <v>717.65899999999999</v>
      </c>
      <c r="L1645" s="65" t="s">
        <v>49</v>
      </c>
    </row>
    <row r="1646" spans="2:12">
      <c r="B1646" s="62" t="s">
        <v>50</v>
      </c>
      <c r="C1646" s="2">
        <v>0</v>
      </c>
      <c r="D1646" s="2">
        <v>0</v>
      </c>
      <c r="E1646" s="2">
        <v>0</v>
      </c>
      <c r="F1646" s="2">
        <v>0</v>
      </c>
      <c r="G1646" s="2">
        <v>0</v>
      </c>
      <c r="H1646" s="2">
        <v>0</v>
      </c>
      <c r="I1646" s="2">
        <v>0</v>
      </c>
      <c r="J1646" s="2">
        <v>0</v>
      </c>
      <c r="K1646" s="2">
        <v>0</v>
      </c>
      <c r="L1646" s="65" t="s">
        <v>51</v>
      </c>
    </row>
    <row r="1647" spans="2:12">
      <c r="B1647" s="62" t="s">
        <v>52</v>
      </c>
      <c r="C1647" s="2">
        <v>0</v>
      </c>
      <c r="D1647" s="2">
        <v>0</v>
      </c>
      <c r="E1647" s="2">
        <v>1.2E-2</v>
      </c>
      <c r="F1647" s="2">
        <v>0</v>
      </c>
      <c r="G1647" s="2">
        <v>0</v>
      </c>
      <c r="H1647" s="2">
        <v>1.2E-2</v>
      </c>
      <c r="I1647" s="2">
        <v>2E-3</v>
      </c>
      <c r="J1647" s="2">
        <v>6000</v>
      </c>
      <c r="K1647" s="2">
        <v>1.2E-2</v>
      </c>
      <c r="L1647" s="65" t="s">
        <v>53</v>
      </c>
    </row>
    <row r="1648" spans="2:12">
      <c r="B1648" s="62" t="s">
        <v>54</v>
      </c>
      <c r="C1648" s="2">
        <v>0</v>
      </c>
      <c r="D1648" s="2">
        <v>0</v>
      </c>
      <c r="E1648" s="2">
        <v>0</v>
      </c>
      <c r="F1648" s="2">
        <v>2.0289999999999999</v>
      </c>
      <c r="G1648" s="2">
        <v>13122.720551996059</v>
      </c>
      <c r="H1648" s="2">
        <v>26.626000000000001</v>
      </c>
      <c r="I1648" s="2">
        <v>2.8780000000000001</v>
      </c>
      <c r="J1648" s="2">
        <v>9251.5635858234891</v>
      </c>
      <c r="K1648" s="2">
        <v>26.626000000000001</v>
      </c>
      <c r="L1648" s="65" t="s">
        <v>55</v>
      </c>
    </row>
    <row r="1649" spans="2:13">
      <c r="B1649" s="62" t="s">
        <v>56</v>
      </c>
      <c r="C1649" s="2">
        <v>5.2805</v>
      </c>
      <c r="D1649" s="2">
        <v>7716.3715557238902</v>
      </c>
      <c r="E1649" s="2">
        <v>40.746300000000005</v>
      </c>
      <c r="F1649" s="2">
        <v>5.8</v>
      </c>
      <c r="G1649" s="2">
        <v>6941.3793103448279</v>
      </c>
      <c r="H1649" s="2">
        <v>40.26</v>
      </c>
      <c r="I1649" s="2">
        <v>8.548</v>
      </c>
      <c r="J1649" s="2">
        <v>4709.8736546560604</v>
      </c>
      <c r="K1649" s="2">
        <v>40.26</v>
      </c>
      <c r="L1649" s="65" t="s">
        <v>57</v>
      </c>
    </row>
    <row r="1650" spans="2:13">
      <c r="B1650" s="62" t="s">
        <v>58</v>
      </c>
      <c r="C1650" s="2">
        <v>4.4059999999999997</v>
      </c>
      <c r="D1650" s="2">
        <v>11884.929641398096</v>
      </c>
      <c r="E1650" s="2">
        <v>52.365000000000002</v>
      </c>
      <c r="F1650" s="2">
        <v>5.2370000000000001</v>
      </c>
      <c r="G1650" s="2">
        <v>14837.693335879319</v>
      </c>
      <c r="H1650" s="2">
        <v>77.704999999999998</v>
      </c>
      <c r="I1650" s="2">
        <v>5.8579999999999997</v>
      </c>
      <c r="J1650" s="2">
        <v>13264.766131785593</v>
      </c>
      <c r="K1650" s="2">
        <v>77.704999999999998</v>
      </c>
      <c r="L1650" s="65" t="s">
        <v>417</v>
      </c>
    </row>
    <row r="1651" spans="2:13">
      <c r="B1651" s="62" t="s">
        <v>59</v>
      </c>
      <c r="C1651" s="2">
        <v>0</v>
      </c>
      <c r="D1651" s="2">
        <v>0</v>
      </c>
      <c r="E1651" s="2">
        <v>0</v>
      </c>
      <c r="F1651" s="2">
        <v>0</v>
      </c>
      <c r="G1651" s="2">
        <v>0</v>
      </c>
      <c r="H1651" s="2">
        <v>0</v>
      </c>
      <c r="I1651" s="2">
        <v>0</v>
      </c>
      <c r="J1651" s="2">
        <v>0</v>
      </c>
      <c r="K1651" s="2">
        <v>0</v>
      </c>
      <c r="L1651" s="65" t="s">
        <v>60</v>
      </c>
    </row>
    <row r="1652" spans="2:13">
      <c r="B1652" s="62" t="s">
        <v>61</v>
      </c>
      <c r="C1652" s="2">
        <v>3.2629999999999999</v>
      </c>
      <c r="D1652" s="2">
        <v>7083.0524057615685</v>
      </c>
      <c r="E1652" s="2">
        <v>23.111999999999998</v>
      </c>
      <c r="F1652" s="2">
        <v>5.2969999999999997</v>
      </c>
      <c r="G1652" s="2">
        <v>8778.1763262223903</v>
      </c>
      <c r="H1652" s="2">
        <v>46.497999999999998</v>
      </c>
      <c r="I1652" s="2">
        <v>5.391</v>
      </c>
      <c r="J1652" s="2">
        <v>8625.1159339640126</v>
      </c>
      <c r="K1652" s="2">
        <v>46.497999999999998</v>
      </c>
      <c r="L1652" s="65" t="s">
        <v>62</v>
      </c>
      <c r="M1652" s="93"/>
    </row>
    <row r="1653" spans="2:13">
      <c r="B1653" s="62" t="s">
        <v>63</v>
      </c>
      <c r="C1653" s="2">
        <v>1.0740000000000001</v>
      </c>
      <c r="D1653" s="2">
        <v>60829.608938547484</v>
      </c>
      <c r="E1653" s="2">
        <v>65.331000000000003</v>
      </c>
      <c r="F1653" s="2">
        <v>0.75600000000000001</v>
      </c>
      <c r="G1653" s="2">
        <v>122771.16402116402</v>
      </c>
      <c r="H1653" s="2">
        <v>92.814999999999998</v>
      </c>
      <c r="I1653" s="2">
        <v>0.88300000000000001</v>
      </c>
      <c r="J1653" s="2">
        <v>105113.25028312572</v>
      </c>
      <c r="K1653" s="2">
        <v>92.814999999999998</v>
      </c>
      <c r="L1653" s="65" t="s">
        <v>64</v>
      </c>
    </row>
    <row r="1654" spans="2:13">
      <c r="B1654" s="62" t="s">
        <v>65</v>
      </c>
      <c r="C1654" s="2">
        <v>0.42499999999999999</v>
      </c>
      <c r="D1654" s="2">
        <v>37461.176470588238</v>
      </c>
      <c r="E1654" s="2">
        <v>15.920999999999999</v>
      </c>
      <c r="F1654" s="2">
        <v>0.41499999999999998</v>
      </c>
      <c r="G1654" s="2">
        <v>37322.891566265062</v>
      </c>
      <c r="H1654" s="2">
        <v>15.489000000000001</v>
      </c>
      <c r="I1654" s="2">
        <v>0.307</v>
      </c>
      <c r="J1654" s="2">
        <v>50452.768729641699</v>
      </c>
      <c r="K1654" s="2">
        <v>15.489000000000001</v>
      </c>
      <c r="L1654" s="65" t="s">
        <v>66</v>
      </c>
    </row>
    <row r="1655" spans="2:13">
      <c r="B1655" s="62" t="s">
        <v>67</v>
      </c>
      <c r="C1655" s="2">
        <v>8.5000000000000006E-2</v>
      </c>
      <c r="D1655" s="2">
        <v>28070.588235294119</v>
      </c>
      <c r="E1655" s="2">
        <v>2.3860000000000001</v>
      </c>
      <c r="F1655" s="2">
        <v>0.109</v>
      </c>
      <c r="G1655" s="2">
        <v>30798.16513761468</v>
      </c>
      <c r="H1655" s="2">
        <v>3.3570000000000002</v>
      </c>
      <c r="I1655" s="2">
        <v>0.112</v>
      </c>
      <c r="J1655" s="2">
        <v>29973.21428571429</v>
      </c>
      <c r="K1655" s="2">
        <v>3.3570000000000002</v>
      </c>
      <c r="L1655" s="65" t="s">
        <v>68</v>
      </c>
    </row>
    <row r="1656" spans="2:13">
      <c r="B1656" s="62" t="s">
        <v>69</v>
      </c>
      <c r="C1656" s="2">
        <v>0.20399999999999999</v>
      </c>
      <c r="D1656" s="2">
        <v>68578.431372549021</v>
      </c>
      <c r="E1656" s="2">
        <v>13.99</v>
      </c>
      <c r="F1656" s="2">
        <v>0.28499999999999998</v>
      </c>
      <c r="G1656" s="2">
        <v>66743.859649122809</v>
      </c>
      <c r="H1656" s="2">
        <v>19.021999999999998</v>
      </c>
      <c r="I1656" s="2">
        <v>0.27</v>
      </c>
      <c r="J1656" s="2">
        <v>70451.851851851839</v>
      </c>
      <c r="K1656" s="2">
        <v>19.021999999999998</v>
      </c>
      <c r="L1656" s="65" t="s">
        <v>70</v>
      </c>
    </row>
    <row r="1657" spans="2:13">
      <c r="B1657" s="62" t="s">
        <v>71</v>
      </c>
      <c r="C1657" s="2">
        <v>0.755</v>
      </c>
      <c r="D1657" s="2">
        <v>15560.264900662251</v>
      </c>
      <c r="E1657" s="2">
        <v>11.747999999999999</v>
      </c>
      <c r="F1657" s="2">
        <v>0.59399999999999997</v>
      </c>
      <c r="G1657" s="2">
        <v>13328.282828282829</v>
      </c>
      <c r="H1657" s="2">
        <v>7.9169999999999998</v>
      </c>
      <c r="I1657" s="2">
        <v>0.71699999999999997</v>
      </c>
      <c r="J1657" s="2">
        <v>11041.8410041841</v>
      </c>
      <c r="K1657" s="2">
        <v>7.9169999999999998</v>
      </c>
      <c r="L1657" s="65" t="s">
        <v>72</v>
      </c>
    </row>
    <row r="1658" spans="2:13">
      <c r="B1658" s="62" t="s">
        <v>73</v>
      </c>
      <c r="C1658" s="2">
        <v>1.88</v>
      </c>
      <c r="D1658" s="2">
        <v>15648.936170212768</v>
      </c>
      <c r="E1658" s="2">
        <v>29.42</v>
      </c>
      <c r="F1658" s="2">
        <v>1.87</v>
      </c>
      <c r="G1658" s="2">
        <v>14024.598930481283</v>
      </c>
      <c r="H1658" s="2">
        <v>26.225999999999999</v>
      </c>
      <c r="I1658" s="2">
        <v>1.8779999999999999</v>
      </c>
      <c r="J1658" s="2">
        <v>13964.85623003195</v>
      </c>
      <c r="K1658" s="2">
        <v>26.225999999999999</v>
      </c>
      <c r="L1658" s="65" t="s">
        <v>74</v>
      </c>
    </row>
    <row r="1659" spans="2:13">
      <c r="B1659" s="62" t="s">
        <v>75</v>
      </c>
      <c r="C1659" s="2">
        <v>40.421999999999997</v>
      </c>
      <c r="D1659" s="2">
        <v>18907.822472910793</v>
      </c>
      <c r="E1659" s="2">
        <v>764.29200000000003</v>
      </c>
      <c r="F1659" s="2">
        <v>42.777999999999999</v>
      </c>
      <c r="G1659" s="2">
        <v>24676.352330637244</v>
      </c>
      <c r="H1659" s="2">
        <v>1055.605</v>
      </c>
      <c r="I1659" s="2">
        <v>47.892000000000003</v>
      </c>
      <c r="J1659" s="2">
        <v>22041.363902113088</v>
      </c>
      <c r="K1659" s="2">
        <v>1055.605</v>
      </c>
      <c r="L1659" s="65" t="s">
        <v>76</v>
      </c>
    </row>
    <row r="1660" spans="2:13">
      <c r="B1660" s="62" t="s">
        <v>77</v>
      </c>
      <c r="C1660" s="2">
        <v>5.0999999999999996</v>
      </c>
      <c r="D1660" s="2">
        <v>48550.784313725497</v>
      </c>
      <c r="E1660" s="2">
        <v>247.60900000000001</v>
      </c>
      <c r="F1660" s="2">
        <v>4.1459999999999999</v>
      </c>
      <c r="G1660" s="2">
        <v>219468.40328027017</v>
      </c>
      <c r="H1660" s="2">
        <v>909.91600000000005</v>
      </c>
      <c r="I1660" s="2">
        <v>4.9939999999999998</v>
      </c>
      <c r="J1660" s="2">
        <v>182201.8422106528</v>
      </c>
      <c r="K1660" s="2">
        <v>909.91600000000005</v>
      </c>
      <c r="L1660" s="65" t="s">
        <v>78</v>
      </c>
    </row>
    <row r="1661" spans="2:13">
      <c r="B1661" s="62" t="s">
        <v>79</v>
      </c>
      <c r="C1661" s="2">
        <v>0</v>
      </c>
      <c r="D1661" s="2">
        <v>0</v>
      </c>
      <c r="E1661" s="2">
        <v>0</v>
      </c>
      <c r="F1661" s="2">
        <v>0</v>
      </c>
      <c r="G1661" s="2">
        <v>0</v>
      </c>
      <c r="H1661" s="2">
        <v>0</v>
      </c>
      <c r="I1661" s="2">
        <v>0</v>
      </c>
      <c r="J1661" s="2">
        <v>0</v>
      </c>
      <c r="K1661" s="2">
        <v>0</v>
      </c>
      <c r="L1661" s="65" t="s">
        <v>80</v>
      </c>
    </row>
    <row r="1662" spans="2:13" ht="15.75" thickBot="1">
      <c r="B1662" s="63" t="s">
        <v>81</v>
      </c>
      <c r="C1662" s="2">
        <v>2.94</v>
      </c>
      <c r="D1662" s="2">
        <v>5228.9115646258506</v>
      </c>
      <c r="E1662" s="2">
        <v>15.372999999999999</v>
      </c>
      <c r="F1662" s="2">
        <v>2.9249999999999998</v>
      </c>
      <c r="G1662" s="2">
        <v>5362.0512820512822</v>
      </c>
      <c r="H1662" s="2">
        <v>15.683999999999999</v>
      </c>
      <c r="I1662" s="2">
        <v>2.7639999999999998</v>
      </c>
      <c r="J1662" s="2">
        <v>5674.3849493487705</v>
      </c>
      <c r="K1662" s="2">
        <v>15.683999999999999</v>
      </c>
      <c r="L1662" s="66" t="s">
        <v>82</v>
      </c>
    </row>
    <row r="1663" spans="2:13" ht="15.75" thickBot="1">
      <c r="B1663" s="81" t="s">
        <v>343</v>
      </c>
      <c r="C1663" s="67">
        <v>98.837499999999991</v>
      </c>
      <c r="D1663" s="67">
        <v>21854.977108890856</v>
      </c>
      <c r="E1663" s="67">
        <v>2160.0913</v>
      </c>
      <c r="F1663" s="100">
        <v>114.93979999999999</v>
      </c>
      <c r="G1663" s="100">
        <v>30591.939432642135</v>
      </c>
      <c r="H1663" s="100">
        <v>3516.2314000000001</v>
      </c>
      <c r="I1663" s="100">
        <f>SUM(I1641:I1662)</f>
        <v>115.04300000000001</v>
      </c>
      <c r="J1663" s="100">
        <f>+K1663/I1663*1000</f>
        <v>31077.994923637245</v>
      </c>
      <c r="K1663" s="100">
        <f t="shared" ref="K1663" si="250">SUM(K1641:K1662)</f>
        <v>3575.3057699999999</v>
      </c>
      <c r="L1663" s="81" t="s">
        <v>345</v>
      </c>
    </row>
    <row r="1664" spans="2:13" ht="15.75" thickBot="1">
      <c r="B1664" s="81" t="s">
        <v>344</v>
      </c>
      <c r="C1664" s="67">
        <v>1990.9259999999999</v>
      </c>
      <c r="D1664" s="67">
        <v>19100.239787917784</v>
      </c>
      <c r="E1664" s="67">
        <v>38027.163999999997</v>
      </c>
      <c r="F1664" s="100">
        <v>2069.9899999999998</v>
      </c>
      <c r="G1664" s="100">
        <v>17457.570326426699</v>
      </c>
      <c r="H1664" s="100">
        <v>36136.995999999999</v>
      </c>
      <c r="I1664" s="100">
        <v>2055.31</v>
      </c>
      <c r="J1664" s="100">
        <f>+K1664/I1664*1000</f>
        <v>17582.260583561601</v>
      </c>
      <c r="K1664" s="100">
        <v>36136.995999999999</v>
      </c>
      <c r="L1664" s="81" t="s">
        <v>342</v>
      </c>
    </row>
    <row r="1665" spans="2:12">
      <c r="C1665" s="36"/>
      <c r="E1665" s="36"/>
      <c r="F1665" s="36"/>
      <c r="H1665" s="37"/>
    </row>
    <row r="1666" spans="2:12">
      <c r="C1666" s="46"/>
      <c r="E1666" s="46"/>
      <c r="F1666" s="46"/>
      <c r="H1666" s="46"/>
    </row>
    <row r="1667" spans="2:12">
      <c r="B1667" s="43" t="s">
        <v>137</v>
      </c>
      <c r="L1667" s="43" t="s">
        <v>138</v>
      </c>
    </row>
    <row r="1668" spans="2:12">
      <c r="B1668" s="43" t="s">
        <v>475</v>
      </c>
      <c r="L1668" s="43" t="s">
        <v>360</v>
      </c>
    </row>
    <row r="1669" spans="2:12" ht="15.75" thickBot="1">
      <c r="B1669" s="43" t="s">
        <v>467</v>
      </c>
      <c r="L1669" s="43" t="s">
        <v>127</v>
      </c>
    </row>
    <row r="1670" spans="2:12" ht="15.75" thickBot="1">
      <c r="B1670" s="135" t="s">
        <v>39</v>
      </c>
      <c r="C1670" s="138">
        <v>2019</v>
      </c>
      <c r="D1670" s="139"/>
      <c r="E1670" s="140"/>
      <c r="F1670" s="138">
        <v>2020</v>
      </c>
      <c r="G1670" s="139"/>
      <c r="H1670" s="140"/>
      <c r="I1670" s="138">
        <v>2021</v>
      </c>
      <c r="J1670" s="139"/>
      <c r="K1670" s="140"/>
      <c r="L1670" s="141" t="s">
        <v>40</v>
      </c>
    </row>
    <row r="1671" spans="2:12">
      <c r="B1671" s="136"/>
      <c r="C1671" s="57" t="s">
        <v>7</v>
      </c>
      <c r="D1671" s="57" t="s">
        <v>461</v>
      </c>
      <c r="E1671" s="58" t="s">
        <v>462</v>
      </c>
      <c r="F1671" s="57" t="s">
        <v>7</v>
      </c>
      <c r="G1671" s="57" t="s">
        <v>461</v>
      </c>
      <c r="H1671" s="58" t="s">
        <v>462</v>
      </c>
      <c r="I1671" s="57" t="s">
        <v>7</v>
      </c>
      <c r="J1671" s="57" t="s">
        <v>461</v>
      </c>
      <c r="K1671" s="58" t="s">
        <v>462</v>
      </c>
      <c r="L1671" s="142"/>
    </row>
    <row r="1672" spans="2:12" ht="15.75" thickBot="1">
      <c r="B1672" s="137"/>
      <c r="C1672" s="59" t="s">
        <v>8</v>
      </c>
      <c r="D1672" s="59" t="s">
        <v>9</v>
      </c>
      <c r="E1672" s="60" t="s">
        <v>10</v>
      </c>
      <c r="F1672" s="59" t="s">
        <v>8</v>
      </c>
      <c r="G1672" s="59" t="s">
        <v>9</v>
      </c>
      <c r="H1672" s="60" t="s">
        <v>10</v>
      </c>
      <c r="I1672" s="59" t="s">
        <v>8</v>
      </c>
      <c r="J1672" s="59" t="s">
        <v>9</v>
      </c>
      <c r="K1672" s="60" t="s">
        <v>10</v>
      </c>
      <c r="L1672" s="143"/>
    </row>
    <row r="1673" spans="2:12">
      <c r="B1673" s="61" t="s">
        <v>41</v>
      </c>
      <c r="C1673" s="2">
        <v>0</v>
      </c>
      <c r="D1673" s="2">
        <v>0</v>
      </c>
      <c r="E1673" s="2">
        <v>0</v>
      </c>
      <c r="F1673" s="2">
        <v>0</v>
      </c>
      <c r="G1673" s="2">
        <v>0</v>
      </c>
      <c r="H1673" s="2">
        <v>0</v>
      </c>
      <c r="I1673" s="2">
        <v>0</v>
      </c>
      <c r="J1673" s="2">
        <v>0</v>
      </c>
      <c r="K1673" s="2">
        <v>0</v>
      </c>
      <c r="L1673" s="64" t="s">
        <v>42</v>
      </c>
    </row>
    <row r="1674" spans="2:12">
      <c r="B1674" s="62" t="s">
        <v>43</v>
      </c>
      <c r="C1674" s="2">
        <v>0</v>
      </c>
      <c r="D1674" s="2">
        <v>0</v>
      </c>
      <c r="E1674" s="2">
        <v>0</v>
      </c>
      <c r="F1674" s="2">
        <v>0</v>
      </c>
      <c r="G1674" s="2">
        <v>0</v>
      </c>
      <c r="H1674" s="2">
        <v>0</v>
      </c>
      <c r="I1674" s="2">
        <v>0</v>
      </c>
      <c r="J1674" s="2">
        <v>0</v>
      </c>
      <c r="K1674" s="2">
        <v>0</v>
      </c>
      <c r="L1674" s="65" t="s">
        <v>416</v>
      </c>
    </row>
    <row r="1675" spans="2:12">
      <c r="B1675" s="62" t="s">
        <v>44</v>
      </c>
      <c r="C1675" s="2">
        <v>0</v>
      </c>
      <c r="D1675" s="2">
        <v>0</v>
      </c>
      <c r="E1675" s="2">
        <v>0</v>
      </c>
      <c r="F1675" s="2">
        <v>0</v>
      </c>
      <c r="G1675" s="2">
        <v>0</v>
      </c>
      <c r="H1675" s="2">
        <v>0</v>
      </c>
      <c r="I1675" s="2">
        <v>0</v>
      </c>
      <c r="J1675" s="2">
        <v>0</v>
      </c>
      <c r="K1675" s="2">
        <v>0</v>
      </c>
      <c r="L1675" s="65" t="s">
        <v>45</v>
      </c>
    </row>
    <row r="1676" spans="2:12">
      <c r="B1676" s="62" t="s">
        <v>46</v>
      </c>
      <c r="C1676" s="2">
        <v>10.510999999999999</v>
      </c>
      <c r="D1676" s="2">
        <v>2534.1071258681382</v>
      </c>
      <c r="E1676" s="2">
        <v>26.635999999999999</v>
      </c>
      <c r="F1676" s="2">
        <v>7.9610000000000003</v>
      </c>
      <c r="G1676" s="2">
        <v>2523.1754804672778</v>
      </c>
      <c r="H1676" s="2">
        <v>20.087</v>
      </c>
      <c r="I1676" s="2">
        <v>7.97</v>
      </c>
      <c r="J1676" s="2">
        <v>2524.04391468005</v>
      </c>
      <c r="K1676" s="2">
        <v>20.116630000000001</v>
      </c>
      <c r="L1676" s="65" t="s">
        <v>47</v>
      </c>
    </row>
    <row r="1677" spans="2:12">
      <c r="B1677" s="62" t="s">
        <v>48</v>
      </c>
      <c r="C1677" s="2">
        <v>3.968</v>
      </c>
      <c r="D1677" s="2">
        <v>4285.0302419354839</v>
      </c>
      <c r="E1677" s="2">
        <v>17.003</v>
      </c>
      <c r="F1677" s="2">
        <v>4.1740000000000004</v>
      </c>
      <c r="G1677" s="2">
        <v>3500.958313368471</v>
      </c>
      <c r="H1677" s="2">
        <v>14.613</v>
      </c>
      <c r="I1677" s="2">
        <v>4.141</v>
      </c>
      <c r="J1677" s="2">
        <v>3540.6713354262256</v>
      </c>
      <c r="K1677" s="2">
        <v>14.66192</v>
      </c>
      <c r="L1677" s="65" t="s">
        <v>49</v>
      </c>
    </row>
    <row r="1678" spans="2:12">
      <c r="B1678" s="62" t="s">
        <v>50</v>
      </c>
      <c r="C1678" s="2">
        <v>0</v>
      </c>
      <c r="D1678" s="2">
        <v>0</v>
      </c>
      <c r="E1678" s="2">
        <v>0</v>
      </c>
      <c r="F1678" s="2">
        <v>0</v>
      </c>
      <c r="G1678" s="2">
        <v>0</v>
      </c>
      <c r="H1678" s="2">
        <v>0</v>
      </c>
      <c r="I1678" s="2">
        <v>0</v>
      </c>
      <c r="J1678" s="2">
        <v>0</v>
      </c>
      <c r="K1678" s="2">
        <v>0</v>
      </c>
      <c r="L1678" s="65" t="s">
        <v>51</v>
      </c>
    </row>
    <row r="1679" spans="2:12">
      <c r="B1679" s="62" t="s">
        <v>52</v>
      </c>
      <c r="C1679" s="2">
        <v>0.3</v>
      </c>
      <c r="D1679" s="2">
        <v>2250.0000000000005</v>
      </c>
      <c r="E1679" s="2">
        <v>0.67500000000000004</v>
      </c>
      <c r="F1679" s="2">
        <v>0.317</v>
      </c>
      <c r="G1679" s="2">
        <v>1719.2429022082022</v>
      </c>
      <c r="H1679" s="2">
        <v>0.54500000000000004</v>
      </c>
      <c r="I1679" s="2">
        <v>0.29299999999999998</v>
      </c>
      <c r="J1679" s="2">
        <v>1860.4436860068261</v>
      </c>
      <c r="K1679" s="2">
        <v>0.54510999999999998</v>
      </c>
      <c r="L1679" s="65" t="s">
        <v>53</v>
      </c>
    </row>
    <row r="1680" spans="2:12">
      <c r="B1680" s="62" t="s">
        <v>54</v>
      </c>
      <c r="C1680" s="2">
        <v>0</v>
      </c>
      <c r="D1680" s="2">
        <v>0</v>
      </c>
      <c r="E1680" s="2">
        <v>0</v>
      </c>
      <c r="F1680" s="2">
        <v>0</v>
      </c>
      <c r="G1680" s="2">
        <v>0</v>
      </c>
      <c r="H1680" s="2">
        <v>0</v>
      </c>
      <c r="I1680" s="2">
        <v>0</v>
      </c>
      <c r="J1680" s="2">
        <v>0</v>
      </c>
      <c r="K1680" s="2">
        <v>0</v>
      </c>
      <c r="L1680" s="65" t="s">
        <v>55</v>
      </c>
    </row>
    <row r="1681" spans="2:12">
      <c r="B1681" s="62" t="s">
        <v>56</v>
      </c>
      <c r="C1681" s="2">
        <v>3.73</v>
      </c>
      <c r="D1681" s="2">
        <v>3526.8096514745307</v>
      </c>
      <c r="E1681" s="2">
        <v>13.154999999999999</v>
      </c>
      <c r="F1681" s="2">
        <v>3.073</v>
      </c>
      <c r="G1681" s="2">
        <v>3325.7403189066063</v>
      </c>
      <c r="H1681" s="2">
        <v>10.220000000000001</v>
      </c>
      <c r="I1681" s="2">
        <v>3.0859999999999999</v>
      </c>
      <c r="J1681" s="2">
        <v>3331.403110823072</v>
      </c>
      <c r="K1681" s="2">
        <v>10.280709999999999</v>
      </c>
      <c r="L1681" s="65" t="s">
        <v>57</v>
      </c>
    </row>
    <row r="1682" spans="2:12">
      <c r="B1682" s="62" t="s">
        <v>58</v>
      </c>
      <c r="C1682" s="2">
        <v>0.85199999999999998</v>
      </c>
      <c r="D1682" s="2">
        <v>1345.0704225352113</v>
      </c>
      <c r="E1682" s="2">
        <v>1.1459999999999999</v>
      </c>
      <c r="F1682" s="2">
        <v>0.76100000000000001</v>
      </c>
      <c r="G1682" s="2">
        <v>1216.8199737187911</v>
      </c>
      <c r="H1682" s="2">
        <v>0.92600000000000005</v>
      </c>
      <c r="I1682" s="2">
        <v>0.76100000000000001</v>
      </c>
      <c r="J1682" s="2">
        <v>1219.1195795006568</v>
      </c>
      <c r="K1682" s="2">
        <v>0.92774999999999996</v>
      </c>
      <c r="L1682" s="65" t="s">
        <v>417</v>
      </c>
    </row>
    <row r="1683" spans="2:12">
      <c r="B1683" s="62" t="s">
        <v>59</v>
      </c>
      <c r="C1683" s="2">
        <v>0</v>
      </c>
      <c r="D1683" s="2">
        <v>0</v>
      </c>
      <c r="E1683" s="2">
        <v>0</v>
      </c>
      <c r="F1683" s="2">
        <v>0</v>
      </c>
      <c r="G1683" s="2">
        <v>0</v>
      </c>
      <c r="H1683" s="2">
        <v>0</v>
      </c>
      <c r="I1683" s="2">
        <v>0</v>
      </c>
      <c r="J1683" s="2">
        <v>0</v>
      </c>
      <c r="K1683" s="2">
        <v>0</v>
      </c>
      <c r="L1683" s="65" t="s">
        <v>60</v>
      </c>
    </row>
    <row r="1684" spans="2:12">
      <c r="B1684" s="62" t="s">
        <v>61</v>
      </c>
      <c r="C1684" s="2">
        <v>0</v>
      </c>
      <c r="D1684" s="2">
        <v>0</v>
      </c>
      <c r="E1684" s="2">
        <v>0</v>
      </c>
      <c r="F1684" s="2">
        <v>0</v>
      </c>
      <c r="G1684" s="2">
        <v>0</v>
      </c>
      <c r="H1684" s="2">
        <v>0</v>
      </c>
      <c r="I1684" s="2">
        <v>0</v>
      </c>
      <c r="J1684" s="2">
        <v>0</v>
      </c>
      <c r="K1684" s="2">
        <v>0</v>
      </c>
      <c r="L1684" s="65" t="s">
        <v>62</v>
      </c>
    </row>
    <row r="1685" spans="2:12">
      <c r="B1685" s="62" t="s">
        <v>63</v>
      </c>
      <c r="C1685" s="2">
        <v>0</v>
      </c>
      <c r="D1685" s="2">
        <v>0</v>
      </c>
      <c r="E1685" s="2">
        <v>0</v>
      </c>
      <c r="F1685" s="2">
        <v>0</v>
      </c>
      <c r="G1685" s="2">
        <v>0</v>
      </c>
      <c r="H1685" s="2">
        <v>0</v>
      </c>
      <c r="I1685" s="2">
        <v>0</v>
      </c>
      <c r="J1685" s="2">
        <v>0</v>
      </c>
      <c r="K1685" s="2">
        <v>0</v>
      </c>
      <c r="L1685" s="65" t="s">
        <v>64</v>
      </c>
    </row>
    <row r="1686" spans="2:12">
      <c r="B1686" s="62" t="s">
        <v>65</v>
      </c>
      <c r="C1686" s="2">
        <v>0</v>
      </c>
      <c r="D1686" s="2">
        <v>0</v>
      </c>
      <c r="E1686" s="2">
        <v>0</v>
      </c>
      <c r="F1686" s="2">
        <v>0</v>
      </c>
      <c r="G1686" s="2">
        <v>0</v>
      </c>
      <c r="H1686" s="2">
        <v>0</v>
      </c>
      <c r="I1686" s="2">
        <v>0</v>
      </c>
      <c r="J1686" s="2">
        <v>0</v>
      </c>
      <c r="K1686" s="2">
        <v>0</v>
      </c>
      <c r="L1686" s="65" t="s">
        <v>66</v>
      </c>
    </row>
    <row r="1687" spans="2:12">
      <c r="B1687" s="62" t="s">
        <v>67</v>
      </c>
      <c r="C1687" s="2">
        <v>0</v>
      </c>
      <c r="D1687" s="2">
        <v>0</v>
      </c>
      <c r="E1687" s="2">
        <v>0</v>
      </c>
      <c r="F1687" s="2">
        <v>0</v>
      </c>
      <c r="G1687" s="2">
        <v>0</v>
      </c>
      <c r="H1687" s="2">
        <v>0</v>
      </c>
      <c r="I1687" s="2">
        <v>0</v>
      </c>
      <c r="J1687" s="2">
        <v>0</v>
      </c>
      <c r="K1687" s="2">
        <v>0</v>
      </c>
      <c r="L1687" s="65" t="s">
        <v>68</v>
      </c>
    </row>
    <row r="1688" spans="2:12">
      <c r="B1688" s="62" t="s">
        <v>69</v>
      </c>
      <c r="C1688" s="2">
        <v>0</v>
      </c>
      <c r="D1688" s="2">
        <v>0</v>
      </c>
      <c r="E1688" s="2">
        <v>0</v>
      </c>
      <c r="F1688" s="2">
        <v>0</v>
      </c>
      <c r="G1688" s="2">
        <v>0</v>
      </c>
      <c r="H1688" s="2">
        <v>0</v>
      </c>
      <c r="I1688" s="2">
        <v>0</v>
      </c>
      <c r="J1688" s="2">
        <v>0</v>
      </c>
      <c r="K1688" s="2">
        <v>0</v>
      </c>
      <c r="L1688" s="65" t="s">
        <v>70</v>
      </c>
    </row>
    <row r="1689" spans="2:12">
      <c r="B1689" s="62" t="s">
        <v>71</v>
      </c>
      <c r="C1689" s="2">
        <v>0</v>
      </c>
      <c r="D1689" s="2">
        <v>0</v>
      </c>
      <c r="E1689" s="2">
        <v>0</v>
      </c>
      <c r="F1689" s="2">
        <v>0</v>
      </c>
      <c r="G1689" s="2">
        <v>0</v>
      </c>
      <c r="H1689" s="2">
        <v>0</v>
      </c>
      <c r="I1689" s="2">
        <v>0</v>
      </c>
      <c r="J1689" s="2">
        <v>0</v>
      </c>
      <c r="K1689" s="2">
        <v>0</v>
      </c>
      <c r="L1689" s="65" t="s">
        <v>72</v>
      </c>
    </row>
    <row r="1690" spans="2:12">
      <c r="B1690" s="62" t="s">
        <v>73</v>
      </c>
      <c r="C1690" s="2">
        <v>0</v>
      </c>
      <c r="D1690" s="2">
        <v>0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  <c r="J1690" s="2">
        <v>0</v>
      </c>
      <c r="K1690" s="2">
        <v>0</v>
      </c>
      <c r="L1690" s="65" t="s">
        <v>74</v>
      </c>
    </row>
    <row r="1691" spans="2:12">
      <c r="B1691" s="62" t="s">
        <v>75</v>
      </c>
      <c r="C1691" s="2">
        <v>18.452000000000002</v>
      </c>
      <c r="D1691" s="2">
        <v>3374.6477346629085</v>
      </c>
      <c r="E1691" s="2">
        <v>62.268999999999998</v>
      </c>
      <c r="F1691" s="2">
        <v>17.306000000000001</v>
      </c>
      <c r="G1691" s="2">
        <v>3478.2156477522249</v>
      </c>
      <c r="H1691" s="2">
        <v>60.194000000000003</v>
      </c>
      <c r="I1691" s="2">
        <v>17.541</v>
      </c>
      <c r="J1691" s="2">
        <v>3441.1721110541012</v>
      </c>
      <c r="K1691" s="2">
        <v>60.361599999999996</v>
      </c>
      <c r="L1691" s="65" t="s">
        <v>76</v>
      </c>
    </row>
    <row r="1692" spans="2:12">
      <c r="B1692" s="62" t="s">
        <v>77</v>
      </c>
      <c r="C1692" s="2">
        <v>1.3440000000000001</v>
      </c>
      <c r="D1692" s="2">
        <v>22450.892857142855</v>
      </c>
      <c r="E1692" s="2">
        <v>30.173999999999999</v>
      </c>
      <c r="F1692" s="2">
        <v>1.456</v>
      </c>
      <c r="G1692" s="2">
        <v>18517.170329670327</v>
      </c>
      <c r="H1692" s="2">
        <v>26.960999999999999</v>
      </c>
      <c r="I1692" s="2">
        <v>1.425</v>
      </c>
      <c r="J1692" s="2">
        <v>18972.596491228072</v>
      </c>
      <c r="K1692" s="2">
        <v>27.03595</v>
      </c>
      <c r="L1692" s="65" t="s">
        <v>78</v>
      </c>
    </row>
    <row r="1693" spans="2:12">
      <c r="B1693" s="62" t="s">
        <v>79</v>
      </c>
      <c r="C1693" s="2">
        <v>0</v>
      </c>
      <c r="D1693" s="2">
        <v>0</v>
      </c>
      <c r="E1693" s="2">
        <v>0</v>
      </c>
      <c r="F1693" s="2">
        <v>0</v>
      </c>
      <c r="G1693" s="2">
        <v>0</v>
      </c>
      <c r="H1693" s="2">
        <v>0</v>
      </c>
      <c r="I1693" s="2">
        <v>0</v>
      </c>
      <c r="J1693" s="2">
        <v>0</v>
      </c>
      <c r="K1693" s="2">
        <v>0</v>
      </c>
      <c r="L1693" s="65" t="s">
        <v>80</v>
      </c>
    </row>
    <row r="1694" spans="2:12" ht="15.75" thickBot="1">
      <c r="B1694" s="63" t="s">
        <v>81</v>
      </c>
      <c r="C1694" s="2">
        <v>0</v>
      </c>
      <c r="D1694" s="2">
        <v>0</v>
      </c>
      <c r="E1694" s="2">
        <v>0</v>
      </c>
      <c r="F1694" s="2">
        <v>0</v>
      </c>
      <c r="G1694" s="2">
        <v>0</v>
      </c>
      <c r="H1694" s="2">
        <v>0</v>
      </c>
      <c r="I1694" s="2">
        <v>0</v>
      </c>
      <c r="J1694" s="2">
        <v>0</v>
      </c>
      <c r="K1694" s="2">
        <v>0</v>
      </c>
      <c r="L1694" s="66" t="s">
        <v>82</v>
      </c>
    </row>
    <row r="1695" spans="2:12" ht="15.75" thickBot="1">
      <c r="B1695" s="81" t="s">
        <v>343</v>
      </c>
      <c r="C1695" s="67">
        <v>39.157000000000004</v>
      </c>
      <c r="D1695" s="67">
        <v>3857.7521260566432</v>
      </c>
      <c r="E1695" s="67">
        <v>151.05799999999999</v>
      </c>
      <c r="F1695" s="100">
        <v>35.048000000000002</v>
      </c>
      <c r="G1695" s="100">
        <v>3810.3743437571325</v>
      </c>
      <c r="H1695" s="100">
        <v>133.54599999999999</v>
      </c>
      <c r="I1695" s="100">
        <f>SUM(I1673:I1694)</f>
        <v>35.216999999999999</v>
      </c>
      <c r="J1695" s="100">
        <f>+K1695/I1695*1000</f>
        <v>3802.9835022858279</v>
      </c>
      <c r="K1695" s="100">
        <f t="shared" ref="K1695" si="251">SUM(K1673:K1694)</f>
        <v>133.92966999999999</v>
      </c>
      <c r="L1695" s="81" t="s">
        <v>345</v>
      </c>
    </row>
    <row r="1696" spans="2:12" ht="15.75" thickBot="1">
      <c r="B1696" s="81" t="s">
        <v>344</v>
      </c>
      <c r="C1696" s="67">
        <v>1728.0709999999999</v>
      </c>
      <c r="D1696" s="67">
        <v>2462.3120230592381</v>
      </c>
      <c r="E1696" s="67">
        <v>4255.05</v>
      </c>
      <c r="F1696" s="100">
        <v>1615.14</v>
      </c>
      <c r="G1696" s="100">
        <v>2573.8976187822727</v>
      </c>
      <c r="H1696" s="100">
        <v>4157.2049999999999</v>
      </c>
      <c r="I1696" s="100">
        <v>1619.924</v>
      </c>
      <c r="J1696" s="100">
        <v>2987.3680308458911</v>
      </c>
      <c r="K1696" s="100">
        <v>4839.3091699999995</v>
      </c>
      <c r="L1696" s="81" t="s">
        <v>342</v>
      </c>
    </row>
    <row r="1700" spans="2:13">
      <c r="B1700" s="43" t="s">
        <v>139</v>
      </c>
      <c r="L1700" s="43" t="s">
        <v>140</v>
      </c>
    </row>
    <row r="1701" spans="2:13">
      <c r="B1701" s="43" t="s">
        <v>250</v>
      </c>
      <c r="L1701" s="43" t="s">
        <v>339</v>
      </c>
    </row>
    <row r="1702" spans="2:13" ht="15.75" thickBot="1">
      <c r="B1702" s="43" t="s">
        <v>467</v>
      </c>
      <c r="L1702" s="43" t="s">
        <v>127</v>
      </c>
    </row>
    <row r="1703" spans="2:13" ht="15.75" thickBot="1">
      <c r="B1703" s="135" t="s">
        <v>39</v>
      </c>
      <c r="C1703" s="138">
        <v>2019</v>
      </c>
      <c r="D1703" s="139"/>
      <c r="E1703" s="140"/>
      <c r="F1703" s="138">
        <v>2020</v>
      </c>
      <c r="G1703" s="139"/>
      <c r="H1703" s="140"/>
      <c r="I1703" s="138">
        <v>2021</v>
      </c>
      <c r="J1703" s="139"/>
      <c r="K1703" s="140"/>
      <c r="L1703" s="141" t="s">
        <v>40</v>
      </c>
    </row>
    <row r="1704" spans="2:13">
      <c r="B1704" s="136"/>
      <c r="C1704" s="57" t="s">
        <v>7</v>
      </c>
      <c r="D1704" s="57" t="s">
        <v>461</v>
      </c>
      <c r="E1704" s="58" t="s">
        <v>462</v>
      </c>
      <c r="F1704" s="57" t="s">
        <v>7</v>
      </c>
      <c r="G1704" s="57" t="s">
        <v>461</v>
      </c>
      <c r="H1704" s="58" t="s">
        <v>462</v>
      </c>
      <c r="I1704" s="57" t="s">
        <v>7</v>
      </c>
      <c r="J1704" s="57" t="s">
        <v>461</v>
      </c>
      <c r="K1704" s="58" t="s">
        <v>462</v>
      </c>
      <c r="L1704" s="142"/>
    </row>
    <row r="1705" spans="2:13" ht="15.75" thickBot="1">
      <c r="B1705" s="137"/>
      <c r="C1705" s="59" t="s">
        <v>8</v>
      </c>
      <c r="D1705" s="59" t="s">
        <v>9</v>
      </c>
      <c r="E1705" s="60" t="s">
        <v>10</v>
      </c>
      <c r="F1705" s="59" t="s">
        <v>8</v>
      </c>
      <c r="G1705" s="59" t="s">
        <v>9</v>
      </c>
      <c r="H1705" s="60" t="s">
        <v>10</v>
      </c>
      <c r="I1705" s="59" t="s">
        <v>8</v>
      </c>
      <c r="J1705" s="59" t="s">
        <v>9</v>
      </c>
      <c r="K1705" s="60" t="s">
        <v>10</v>
      </c>
      <c r="L1705" s="143"/>
    </row>
    <row r="1706" spans="2:13">
      <c r="B1706" s="61" t="s">
        <v>41</v>
      </c>
      <c r="C1706" s="2">
        <v>1.792</v>
      </c>
      <c r="D1706" s="2">
        <v>29599.888392857141</v>
      </c>
      <c r="E1706" s="2">
        <v>53.042999999999999</v>
      </c>
      <c r="F1706" s="2">
        <v>2.0554999999999999</v>
      </c>
      <c r="G1706" s="2">
        <v>21374.799318900514</v>
      </c>
      <c r="H1706" s="2">
        <v>43.935900000000004</v>
      </c>
      <c r="I1706" s="2">
        <v>2.4390000000000001</v>
      </c>
      <c r="J1706" s="2">
        <v>33608.601886018863</v>
      </c>
      <c r="K1706" s="2">
        <v>81.971380000000011</v>
      </c>
      <c r="L1706" s="64" t="s">
        <v>42</v>
      </c>
    </row>
    <row r="1707" spans="2:13">
      <c r="B1707" s="62" t="s">
        <v>43</v>
      </c>
      <c r="C1707" s="2">
        <v>0.58899999999999997</v>
      </c>
      <c r="D1707" s="2">
        <v>31471.986417657045</v>
      </c>
      <c r="E1707" s="2">
        <v>18.536999999999999</v>
      </c>
      <c r="F1707" s="2">
        <v>0.69599999999999995</v>
      </c>
      <c r="G1707" s="2">
        <v>28100.57471264368</v>
      </c>
      <c r="H1707" s="2">
        <v>19.558</v>
      </c>
      <c r="I1707" s="2">
        <v>0.622</v>
      </c>
      <c r="J1707" s="2">
        <v>30885.96463022508</v>
      </c>
      <c r="K1707" s="2">
        <v>19.211069999999999</v>
      </c>
      <c r="L1707" s="65" t="s">
        <v>416</v>
      </c>
    </row>
    <row r="1708" spans="2:13">
      <c r="B1708" s="62" t="s">
        <v>44</v>
      </c>
      <c r="C1708" s="2">
        <v>4.2999999999999997E-2</v>
      </c>
      <c r="D1708" s="2">
        <v>69860.465116279069</v>
      </c>
      <c r="E1708" s="2">
        <v>3.004</v>
      </c>
      <c r="F1708" s="2">
        <v>4.2999999999999997E-2</v>
      </c>
      <c r="G1708" s="2">
        <v>73953.488372093037</v>
      </c>
      <c r="H1708" s="2">
        <v>3.18</v>
      </c>
      <c r="I1708" s="2">
        <v>4.4999999999999998E-2</v>
      </c>
      <c r="J1708" s="2">
        <v>74444.444444444438</v>
      </c>
      <c r="K1708" s="2">
        <v>3.35</v>
      </c>
      <c r="L1708" s="65" t="s">
        <v>45</v>
      </c>
    </row>
    <row r="1709" spans="2:13">
      <c r="B1709" s="62" t="s">
        <v>46</v>
      </c>
      <c r="C1709" s="2">
        <v>3.496</v>
      </c>
      <c r="D1709" s="2">
        <v>27773.455377574373</v>
      </c>
      <c r="E1709" s="2">
        <v>97.096000000000004</v>
      </c>
      <c r="F1709" s="2">
        <v>3.1749999999999998</v>
      </c>
      <c r="G1709" s="2">
        <v>27597.48031496063</v>
      </c>
      <c r="H1709" s="2">
        <v>87.622</v>
      </c>
      <c r="I1709" s="2">
        <v>3.1269999999999998</v>
      </c>
      <c r="J1709" s="2">
        <v>27603.517748640868</v>
      </c>
      <c r="K1709" s="2">
        <v>86.316199999999995</v>
      </c>
      <c r="L1709" s="65" t="s">
        <v>47</v>
      </c>
    </row>
    <row r="1710" spans="2:13">
      <c r="B1710" s="62" t="s">
        <v>48</v>
      </c>
      <c r="C1710" s="2">
        <v>14.377000000000001</v>
      </c>
      <c r="D1710" s="2">
        <v>29222.716839396257</v>
      </c>
      <c r="E1710" s="2">
        <v>420.13499999999999</v>
      </c>
      <c r="F1710" s="2">
        <v>15.558</v>
      </c>
      <c r="G1710" s="2">
        <v>27980.910142691861</v>
      </c>
      <c r="H1710" s="2">
        <v>435.327</v>
      </c>
      <c r="I1710" s="2">
        <v>15.307</v>
      </c>
      <c r="J1710" s="2">
        <v>26448.748938394197</v>
      </c>
      <c r="K1710" s="2">
        <v>404.851</v>
      </c>
      <c r="L1710" s="65" t="s">
        <v>49</v>
      </c>
    </row>
    <row r="1711" spans="2:13">
      <c r="B1711" s="62" t="s">
        <v>50</v>
      </c>
      <c r="C1711" s="2">
        <v>0</v>
      </c>
      <c r="D1711" s="2">
        <v>0</v>
      </c>
      <c r="E1711" s="2">
        <v>0</v>
      </c>
      <c r="F1711" s="2">
        <v>0</v>
      </c>
      <c r="G1711" s="2">
        <v>0</v>
      </c>
      <c r="H1711" s="2">
        <v>0</v>
      </c>
      <c r="I1711" s="2">
        <v>0</v>
      </c>
      <c r="J1711" s="2">
        <v>0</v>
      </c>
      <c r="K1711" s="2">
        <v>0</v>
      </c>
      <c r="L1711" s="65" t="s">
        <v>51</v>
      </c>
    </row>
    <row r="1712" spans="2:13">
      <c r="B1712" s="62" t="s">
        <v>52</v>
      </c>
      <c r="C1712" s="2">
        <v>0</v>
      </c>
      <c r="D1712" s="2">
        <v>0</v>
      </c>
      <c r="E1712" s="2">
        <v>1.7000000000000001E-2</v>
      </c>
      <c r="F1712" s="2">
        <v>0</v>
      </c>
      <c r="G1712" s="2">
        <v>0</v>
      </c>
      <c r="H1712" s="2">
        <v>1.7000000000000001E-2</v>
      </c>
      <c r="I1712" s="2">
        <v>1E-3</v>
      </c>
      <c r="J1712" s="2">
        <v>16860</v>
      </c>
      <c r="K1712" s="2">
        <v>1.686E-2</v>
      </c>
      <c r="L1712" s="65" t="s">
        <v>53</v>
      </c>
      <c r="M1712" s="86"/>
    </row>
    <row r="1713" spans="2:13">
      <c r="B1713" s="62" t="s">
        <v>54</v>
      </c>
      <c r="C1713" s="2">
        <v>2.6629999999999998</v>
      </c>
      <c r="D1713" s="2">
        <v>24935.035674051825</v>
      </c>
      <c r="E1713" s="2">
        <v>66.402000000000001</v>
      </c>
      <c r="F1713" s="2">
        <v>2.2280000000000002</v>
      </c>
      <c r="G1713" s="2">
        <v>19259.874326750451</v>
      </c>
      <c r="H1713" s="2">
        <v>42.911000000000001</v>
      </c>
      <c r="I1713" s="2">
        <v>2.552</v>
      </c>
      <c r="J1713" s="2">
        <v>25333.072100313479</v>
      </c>
      <c r="K1713" s="2">
        <v>64.650000000000006</v>
      </c>
      <c r="L1713" s="65" t="s">
        <v>55</v>
      </c>
    </row>
    <row r="1714" spans="2:13">
      <c r="B1714" s="62" t="s">
        <v>56</v>
      </c>
      <c r="C1714" s="2">
        <v>36.869729999999997</v>
      </c>
      <c r="D1714" s="2">
        <v>7201.6095588440721</v>
      </c>
      <c r="E1714" s="2">
        <v>265.52140000000003</v>
      </c>
      <c r="F1714" s="2">
        <v>37.1</v>
      </c>
      <c r="G1714" s="2">
        <v>7264.1509433962256</v>
      </c>
      <c r="H1714" s="2">
        <v>269.5</v>
      </c>
      <c r="I1714" s="2">
        <v>2.109</v>
      </c>
      <c r="J1714" s="2">
        <v>15952.788051209105</v>
      </c>
      <c r="K1714" s="2">
        <v>33.64443</v>
      </c>
      <c r="L1714" s="65" t="s">
        <v>57</v>
      </c>
      <c r="M1714" s="86"/>
    </row>
    <row r="1715" spans="2:13">
      <c r="B1715" s="62" t="s">
        <v>58</v>
      </c>
      <c r="C1715" s="2">
        <v>7.4139999999999997</v>
      </c>
      <c r="D1715" s="2">
        <v>14493.390882114918</v>
      </c>
      <c r="E1715" s="2">
        <v>107.45399999999999</v>
      </c>
      <c r="F1715" s="2">
        <v>7.8550000000000004</v>
      </c>
      <c r="G1715" s="2">
        <v>15801.14576702737</v>
      </c>
      <c r="H1715" s="2">
        <v>124.11799999999999</v>
      </c>
      <c r="I1715" s="2">
        <v>7.7850000000000001</v>
      </c>
      <c r="J1715" s="2">
        <v>15511.188182402057</v>
      </c>
      <c r="K1715" s="2">
        <v>120.75460000000001</v>
      </c>
      <c r="L1715" s="65" t="s">
        <v>417</v>
      </c>
    </row>
    <row r="1716" spans="2:13">
      <c r="B1716" s="62" t="s">
        <v>59</v>
      </c>
      <c r="C1716" s="2">
        <v>0</v>
      </c>
      <c r="D1716" s="2">
        <v>0</v>
      </c>
      <c r="E1716" s="2">
        <v>0</v>
      </c>
      <c r="F1716" s="2">
        <v>0</v>
      </c>
      <c r="G1716" s="2">
        <v>0</v>
      </c>
      <c r="H1716" s="2">
        <v>0</v>
      </c>
      <c r="I1716" s="2">
        <v>0</v>
      </c>
      <c r="J1716" s="2">
        <v>0</v>
      </c>
      <c r="K1716" s="2">
        <v>0</v>
      </c>
      <c r="L1716" s="65" t="s">
        <v>60</v>
      </c>
    </row>
    <row r="1717" spans="2:13">
      <c r="B1717" s="62" t="s">
        <v>61</v>
      </c>
      <c r="C1717" s="2">
        <v>2.11</v>
      </c>
      <c r="D1717" s="2">
        <v>10597.630331753555</v>
      </c>
      <c r="E1717" s="2">
        <v>22.361000000000001</v>
      </c>
      <c r="F1717" s="2">
        <v>4.2190000000000003</v>
      </c>
      <c r="G1717" s="2">
        <v>9181.559611282295</v>
      </c>
      <c r="H1717" s="2">
        <v>38.737000000000002</v>
      </c>
      <c r="I1717" s="2">
        <v>3.8759999999999999</v>
      </c>
      <c r="J1717" s="2">
        <v>9179.3085655314771</v>
      </c>
      <c r="K1717" s="2">
        <v>35.579000000000001</v>
      </c>
      <c r="L1717" s="65" t="s">
        <v>62</v>
      </c>
    </row>
    <row r="1718" spans="2:13">
      <c r="B1718" s="62" t="s">
        <v>63</v>
      </c>
      <c r="C1718" s="2">
        <v>0.49099999999999999</v>
      </c>
      <c r="D1718" s="2">
        <v>21517.311608961303</v>
      </c>
      <c r="E1718" s="2">
        <v>10.565</v>
      </c>
      <c r="F1718" s="2">
        <v>0.70399999999999996</v>
      </c>
      <c r="G1718" s="2">
        <v>22294.034090909092</v>
      </c>
      <c r="H1718" s="2">
        <v>15.695</v>
      </c>
      <c r="I1718" s="2">
        <v>0.64900000000000002</v>
      </c>
      <c r="J1718" s="2">
        <v>23799.691833590139</v>
      </c>
      <c r="K1718" s="2">
        <v>15.446</v>
      </c>
      <c r="L1718" s="65" t="s">
        <v>64</v>
      </c>
    </row>
    <row r="1719" spans="2:13">
      <c r="B1719" s="62" t="s">
        <v>65</v>
      </c>
      <c r="C1719" s="2">
        <v>2.4550000000000001</v>
      </c>
      <c r="D1719" s="2">
        <v>19195.926680244396</v>
      </c>
      <c r="E1719" s="2">
        <v>47.125999999999998</v>
      </c>
      <c r="F1719" s="2">
        <v>2.4449999999999998</v>
      </c>
      <c r="G1719" s="2">
        <v>19320.654396728016</v>
      </c>
      <c r="H1719" s="2">
        <v>47.238999999999997</v>
      </c>
      <c r="I1719" s="2">
        <v>2.4359999999999999</v>
      </c>
      <c r="J1719" s="2">
        <v>19456.457307060755</v>
      </c>
      <c r="K1719" s="2">
        <v>47.39593</v>
      </c>
      <c r="L1719" s="65" t="s">
        <v>66</v>
      </c>
    </row>
    <row r="1720" spans="2:13">
      <c r="B1720" s="62" t="s">
        <v>67</v>
      </c>
      <c r="C1720" s="2">
        <v>0.58199999999999996</v>
      </c>
      <c r="D1720" s="2">
        <v>18015.463917525776</v>
      </c>
      <c r="E1720" s="2">
        <v>10.484999999999999</v>
      </c>
      <c r="F1720" s="2">
        <v>0.63700000000000001</v>
      </c>
      <c r="G1720" s="2">
        <v>11329.670329670329</v>
      </c>
      <c r="H1720" s="2">
        <v>7.2169999999999996</v>
      </c>
      <c r="I1720" s="2">
        <v>0.52200000000000002</v>
      </c>
      <c r="J1720" s="2">
        <v>18436.781609195405</v>
      </c>
      <c r="K1720" s="2">
        <v>9.6240000000000006</v>
      </c>
      <c r="L1720" s="65" t="s">
        <v>68</v>
      </c>
    </row>
    <row r="1721" spans="2:13">
      <c r="B1721" s="62" t="s">
        <v>69</v>
      </c>
      <c r="C1721" s="2">
        <v>0.54500000000000004</v>
      </c>
      <c r="D1721" s="2">
        <v>38559.633027522934</v>
      </c>
      <c r="E1721" s="2">
        <v>21.015000000000001</v>
      </c>
      <c r="F1721" s="2">
        <v>0.54900000000000004</v>
      </c>
      <c r="G1721" s="2">
        <v>39242.258652094715</v>
      </c>
      <c r="H1721" s="2">
        <v>21.544</v>
      </c>
      <c r="I1721" s="2">
        <v>0.56799999999999995</v>
      </c>
      <c r="J1721" s="2">
        <v>40481.584507042258</v>
      </c>
      <c r="K1721" s="2">
        <v>22.993539999999999</v>
      </c>
      <c r="L1721" s="65" t="s">
        <v>70</v>
      </c>
      <c r="M1721" s="93"/>
    </row>
    <row r="1722" spans="2:13">
      <c r="B1722" s="62" t="s">
        <v>71</v>
      </c>
      <c r="C1722" s="2">
        <v>1.4139999999999999</v>
      </c>
      <c r="D1722" s="2">
        <v>21214.992927864216</v>
      </c>
      <c r="E1722" s="2">
        <v>29.998000000000001</v>
      </c>
      <c r="F1722" s="2">
        <v>1.296</v>
      </c>
      <c r="G1722" s="2">
        <v>21606.481481481482</v>
      </c>
      <c r="H1722" s="2">
        <v>28.001999999999999</v>
      </c>
      <c r="I1722" s="2">
        <v>1.4870000000000001</v>
      </c>
      <c r="J1722" s="2">
        <v>18934.976462676532</v>
      </c>
      <c r="K1722" s="2">
        <v>28.156310000000001</v>
      </c>
      <c r="L1722" s="65" t="s">
        <v>72</v>
      </c>
    </row>
    <row r="1723" spans="2:13">
      <c r="B1723" s="62" t="s">
        <v>73</v>
      </c>
      <c r="C1723" s="2">
        <v>1.5780000000000001</v>
      </c>
      <c r="D1723" s="2">
        <v>22140.050697084916</v>
      </c>
      <c r="E1723" s="2">
        <v>34.936999999999998</v>
      </c>
      <c r="F1723" s="2">
        <v>1.81</v>
      </c>
      <c r="G1723" s="2">
        <v>19525.414364640885</v>
      </c>
      <c r="H1723" s="2">
        <v>35.341000000000001</v>
      </c>
      <c r="I1723" s="2">
        <v>1.744</v>
      </c>
      <c r="J1723" s="2">
        <v>20190.831422018349</v>
      </c>
      <c r="K1723" s="2">
        <v>35.212809999999998</v>
      </c>
      <c r="L1723" s="65" t="s">
        <v>74</v>
      </c>
    </row>
    <row r="1724" spans="2:13">
      <c r="B1724" s="62" t="s">
        <v>75</v>
      </c>
      <c r="C1724" s="2">
        <v>19.75</v>
      </c>
      <c r="D1724" s="2">
        <v>20596.354430379746</v>
      </c>
      <c r="E1724" s="2">
        <v>406.77800000000002</v>
      </c>
      <c r="F1724" s="2">
        <v>17.446999999999999</v>
      </c>
      <c r="G1724" s="2">
        <v>198359.44287063266</v>
      </c>
      <c r="H1724" s="2">
        <v>360.21</v>
      </c>
      <c r="I1724" s="2">
        <v>19.309000000000001</v>
      </c>
      <c r="J1724" s="2">
        <v>21601.81210834326</v>
      </c>
      <c r="K1724" s="2">
        <v>417.10939000000002</v>
      </c>
      <c r="L1724" s="65" t="s">
        <v>76</v>
      </c>
    </row>
    <row r="1725" spans="2:13">
      <c r="B1725" s="62" t="s">
        <v>77</v>
      </c>
      <c r="C1725" s="2">
        <v>8.4</v>
      </c>
      <c r="D1725" s="2">
        <v>23680.238095238092</v>
      </c>
      <c r="E1725" s="2">
        <v>198.91399999999999</v>
      </c>
      <c r="F1725" s="2">
        <v>7.1959999999999997</v>
      </c>
      <c r="G1725" s="2">
        <v>21402.584769316287</v>
      </c>
      <c r="H1725" s="2">
        <v>154.01300000000001</v>
      </c>
      <c r="I1725" s="2">
        <v>11.569000000000001</v>
      </c>
      <c r="J1725" s="2">
        <v>28453.366755985822</v>
      </c>
      <c r="K1725" s="2">
        <v>329.17700000000002</v>
      </c>
      <c r="L1725" s="65" t="s">
        <v>78</v>
      </c>
    </row>
    <row r="1726" spans="2:13">
      <c r="B1726" s="62" t="s">
        <v>79</v>
      </c>
      <c r="C1726" s="2">
        <v>0</v>
      </c>
      <c r="D1726" s="2">
        <v>0</v>
      </c>
      <c r="E1726" s="2">
        <v>0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  <c r="K1726" s="2">
        <v>0</v>
      </c>
      <c r="L1726" s="65" t="s">
        <v>80</v>
      </c>
    </row>
    <row r="1727" spans="2:13" ht="15.75" thickBot="1">
      <c r="B1727" s="63" t="s">
        <v>81</v>
      </c>
      <c r="C1727" s="2">
        <v>1.4510000000000001</v>
      </c>
      <c r="D1727" s="2">
        <v>7188.8352860096475</v>
      </c>
      <c r="E1727" s="2">
        <v>10.430999999999999</v>
      </c>
      <c r="F1727" s="2">
        <v>1.571</v>
      </c>
      <c r="G1727" s="2">
        <v>6915.9770846594529</v>
      </c>
      <c r="H1727" s="2">
        <v>10.865</v>
      </c>
      <c r="I1727" s="2">
        <v>0</v>
      </c>
      <c r="J1727" s="2">
        <v>0</v>
      </c>
      <c r="K1727" s="2">
        <v>0</v>
      </c>
      <c r="L1727" s="66" t="s">
        <v>82</v>
      </c>
    </row>
    <row r="1728" spans="2:13" ht="15.75" thickBot="1">
      <c r="B1728" s="81" t="s">
        <v>343</v>
      </c>
      <c r="C1728" s="67">
        <v>106.01973</v>
      </c>
      <c r="D1728" s="67">
        <v>17202.641432872922</v>
      </c>
      <c r="E1728" s="67">
        <v>1823.8194000000003</v>
      </c>
      <c r="F1728" s="100">
        <v>106.58450000000001</v>
      </c>
      <c r="G1728" s="100">
        <v>50636.344188365401</v>
      </c>
      <c r="H1728" s="100">
        <v>1745.0319000000002</v>
      </c>
      <c r="I1728" s="100">
        <f t="shared" ref="I1728" si="252">SUM(I1706:I1727)</f>
        <v>76.146999999999991</v>
      </c>
      <c r="J1728" s="100">
        <f>+K1728/I1728*1000</f>
        <v>23053.561138324556</v>
      </c>
      <c r="K1728" s="100">
        <f>SUM(K1706:K1727)</f>
        <v>1755.4595199999999</v>
      </c>
      <c r="L1728" s="81" t="s">
        <v>345</v>
      </c>
    </row>
    <row r="1729" spans="2:12" ht="15.75" thickBot="1">
      <c r="B1729" s="81" t="s">
        <v>344</v>
      </c>
      <c r="C1729" s="67">
        <v>1539.0229999999999</v>
      </c>
      <c r="D1729" s="67">
        <v>14880.106405167435</v>
      </c>
      <c r="E1729" s="67">
        <v>22900.826000000001</v>
      </c>
      <c r="F1729" s="100">
        <v>2019.5640000000001</v>
      </c>
      <c r="G1729" s="100">
        <v>13845.93011164786</v>
      </c>
      <c r="H1729" s="100">
        <v>27962.741999999998</v>
      </c>
      <c r="I1729" s="100">
        <v>1501.6959999999999</v>
      </c>
      <c r="J1729" s="100">
        <v>15838.05005140854</v>
      </c>
      <c r="K1729" s="100">
        <v>23783.936409999998</v>
      </c>
      <c r="L1729" s="81" t="s">
        <v>342</v>
      </c>
    </row>
    <row r="1730" spans="2:12">
      <c r="B1730" s="83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</row>
    <row r="1731" spans="2:12">
      <c r="B1731" s="43" t="s">
        <v>142</v>
      </c>
      <c r="L1731" s="43" t="s">
        <v>143</v>
      </c>
    </row>
    <row r="1732" spans="2:12">
      <c r="B1732" s="43" t="s">
        <v>253</v>
      </c>
      <c r="L1732" s="43" t="s">
        <v>254</v>
      </c>
    </row>
    <row r="1733" spans="2:12" ht="15.75" thickBot="1">
      <c r="B1733" s="43" t="s">
        <v>467</v>
      </c>
      <c r="L1733" s="43" t="s">
        <v>127</v>
      </c>
    </row>
    <row r="1734" spans="2:12" ht="15.75" thickBot="1">
      <c r="B1734" s="135" t="s">
        <v>39</v>
      </c>
      <c r="C1734" s="138">
        <v>2019</v>
      </c>
      <c r="D1734" s="139"/>
      <c r="E1734" s="140"/>
      <c r="F1734" s="138">
        <v>2020</v>
      </c>
      <c r="G1734" s="139"/>
      <c r="H1734" s="140"/>
      <c r="I1734" s="138">
        <v>2021</v>
      </c>
      <c r="J1734" s="139"/>
      <c r="K1734" s="140"/>
      <c r="L1734" s="141" t="s">
        <v>40</v>
      </c>
    </row>
    <row r="1735" spans="2:12">
      <c r="B1735" s="136"/>
      <c r="C1735" s="57" t="s">
        <v>7</v>
      </c>
      <c r="D1735" s="57" t="s">
        <v>461</v>
      </c>
      <c r="E1735" s="58" t="s">
        <v>462</v>
      </c>
      <c r="F1735" s="57" t="s">
        <v>7</v>
      </c>
      <c r="G1735" s="57" t="s">
        <v>461</v>
      </c>
      <c r="H1735" s="58" t="s">
        <v>462</v>
      </c>
      <c r="I1735" s="57" t="s">
        <v>7</v>
      </c>
      <c r="J1735" s="57" t="s">
        <v>461</v>
      </c>
      <c r="K1735" s="58" t="s">
        <v>462</v>
      </c>
      <c r="L1735" s="142"/>
    </row>
    <row r="1736" spans="2:12" ht="15.75" thickBot="1">
      <c r="B1736" s="137"/>
      <c r="C1736" s="59" t="s">
        <v>8</v>
      </c>
      <c r="D1736" s="59" t="s">
        <v>9</v>
      </c>
      <c r="E1736" s="60" t="s">
        <v>10</v>
      </c>
      <c r="F1736" s="59" t="s">
        <v>8</v>
      </c>
      <c r="G1736" s="59" t="s">
        <v>9</v>
      </c>
      <c r="H1736" s="60" t="s">
        <v>10</v>
      </c>
      <c r="I1736" s="59" t="s">
        <v>8</v>
      </c>
      <c r="J1736" s="59" t="s">
        <v>9</v>
      </c>
      <c r="K1736" s="60" t="s">
        <v>10</v>
      </c>
      <c r="L1736" s="143"/>
    </row>
    <row r="1737" spans="2:12">
      <c r="B1737" s="61" t="s">
        <v>41</v>
      </c>
      <c r="C1737" s="2">
        <v>0</v>
      </c>
      <c r="D1737" s="2">
        <v>0</v>
      </c>
      <c r="E1737" s="2">
        <v>0</v>
      </c>
      <c r="F1737" s="2">
        <v>0</v>
      </c>
      <c r="G1737" s="2">
        <v>0</v>
      </c>
      <c r="H1737" s="2">
        <v>0</v>
      </c>
      <c r="I1737" s="2">
        <v>0</v>
      </c>
      <c r="J1737" s="2">
        <v>0</v>
      </c>
      <c r="K1737" s="2">
        <v>0</v>
      </c>
      <c r="L1737" s="64" t="s">
        <v>42</v>
      </c>
    </row>
    <row r="1738" spans="2:12">
      <c r="B1738" s="62" t="s">
        <v>43</v>
      </c>
      <c r="C1738" s="2">
        <v>0</v>
      </c>
      <c r="D1738" s="2">
        <v>0</v>
      </c>
      <c r="E1738" s="2">
        <v>0</v>
      </c>
      <c r="F1738" s="2">
        <v>0</v>
      </c>
      <c r="G1738" s="2">
        <v>0</v>
      </c>
      <c r="H1738" s="2">
        <v>0</v>
      </c>
      <c r="I1738" s="2">
        <v>0</v>
      </c>
      <c r="J1738" s="2">
        <v>0</v>
      </c>
      <c r="K1738" s="2">
        <v>0</v>
      </c>
      <c r="L1738" s="65" t="s">
        <v>416</v>
      </c>
    </row>
    <row r="1739" spans="2:12">
      <c r="B1739" s="62" t="s">
        <v>44</v>
      </c>
      <c r="C1739" s="2">
        <v>0</v>
      </c>
      <c r="D1739" s="2">
        <v>0</v>
      </c>
      <c r="E1739" s="2">
        <v>0</v>
      </c>
      <c r="F1739" s="2">
        <v>0</v>
      </c>
      <c r="G1739" s="2">
        <v>0</v>
      </c>
      <c r="H1739" s="2">
        <v>0</v>
      </c>
      <c r="I1739" s="2">
        <v>0</v>
      </c>
      <c r="J1739" s="2">
        <v>0</v>
      </c>
      <c r="K1739" s="2">
        <v>0</v>
      </c>
      <c r="L1739" s="65" t="s">
        <v>45</v>
      </c>
    </row>
    <row r="1740" spans="2:12">
      <c r="B1740" s="62" t="s">
        <v>46</v>
      </c>
      <c r="C1740" s="2">
        <v>2.1</v>
      </c>
      <c r="D1740" s="2">
        <v>10095.238095238095</v>
      </c>
      <c r="E1740" s="2">
        <v>21.2</v>
      </c>
      <c r="F1740" s="2">
        <v>4.298</v>
      </c>
      <c r="G1740" s="2">
        <v>7212.6570497906005</v>
      </c>
      <c r="H1740" s="2">
        <v>31</v>
      </c>
      <c r="I1740" s="2">
        <v>3.907</v>
      </c>
      <c r="J1740" s="2">
        <v>7166.624008190428</v>
      </c>
      <c r="K1740" s="2">
        <v>28</v>
      </c>
      <c r="L1740" s="65" t="s">
        <v>47</v>
      </c>
    </row>
    <row r="1741" spans="2:12">
      <c r="B1741" s="62" t="s">
        <v>48</v>
      </c>
      <c r="C1741" s="2">
        <v>5.7919999999999998</v>
      </c>
      <c r="D1741" s="2">
        <v>20658.839779005524</v>
      </c>
      <c r="E1741" s="2">
        <v>119.65600000000001</v>
      </c>
      <c r="F1741" s="2">
        <v>5.83</v>
      </c>
      <c r="G1741" s="2">
        <v>21743.053173241849</v>
      </c>
      <c r="H1741" s="2">
        <v>126.762</v>
      </c>
      <c r="I1741" s="2">
        <v>5.6559999999999997</v>
      </c>
      <c r="J1741" s="2">
        <v>21381.188118811882</v>
      </c>
      <c r="K1741" s="2">
        <v>120.932</v>
      </c>
      <c r="L1741" s="65" t="s">
        <v>49</v>
      </c>
    </row>
    <row r="1742" spans="2:12">
      <c r="B1742" s="62" t="s">
        <v>50</v>
      </c>
      <c r="C1742" s="2">
        <v>0</v>
      </c>
      <c r="D1742" s="2">
        <v>0</v>
      </c>
      <c r="E1742" s="2">
        <v>0</v>
      </c>
      <c r="F1742" s="2">
        <v>0</v>
      </c>
      <c r="G1742" s="2">
        <v>0</v>
      </c>
      <c r="H1742" s="2">
        <v>0</v>
      </c>
      <c r="I1742" s="2">
        <v>0</v>
      </c>
      <c r="J1742" s="2">
        <v>0</v>
      </c>
      <c r="K1742" s="2">
        <v>0</v>
      </c>
      <c r="L1742" s="65" t="s">
        <v>51</v>
      </c>
    </row>
    <row r="1743" spans="2:12">
      <c r="B1743" s="62" t="s">
        <v>52</v>
      </c>
      <c r="C1743" s="2">
        <v>0</v>
      </c>
      <c r="D1743" s="2">
        <v>0</v>
      </c>
      <c r="E1743" s="2">
        <v>0</v>
      </c>
      <c r="F1743" s="2">
        <v>0</v>
      </c>
      <c r="G1743" s="2">
        <v>0</v>
      </c>
      <c r="H1743" s="2">
        <v>0</v>
      </c>
      <c r="I1743" s="2">
        <v>0</v>
      </c>
      <c r="J1743" s="2">
        <v>0</v>
      </c>
      <c r="K1743" s="2">
        <v>0</v>
      </c>
      <c r="L1743" s="65" t="s">
        <v>53</v>
      </c>
    </row>
    <row r="1744" spans="2:12">
      <c r="B1744" s="62" t="s">
        <v>54</v>
      </c>
      <c r="C1744" s="2">
        <v>0</v>
      </c>
      <c r="D1744" s="2">
        <v>0</v>
      </c>
      <c r="E1744" s="2">
        <v>0</v>
      </c>
      <c r="F1744" s="2">
        <v>0</v>
      </c>
      <c r="G1744" s="2">
        <v>0</v>
      </c>
      <c r="H1744" s="2">
        <v>0</v>
      </c>
      <c r="I1744" s="2">
        <v>0</v>
      </c>
      <c r="J1744" s="2">
        <v>0</v>
      </c>
      <c r="K1744" s="2">
        <v>0</v>
      </c>
      <c r="L1744" s="65" t="s">
        <v>55</v>
      </c>
    </row>
    <row r="1745" spans="2:12">
      <c r="B1745" s="62" t="s">
        <v>56</v>
      </c>
      <c r="C1745" s="2">
        <v>0</v>
      </c>
      <c r="D1745" s="2">
        <v>0</v>
      </c>
      <c r="E1745" s="2">
        <v>0</v>
      </c>
      <c r="F1745" s="2">
        <v>0</v>
      </c>
      <c r="G1745" s="2">
        <v>0</v>
      </c>
      <c r="H1745" s="2">
        <v>0</v>
      </c>
      <c r="I1745" s="2">
        <v>0</v>
      </c>
      <c r="J1745" s="2">
        <v>0</v>
      </c>
      <c r="K1745" s="2">
        <v>0</v>
      </c>
      <c r="L1745" s="65" t="s">
        <v>57</v>
      </c>
    </row>
    <row r="1746" spans="2:12">
      <c r="B1746" s="62" t="s">
        <v>58</v>
      </c>
      <c r="C1746" s="2">
        <v>0.255</v>
      </c>
      <c r="D1746" s="2">
        <v>30000</v>
      </c>
      <c r="E1746" s="2">
        <v>7.65</v>
      </c>
      <c r="F1746" s="2">
        <v>0.23799999999999999</v>
      </c>
      <c r="G1746" s="2">
        <v>21386.55462184874</v>
      </c>
      <c r="H1746" s="2">
        <v>5.09</v>
      </c>
      <c r="I1746" s="2">
        <v>0.127</v>
      </c>
      <c r="J1746" s="2">
        <v>22362.204724409446</v>
      </c>
      <c r="K1746" s="2">
        <v>2.84</v>
      </c>
      <c r="L1746" s="65" t="s">
        <v>417</v>
      </c>
    </row>
    <row r="1747" spans="2:12">
      <c r="B1747" s="62" t="s">
        <v>59</v>
      </c>
      <c r="C1747" s="2">
        <v>0</v>
      </c>
      <c r="D1747" s="2">
        <v>0</v>
      </c>
      <c r="E1747" s="2">
        <v>0</v>
      </c>
      <c r="F1747" s="2">
        <v>0</v>
      </c>
      <c r="G1747" s="2">
        <v>0</v>
      </c>
      <c r="H1747" s="2">
        <v>0</v>
      </c>
      <c r="I1747" s="2">
        <v>0</v>
      </c>
      <c r="J1747" s="2">
        <v>0</v>
      </c>
      <c r="K1747" s="2">
        <v>0</v>
      </c>
      <c r="L1747" s="65" t="s">
        <v>60</v>
      </c>
    </row>
    <row r="1748" spans="2:12">
      <c r="B1748" s="62" t="s">
        <v>61</v>
      </c>
      <c r="C1748" s="2">
        <v>0</v>
      </c>
      <c r="D1748" s="2">
        <v>0</v>
      </c>
      <c r="E1748" s="2">
        <v>0</v>
      </c>
      <c r="F1748" s="2">
        <v>0</v>
      </c>
      <c r="G1748" s="2">
        <v>0</v>
      </c>
      <c r="H1748" s="2">
        <v>0</v>
      </c>
      <c r="I1748" s="2">
        <v>0</v>
      </c>
      <c r="J1748" s="2">
        <v>0</v>
      </c>
      <c r="K1748" s="2">
        <v>0</v>
      </c>
      <c r="L1748" s="65" t="s">
        <v>62</v>
      </c>
    </row>
    <row r="1749" spans="2:12">
      <c r="B1749" s="62" t="s">
        <v>63</v>
      </c>
      <c r="C1749" s="2">
        <v>0</v>
      </c>
      <c r="D1749" s="2">
        <v>0</v>
      </c>
      <c r="E1749" s="2">
        <v>0</v>
      </c>
      <c r="F1749" s="2">
        <v>0</v>
      </c>
      <c r="G1749" s="2">
        <v>0</v>
      </c>
      <c r="H1749" s="2">
        <v>0</v>
      </c>
      <c r="I1749" s="2">
        <v>0</v>
      </c>
      <c r="J1749" s="2">
        <v>0</v>
      </c>
      <c r="K1749" s="2">
        <v>0</v>
      </c>
      <c r="L1749" s="65" t="s">
        <v>64</v>
      </c>
    </row>
    <row r="1750" spans="2:12">
      <c r="B1750" s="62" t="s">
        <v>65</v>
      </c>
      <c r="C1750" s="2">
        <v>0</v>
      </c>
      <c r="D1750" s="2">
        <v>0</v>
      </c>
      <c r="E1750" s="2">
        <v>0</v>
      </c>
      <c r="F1750" s="2">
        <v>0</v>
      </c>
      <c r="G1750" s="2">
        <v>0</v>
      </c>
      <c r="H1750" s="2">
        <v>0</v>
      </c>
      <c r="I1750" s="2">
        <v>0</v>
      </c>
      <c r="J1750" s="2">
        <v>0</v>
      </c>
      <c r="K1750" s="2">
        <v>0</v>
      </c>
      <c r="L1750" s="65" t="s">
        <v>66</v>
      </c>
    </row>
    <row r="1751" spans="2:12">
      <c r="B1751" s="62" t="s">
        <v>67</v>
      </c>
      <c r="C1751" s="2">
        <v>0</v>
      </c>
      <c r="D1751" s="2">
        <v>0</v>
      </c>
      <c r="E1751" s="2">
        <v>0</v>
      </c>
      <c r="F1751" s="2">
        <v>0</v>
      </c>
      <c r="G1751" s="2">
        <v>0</v>
      </c>
      <c r="H1751" s="2">
        <v>0</v>
      </c>
      <c r="I1751" s="2">
        <v>0</v>
      </c>
      <c r="J1751" s="2">
        <v>0</v>
      </c>
      <c r="K1751" s="2">
        <v>0</v>
      </c>
      <c r="L1751" s="65" t="s">
        <v>68</v>
      </c>
    </row>
    <row r="1752" spans="2:12">
      <c r="B1752" s="62" t="s">
        <v>69</v>
      </c>
      <c r="C1752" s="2">
        <v>0</v>
      </c>
      <c r="D1752" s="2">
        <v>0</v>
      </c>
      <c r="E1752" s="2">
        <v>0</v>
      </c>
      <c r="F1752" s="2">
        <v>0</v>
      </c>
      <c r="G1752" s="2">
        <v>0</v>
      </c>
      <c r="H1752" s="2">
        <v>0</v>
      </c>
      <c r="I1752" s="2">
        <v>0</v>
      </c>
      <c r="J1752" s="2">
        <v>0</v>
      </c>
      <c r="K1752" s="2">
        <v>0</v>
      </c>
      <c r="L1752" s="65" t="s">
        <v>70</v>
      </c>
    </row>
    <row r="1753" spans="2:12">
      <c r="B1753" s="62" t="s">
        <v>71</v>
      </c>
      <c r="C1753" s="2">
        <v>8.2000000000000003E-2</v>
      </c>
      <c r="D1753" s="2">
        <v>7317.0731707317063</v>
      </c>
      <c r="E1753" s="2">
        <v>0.6</v>
      </c>
      <c r="F1753" s="2">
        <v>9.1999999999999998E-2</v>
      </c>
      <c r="G1753" s="2">
        <v>6934.782608695652</v>
      </c>
      <c r="H1753" s="2">
        <v>0.63800000000000001</v>
      </c>
      <c r="I1753" s="2">
        <v>9.7000000000000003E-2</v>
      </c>
      <c r="J1753" s="2">
        <v>6567.6288659793809</v>
      </c>
      <c r="K1753" s="2">
        <v>0.63705999999999996</v>
      </c>
      <c r="L1753" s="65" t="s">
        <v>72</v>
      </c>
    </row>
    <row r="1754" spans="2:12">
      <c r="B1754" s="62" t="s">
        <v>73</v>
      </c>
      <c r="C1754" s="2">
        <v>0</v>
      </c>
      <c r="D1754" s="2">
        <v>0</v>
      </c>
      <c r="E1754" s="2">
        <v>0</v>
      </c>
      <c r="F1754" s="2">
        <v>0</v>
      </c>
      <c r="G1754" s="2">
        <v>0</v>
      </c>
      <c r="H1754" s="2">
        <v>0</v>
      </c>
      <c r="I1754" s="2">
        <v>0</v>
      </c>
      <c r="J1754" s="2">
        <v>0</v>
      </c>
      <c r="K1754" s="2">
        <v>0</v>
      </c>
      <c r="L1754" s="65" t="s">
        <v>74</v>
      </c>
    </row>
    <row r="1755" spans="2:12">
      <c r="B1755" s="62" t="s">
        <v>75</v>
      </c>
      <c r="C1755" s="2">
        <v>16.545999999999999</v>
      </c>
      <c r="D1755" s="2">
        <v>17943.853499335186</v>
      </c>
      <c r="E1755" s="2">
        <v>296.899</v>
      </c>
      <c r="F1755" s="2">
        <v>10.294</v>
      </c>
      <c r="G1755" s="2">
        <v>25459.005245774235</v>
      </c>
      <c r="H1755" s="2">
        <v>262.07499999999999</v>
      </c>
      <c r="I1755" s="2">
        <v>17.140999999999998</v>
      </c>
      <c r="J1755" s="2">
        <v>18400.789335511348</v>
      </c>
      <c r="K1755" s="2">
        <v>315.40792999999996</v>
      </c>
      <c r="L1755" s="65" t="s">
        <v>76</v>
      </c>
    </row>
    <row r="1756" spans="2:12">
      <c r="B1756" s="62" t="s">
        <v>77</v>
      </c>
      <c r="C1756" s="2">
        <v>3</v>
      </c>
      <c r="D1756" s="2">
        <v>14924.666666666668</v>
      </c>
      <c r="E1756" s="2">
        <v>44.774000000000001</v>
      </c>
      <c r="F1756" s="2">
        <v>2.891</v>
      </c>
      <c r="G1756" s="2">
        <v>15569.699066067105</v>
      </c>
      <c r="H1756" s="2">
        <v>45.012</v>
      </c>
      <c r="I1756" s="2">
        <v>2.5619999999999998</v>
      </c>
      <c r="J1756" s="2">
        <v>15824.746291959407</v>
      </c>
      <c r="K1756" s="2">
        <v>40.542999999999999</v>
      </c>
      <c r="L1756" s="65" t="s">
        <v>78</v>
      </c>
    </row>
    <row r="1757" spans="2:12">
      <c r="B1757" s="62" t="s">
        <v>79</v>
      </c>
      <c r="C1757" s="2">
        <v>0</v>
      </c>
      <c r="D1757" s="2">
        <v>0</v>
      </c>
      <c r="E1757" s="2">
        <v>0</v>
      </c>
      <c r="F1757" s="2">
        <v>0</v>
      </c>
      <c r="G1757" s="2">
        <v>0</v>
      </c>
      <c r="H1757" s="2">
        <v>0</v>
      </c>
      <c r="I1757" s="2">
        <v>0</v>
      </c>
      <c r="J1757" s="2">
        <v>0</v>
      </c>
      <c r="K1757" s="2">
        <v>0</v>
      </c>
      <c r="L1757" s="65" t="s">
        <v>80</v>
      </c>
    </row>
    <row r="1758" spans="2:12" ht="15.75" thickBot="1">
      <c r="B1758" s="63" t="s">
        <v>81</v>
      </c>
      <c r="C1758" s="2">
        <v>0</v>
      </c>
      <c r="D1758" s="2">
        <v>0</v>
      </c>
      <c r="E1758" s="2">
        <v>0</v>
      </c>
      <c r="F1758" s="2">
        <v>0</v>
      </c>
      <c r="G1758" s="2">
        <v>0</v>
      </c>
      <c r="H1758" s="2">
        <v>0</v>
      </c>
      <c r="I1758" s="2">
        <v>0</v>
      </c>
      <c r="J1758" s="2">
        <v>0</v>
      </c>
      <c r="K1758" s="2">
        <v>0</v>
      </c>
      <c r="L1758" s="66" t="s">
        <v>82</v>
      </c>
    </row>
    <row r="1759" spans="2:12" ht="15.75" thickBot="1">
      <c r="B1759" s="81" t="s">
        <v>343</v>
      </c>
      <c r="C1759" s="67">
        <v>27.774999999999999</v>
      </c>
      <c r="D1759" s="67">
        <v>17669.810981098108</v>
      </c>
      <c r="E1759" s="67">
        <v>490.779</v>
      </c>
      <c r="F1759" s="100">
        <v>23.643000000000001</v>
      </c>
      <c r="G1759" s="100">
        <v>19903.438649917523</v>
      </c>
      <c r="H1759" s="100">
        <v>470.577</v>
      </c>
      <c r="I1759" s="100">
        <f>SUM(I1737:I1758)</f>
        <v>29.49</v>
      </c>
      <c r="J1759" s="100">
        <f>+K1759/I1759*1000</f>
        <v>17238.385554425229</v>
      </c>
      <c r="K1759" s="100">
        <f t="shared" ref="K1759" si="253">SUM(K1737:K1758)</f>
        <v>508.35998999999998</v>
      </c>
      <c r="L1759" s="81" t="s">
        <v>345</v>
      </c>
    </row>
    <row r="1760" spans="2:12" ht="15.75" thickBot="1">
      <c r="B1760" s="81" t="s">
        <v>344</v>
      </c>
      <c r="C1760" s="67">
        <v>122.64400000000001</v>
      </c>
      <c r="D1760" s="67">
        <v>13000.105997847428</v>
      </c>
      <c r="E1760" s="67">
        <v>1594.385</v>
      </c>
      <c r="F1760" s="100">
        <v>115.89700000000001</v>
      </c>
      <c r="G1760" s="100">
        <v>13088.820245562869</v>
      </c>
      <c r="H1760" s="100">
        <v>1516.9549999999999</v>
      </c>
      <c r="I1760" s="100">
        <v>116.35</v>
      </c>
      <c r="J1760" s="100">
        <v>12637.14834550924</v>
      </c>
      <c r="K1760" s="100">
        <v>1470.33221</v>
      </c>
      <c r="L1760" s="81" t="s">
        <v>342</v>
      </c>
    </row>
    <row r="1761" spans="2:12">
      <c r="B1761" s="83"/>
      <c r="C1761" s="35"/>
      <c r="D1761" s="35"/>
      <c r="E1761" s="35"/>
      <c r="F1761" s="35"/>
      <c r="G1761" s="35"/>
      <c r="H1761" s="35"/>
      <c r="I1761" s="35"/>
      <c r="J1761" s="35"/>
      <c r="K1761" s="35"/>
      <c r="L1761" s="35"/>
    </row>
    <row r="1762" spans="2:12">
      <c r="B1762" s="43" t="s">
        <v>145</v>
      </c>
      <c r="L1762" s="43" t="s">
        <v>146</v>
      </c>
    </row>
    <row r="1763" spans="2:12">
      <c r="B1763" s="43" t="s">
        <v>255</v>
      </c>
      <c r="L1763" s="43" t="s">
        <v>256</v>
      </c>
    </row>
    <row r="1764" spans="2:12" ht="15.75" thickBot="1">
      <c r="B1764" s="43" t="s">
        <v>467</v>
      </c>
      <c r="L1764" s="43" t="s">
        <v>127</v>
      </c>
    </row>
    <row r="1765" spans="2:12" ht="15.75" thickBot="1">
      <c r="B1765" s="135" t="s">
        <v>39</v>
      </c>
      <c r="C1765" s="138">
        <v>2019</v>
      </c>
      <c r="D1765" s="139"/>
      <c r="E1765" s="140"/>
      <c r="F1765" s="138">
        <v>2020</v>
      </c>
      <c r="G1765" s="139"/>
      <c r="H1765" s="140"/>
      <c r="I1765" s="138">
        <v>2021</v>
      </c>
      <c r="J1765" s="139"/>
      <c r="K1765" s="140"/>
      <c r="L1765" s="141" t="s">
        <v>40</v>
      </c>
    </row>
    <row r="1766" spans="2:12">
      <c r="B1766" s="136"/>
      <c r="C1766" s="57" t="s">
        <v>7</v>
      </c>
      <c r="D1766" s="57" t="s">
        <v>461</v>
      </c>
      <c r="E1766" s="58" t="s">
        <v>462</v>
      </c>
      <c r="F1766" s="57" t="s">
        <v>7</v>
      </c>
      <c r="G1766" s="57" t="s">
        <v>461</v>
      </c>
      <c r="H1766" s="58" t="s">
        <v>462</v>
      </c>
      <c r="I1766" s="57" t="s">
        <v>7</v>
      </c>
      <c r="J1766" s="57" t="s">
        <v>461</v>
      </c>
      <c r="K1766" s="58" t="s">
        <v>462</v>
      </c>
      <c r="L1766" s="142"/>
    </row>
    <row r="1767" spans="2:12" ht="15.75" thickBot="1">
      <c r="B1767" s="137"/>
      <c r="C1767" s="59" t="s">
        <v>8</v>
      </c>
      <c r="D1767" s="59" t="s">
        <v>9</v>
      </c>
      <c r="E1767" s="60" t="s">
        <v>10</v>
      </c>
      <c r="F1767" s="59" t="s">
        <v>8</v>
      </c>
      <c r="G1767" s="59" t="s">
        <v>9</v>
      </c>
      <c r="H1767" s="60" t="s">
        <v>10</v>
      </c>
      <c r="I1767" s="59" t="s">
        <v>8</v>
      </c>
      <c r="J1767" s="59" t="s">
        <v>9</v>
      </c>
      <c r="K1767" s="60" t="s">
        <v>10</v>
      </c>
      <c r="L1767" s="143"/>
    </row>
    <row r="1768" spans="2:12">
      <c r="B1768" s="61" t="s">
        <v>41</v>
      </c>
      <c r="C1768" s="2">
        <v>0.77</v>
      </c>
      <c r="D1768" s="2">
        <v>53861.038961038954</v>
      </c>
      <c r="E1768" s="2">
        <v>41.472999999999999</v>
      </c>
      <c r="F1768" s="2">
        <v>2.0554999999999999</v>
      </c>
      <c r="G1768" s="2">
        <v>36697.591826806129</v>
      </c>
      <c r="H1768" s="2">
        <v>75.431899999999999</v>
      </c>
      <c r="I1768" s="2">
        <v>1.1319999999999999</v>
      </c>
      <c r="J1768" s="2">
        <v>48870.026501766784</v>
      </c>
      <c r="K1768" s="2">
        <v>55.320869999999999</v>
      </c>
      <c r="L1768" s="64" t="s">
        <v>42</v>
      </c>
    </row>
    <row r="1769" spans="2:12">
      <c r="B1769" s="62" t="s">
        <v>43</v>
      </c>
      <c r="C1769" s="2">
        <v>3.1E-2</v>
      </c>
      <c r="D1769" s="2">
        <v>19419.354838709674</v>
      </c>
      <c r="E1769" s="2">
        <v>0.60199999999999998</v>
      </c>
      <c r="F1769" s="2">
        <v>0.02</v>
      </c>
      <c r="G1769" s="2">
        <v>16450</v>
      </c>
      <c r="H1769" s="2">
        <v>0.32900000000000001</v>
      </c>
      <c r="I1769" s="2">
        <v>1.4999999999999999E-2</v>
      </c>
      <c r="J1769" s="2">
        <v>18746</v>
      </c>
      <c r="K1769" s="2">
        <v>0.28119</v>
      </c>
      <c r="L1769" s="65" t="s">
        <v>416</v>
      </c>
    </row>
    <row r="1770" spans="2:12">
      <c r="B1770" s="62" t="s">
        <v>44</v>
      </c>
      <c r="C1770" s="2">
        <v>2.1999999999999999E-2</v>
      </c>
      <c r="D1770" s="2">
        <v>40000</v>
      </c>
      <c r="E1770" s="2">
        <v>0.88</v>
      </c>
      <c r="F1770" s="2">
        <v>2.1000000000000001E-2</v>
      </c>
      <c r="G1770" s="2">
        <v>41095.238095238092</v>
      </c>
      <c r="H1770" s="2">
        <v>0.86299999999999999</v>
      </c>
      <c r="I1770" s="2">
        <v>2.4E-2</v>
      </c>
      <c r="J1770" s="2">
        <v>43750</v>
      </c>
      <c r="K1770" s="2">
        <v>1.05</v>
      </c>
      <c r="L1770" s="65" t="s">
        <v>45</v>
      </c>
    </row>
    <row r="1771" spans="2:12">
      <c r="B1771" s="62" t="s">
        <v>46</v>
      </c>
      <c r="C1771" s="2">
        <v>5.3710000000000004</v>
      </c>
      <c r="D1771" s="2">
        <v>19462.669893874514</v>
      </c>
      <c r="E1771" s="2">
        <v>104.53400000000001</v>
      </c>
      <c r="F1771" s="2">
        <v>3.6070000000000002</v>
      </c>
      <c r="G1771" s="2">
        <v>21063.210424175213</v>
      </c>
      <c r="H1771" s="2">
        <v>75.974999999999994</v>
      </c>
      <c r="I1771" s="2">
        <v>3.58</v>
      </c>
      <c r="J1771" s="2">
        <v>21013.533519553072</v>
      </c>
      <c r="K1771" s="2">
        <v>75.228449999999995</v>
      </c>
      <c r="L1771" s="65" t="s">
        <v>47</v>
      </c>
    </row>
    <row r="1772" spans="2:12">
      <c r="B1772" s="62" t="s">
        <v>48</v>
      </c>
      <c r="C1772" s="2">
        <v>0</v>
      </c>
      <c r="D1772" s="2">
        <v>0</v>
      </c>
      <c r="E1772" s="2">
        <v>0</v>
      </c>
      <c r="F1772" s="2">
        <v>0</v>
      </c>
      <c r="G1772" s="2">
        <v>0</v>
      </c>
      <c r="H1772" s="2">
        <v>0</v>
      </c>
      <c r="I1772" s="2">
        <v>0</v>
      </c>
      <c r="J1772" s="2">
        <v>0</v>
      </c>
      <c r="K1772" s="2">
        <v>0</v>
      </c>
      <c r="L1772" s="65" t="s">
        <v>49</v>
      </c>
    </row>
    <row r="1773" spans="2:12">
      <c r="B1773" s="62" t="s">
        <v>50</v>
      </c>
      <c r="C1773" s="2">
        <v>0</v>
      </c>
      <c r="D1773" s="2">
        <v>0</v>
      </c>
      <c r="E1773" s="2">
        <v>0</v>
      </c>
      <c r="F1773" s="2">
        <v>0</v>
      </c>
      <c r="G1773" s="2">
        <v>0</v>
      </c>
      <c r="H1773" s="2">
        <v>0</v>
      </c>
      <c r="I1773" s="2">
        <v>0</v>
      </c>
      <c r="J1773" s="2">
        <v>0</v>
      </c>
      <c r="K1773" s="2">
        <v>0</v>
      </c>
      <c r="L1773" s="65" t="s">
        <v>51</v>
      </c>
    </row>
    <row r="1774" spans="2:12">
      <c r="B1774" s="62" t="s">
        <v>52</v>
      </c>
      <c r="C1774" s="2">
        <v>0</v>
      </c>
      <c r="D1774" s="2">
        <v>0</v>
      </c>
      <c r="E1774" s="2">
        <v>1E-3</v>
      </c>
      <c r="F1774" s="2">
        <v>0</v>
      </c>
      <c r="G1774" s="2">
        <v>0</v>
      </c>
      <c r="H1774" s="2">
        <v>1E-3</v>
      </c>
      <c r="I1774" s="2">
        <v>1E-3</v>
      </c>
      <c r="J1774" s="2">
        <v>890</v>
      </c>
      <c r="K1774" s="2">
        <v>8.9000000000000006E-4</v>
      </c>
      <c r="L1774" s="65" t="s">
        <v>53</v>
      </c>
    </row>
    <row r="1775" spans="2:12">
      <c r="B1775" s="62" t="s">
        <v>54</v>
      </c>
      <c r="C1775" s="2">
        <v>0</v>
      </c>
      <c r="D1775" s="2">
        <v>0</v>
      </c>
      <c r="E1775" s="2">
        <v>0</v>
      </c>
      <c r="F1775" s="2">
        <v>0.55500000000000005</v>
      </c>
      <c r="G1775" s="2">
        <v>29437.837837837837</v>
      </c>
      <c r="H1775" s="2">
        <v>16.338000000000001</v>
      </c>
      <c r="I1775" s="2">
        <v>0.45300000000000001</v>
      </c>
      <c r="J1775" s="2">
        <v>37900.044150110378</v>
      </c>
      <c r="K1775" s="2">
        <v>17.16872</v>
      </c>
      <c r="L1775" s="65" t="s">
        <v>55</v>
      </c>
    </row>
    <row r="1776" spans="2:12">
      <c r="B1776" s="62" t="s">
        <v>56</v>
      </c>
      <c r="C1776" s="2">
        <v>0</v>
      </c>
      <c r="D1776" s="2">
        <v>0</v>
      </c>
      <c r="E1776" s="2">
        <v>0</v>
      </c>
      <c r="F1776" s="2">
        <v>0</v>
      </c>
      <c r="G1776" s="2">
        <v>0</v>
      </c>
      <c r="H1776" s="2">
        <v>0</v>
      </c>
      <c r="I1776" s="2">
        <v>0</v>
      </c>
      <c r="J1776" s="2">
        <v>0</v>
      </c>
      <c r="K1776" s="2">
        <v>0</v>
      </c>
      <c r="L1776" s="65" t="s">
        <v>57</v>
      </c>
    </row>
    <row r="1777" spans="2:12">
      <c r="B1777" s="62" t="s">
        <v>58</v>
      </c>
      <c r="C1777" s="2">
        <v>2.6970000000000001</v>
      </c>
      <c r="D1777" s="2">
        <v>17373.007044864666</v>
      </c>
      <c r="E1777" s="2">
        <v>46.854999999999997</v>
      </c>
      <c r="F1777" s="2">
        <v>2.7970000000000002</v>
      </c>
      <c r="G1777" s="2">
        <v>20205.934930282441</v>
      </c>
      <c r="H1777" s="2">
        <v>56.515999999999998</v>
      </c>
      <c r="I1777" s="2">
        <v>2.7320000000000002</v>
      </c>
      <c r="J1777" s="2">
        <v>20721.486090775987</v>
      </c>
      <c r="K1777" s="2">
        <v>56.6111</v>
      </c>
      <c r="L1777" s="65" t="s">
        <v>417</v>
      </c>
    </row>
    <row r="1778" spans="2:12">
      <c r="B1778" s="62" t="s">
        <v>59</v>
      </c>
      <c r="C1778" s="2">
        <v>0</v>
      </c>
      <c r="D1778" s="2">
        <v>0</v>
      </c>
      <c r="E1778" s="2">
        <v>0</v>
      </c>
      <c r="F1778" s="2">
        <v>0</v>
      </c>
      <c r="G1778" s="2">
        <v>0</v>
      </c>
      <c r="H1778" s="2">
        <v>0</v>
      </c>
      <c r="I1778" s="2">
        <v>0</v>
      </c>
      <c r="J1778" s="2">
        <v>0</v>
      </c>
      <c r="K1778" s="2">
        <v>0</v>
      </c>
      <c r="L1778" s="65" t="s">
        <v>60</v>
      </c>
    </row>
    <row r="1779" spans="2:12">
      <c r="B1779" s="62" t="s">
        <v>61</v>
      </c>
      <c r="C1779" s="2">
        <v>4.4420000000000002</v>
      </c>
      <c r="D1779" s="2">
        <v>7031.0670868977932</v>
      </c>
      <c r="E1779" s="2">
        <v>31.231999999999999</v>
      </c>
      <c r="F1779" s="2">
        <v>15.9</v>
      </c>
      <c r="G1779" s="2">
        <v>1928.8679245283017</v>
      </c>
      <c r="H1779" s="2">
        <v>30.669</v>
      </c>
      <c r="I1779" s="2">
        <v>4.1429999999999998</v>
      </c>
      <c r="J1779" s="2">
        <v>9125.9956553222291</v>
      </c>
      <c r="K1779" s="2">
        <v>37.808999999999997</v>
      </c>
      <c r="L1779" s="65" t="s">
        <v>62</v>
      </c>
    </row>
    <row r="1780" spans="2:12">
      <c r="B1780" s="62" t="s">
        <v>63</v>
      </c>
      <c r="C1780" s="2">
        <v>0</v>
      </c>
      <c r="D1780" s="2">
        <v>0</v>
      </c>
      <c r="E1780" s="2">
        <v>0</v>
      </c>
      <c r="F1780" s="2">
        <v>0</v>
      </c>
      <c r="G1780" s="2">
        <v>0</v>
      </c>
      <c r="H1780" s="2">
        <v>0</v>
      </c>
      <c r="I1780" s="2">
        <v>0</v>
      </c>
      <c r="J1780" s="2">
        <v>0</v>
      </c>
      <c r="K1780" s="2">
        <v>0</v>
      </c>
      <c r="L1780" s="65" t="s">
        <v>64</v>
      </c>
    </row>
    <row r="1781" spans="2:12">
      <c r="B1781" s="62" t="s">
        <v>65</v>
      </c>
      <c r="C1781" s="2">
        <v>0.105</v>
      </c>
      <c r="D1781" s="2">
        <v>12638.095238095237</v>
      </c>
      <c r="E1781" s="2">
        <v>1.327</v>
      </c>
      <c r="F1781" s="2">
        <v>0.126</v>
      </c>
      <c r="G1781" s="2">
        <v>12365.079365079366</v>
      </c>
      <c r="H1781" s="2">
        <v>1.5580000000000001</v>
      </c>
      <c r="I1781" s="2">
        <v>0.128</v>
      </c>
      <c r="J1781" s="2">
        <v>14423.125</v>
      </c>
      <c r="K1781" s="2">
        <v>1.84616</v>
      </c>
      <c r="L1781" s="65" t="s">
        <v>66</v>
      </c>
    </row>
    <row r="1782" spans="2:12">
      <c r="B1782" s="62" t="s">
        <v>67</v>
      </c>
      <c r="C1782" s="2">
        <v>0.03</v>
      </c>
      <c r="D1782" s="2">
        <v>12966.666666666666</v>
      </c>
      <c r="E1782" s="2">
        <v>0.38900000000000001</v>
      </c>
      <c r="F1782" s="2">
        <v>4.3999999999999997E-2</v>
      </c>
      <c r="G1782" s="2">
        <v>13068.181818181818</v>
      </c>
      <c r="H1782" s="2">
        <v>0.57499999999999996</v>
      </c>
      <c r="I1782" s="2">
        <v>2.5999999999999999E-2</v>
      </c>
      <c r="J1782" s="2">
        <v>13461.538461538461</v>
      </c>
      <c r="K1782" s="2">
        <v>0.35</v>
      </c>
      <c r="L1782" s="65" t="s">
        <v>68</v>
      </c>
    </row>
    <row r="1783" spans="2:12">
      <c r="B1783" s="62" t="s">
        <v>69</v>
      </c>
      <c r="C1783" s="2">
        <v>0.39400000000000002</v>
      </c>
      <c r="D1783" s="2">
        <v>45413.705583756346</v>
      </c>
      <c r="E1783" s="2">
        <v>17.893000000000001</v>
      </c>
      <c r="F1783" s="2">
        <v>0.245</v>
      </c>
      <c r="G1783" s="2">
        <v>47657.142857142855</v>
      </c>
      <c r="H1783" s="2">
        <v>11.676</v>
      </c>
      <c r="I1783" s="2">
        <v>0.29399999999999998</v>
      </c>
      <c r="J1783" s="2">
        <v>46410.510204081642</v>
      </c>
      <c r="K1783" s="2">
        <v>13.644690000000001</v>
      </c>
      <c r="L1783" s="65" t="s">
        <v>70</v>
      </c>
    </row>
    <row r="1784" spans="2:12">
      <c r="B1784" s="62" t="s">
        <v>71</v>
      </c>
      <c r="C1784" s="2">
        <v>1.391</v>
      </c>
      <c r="D1784" s="2">
        <v>23583.752695902225</v>
      </c>
      <c r="E1784" s="2">
        <v>32.805</v>
      </c>
      <c r="F1784" s="2">
        <v>0.745</v>
      </c>
      <c r="G1784" s="2">
        <v>21983.892617449666</v>
      </c>
      <c r="H1784" s="2">
        <v>16.378</v>
      </c>
      <c r="I1784" s="2">
        <v>0.74399999999999999</v>
      </c>
      <c r="J1784" s="2">
        <v>22323.60215053763</v>
      </c>
      <c r="K1784" s="2">
        <v>16.608759999999997</v>
      </c>
      <c r="L1784" s="65" t="s">
        <v>72</v>
      </c>
    </row>
    <row r="1785" spans="2:12">
      <c r="B1785" s="62" t="s">
        <v>73</v>
      </c>
      <c r="C1785" s="2">
        <v>0</v>
      </c>
      <c r="D1785" s="2">
        <v>0</v>
      </c>
      <c r="E1785" s="2">
        <v>0</v>
      </c>
      <c r="F1785" s="2">
        <v>0</v>
      </c>
      <c r="G1785" s="2">
        <v>0</v>
      </c>
      <c r="H1785" s="2">
        <v>0</v>
      </c>
      <c r="I1785" s="2">
        <v>0</v>
      </c>
      <c r="J1785" s="2">
        <v>0</v>
      </c>
      <c r="K1785" s="2">
        <v>0</v>
      </c>
      <c r="L1785" s="65" t="s">
        <v>74</v>
      </c>
    </row>
    <row r="1786" spans="2:12">
      <c r="B1786" s="62" t="s">
        <v>75</v>
      </c>
      <c r="C1786" s="2">
        <v>4.0289999999999999</v>
      </c>
      <c r="D1786" s="2">
        <v>20350.955572102259</v>
      </c>
      <c r="E1786" s="2">
        <v>81.994</v>
      </c>
      <c r="F1786" s="2">
        <v>3.3109999999999999</v>
      </c>
      <c r="G1786" s="2">
        <v>22926.30625188765</v>
      </c>
      <c r="H1786" s="2">
        <v>75.909000000000006</v>
      </c>
      <c r="I1786" s="2">
        <v>3.6920000000000002</v>
      </c>
      <c r="J1786" s="2">
        <v>21357.212892741059</v>
      </c>
      <c r="K1786" s="2">
        <v>78.850830000000002</v>
      </c>
      <c r="L1786" s="65" t="s">
        <v>76</v>
      </c>
    </row>
    <row r="1787" spans="2:12">
      <c r="B1787" s="62" t="s">
        <v>77</v>
      </c>
      <c r="C1787" s="2">
        <v>0.27500000000000002</v>
      </c>
      <c r="D1787" s="2">
        <v>20018.181818181816</v>
      </c>
      <c r="E1787" s="2">
        <v>5.5049999999999999</v>
      </c>
      <c r="F1787" s="2">
        <v>0.26600000000000001</v>
      </c>
      <c r="G1787" s="2">
        <v>20011.278195488721</v>
      </c>
      <c r="H1787" s="2">
        <v>5.3230000000000004</v>
      </c>
      <c r="I1787" s="2">
        <v>0.26900000000000002</v>
      </c>
      <c r="J1787" s="2">
        <v>19997.063197026018</v>
      </c>
      <c r="K1787" s="2">
        <v>5.3792099999999996</v>
      </c>
      <c r="L1787" s="65" t="s">
        <v>78</v>
      </c>
    </row>
    <row r="1788" spans="2:12">
      <c r="B1788" s="62" t="s">
        <v>79</v>
      </c>
      <c r="C1788" s="2">
        <v>0</v>
      </c>
      <c r="D1788" s="2">
        <v>0</v>
      </c>
      <c r="E1788" s="2">
        <v>0</v>
      </c>
      <c r="F1788" s="2">
        <v>0</v>
      </c>
      <c r="G1788" s="2">
        <v>0</v>
      </c>
      <c r="H1788" s="2">
        <v>0</v>
      </c>
      <c r="I1788" s="2">
        <v>0</v>
      </c>
      <c r="J1788" s="2">
        <v>0</v>
      </c>
      <c r="K1788" s="2">
        <v>0</v>
      </c>
      <c r="L1788" s="65" t="s">
        <v>80</v>
      </c>
    </row>
    <row r="1789" spans="2:12" ht="15.75" thickBot="1">
      <c r="B1789" s="63" t="s">
        <v>81</v>
      </c>
      <c r="C1789" s="2">
        <v>0.34300000000000003</v>
      </c>
      <c r="D1789" s="2">
        <v>4737.6093294460643</v>
      </c>
      <c r="E1789" s="2">
        <v>1.625</v>
      </c>
      <c r="F1789" s="2">
        <v>0.30499999999999999</v>
      </c>
      <c r="G1789" s="2">
        <v>4721.311475409836</v>
      </c>
      <c r="H1789" s="2">
        <v>1.44</v>
      </c>
      <c r="I1789" s="2">
        <v>0.30599999999999999</v>
      </c>
      <c r="J1789" s="2">
        <v>4731.4052287581699</v>
      </c>
      <c r="K1789" s="2">
        <v>1.44781</v>
      </c>
      <c r="L1789" s="66" t="s">
        <v>82</v>
      </c>
    </row>
    <row r="1790" spans="2:12" ht="15.75" thickBot="1">
      <c r="B1790" s="81" t="s">
        <v>343</v>
      </c>
      <c r="C1790" s="67">
        <v>19.900000000000002</v>
      </c>
      <c r="D1790" s="67">
        <v>18447.989949748742</v>
      </c>
      <c r="E1790" s="67">
        <v>367.11500000000001</v>
      </c>
      <c r="F1790" s="100">
        <v>29.997500000000002</v>
      </c>
      <c r="G1790" s="100">
        <v>12300.42170180848</v>
      </c>
      <c r="H1790" s="100">
        <v>368.98189999999988</v>
      </c>
      <c r="I1790" s="100">
        <f>SUM(I1768:I1789)</f>
        <v>17.538999999999998</v>
      </c>
      <c r="J1790" s="100">
        <f t="shared" ref="J1790:K1790" si="254">SUM(J1768:J1789)</f>
        <v>343721.54305221146</v>
      </c>
      <c r="K1790" s="100">
        <f t="shared" si="254"/>
        <v>361.59768000000003</v>
      </c>
      <c r="L1790" s="81" t="s">
        <v>345</v>
      </c>
    </row>
    <row r="1791" spans="2:12" ht="15.75" thickBot="1">
      <c r="B1791" s="81" t="s">
        <v>344</v>
      </c>
      <c r="C1791" s="67">
        <v>1316.028</v>
      </c>
      <c r="D1791" s="67">
        <v>22138.323044798435</v>
      </c>
      <c r="E1791" s="67">
        <v>29134.652999999998</v>
      </c>
      <c r="F1791" s="100">
        <v>1226.3699999999999</v>
      </c>
      <c r="G1791" s="100">
        <v>22554.520250821533</v>
      </c>
      <c r="H1791" s="100">
        <v>27660.187000000002</v>
      </c>
      <c r="I1791" s="100">
        <v>1213.3399999999999</v>
      </c>
      <c r="J1791" s="100">
        <v>22262.306979082536</v>
      </c>
      <c r="K1791" s="100">
        <v>27011.74755</v>
      </c>
      <c r="L1791" s="81" t="s">
        <v>342</v>
      </c>
    </row>
    <row r="1794" spans="2:12">
      <c r="B1794" s="43" t="s">
        <v>149</v>
      </c>
      <c r="L1794" s="43" t="s">
        <v>150</v>
      </c>
    </row>
    <row r="1795" spans="2:12">
      <c r="B1795" s="43" t="s">
        <v>257</v>
      </c>
      <c r="L1795" s="43" t="s">
        <v>258</v>
      </c>
    </row>
    <row r="1796" spans="2:12" ht="15.75" thickBot="1">
      <c r="B1796" s="43" t="s">
        <v>467</v>
      </c>
      <c r="H1796" s="43" t="s">
        <v>420</v>
      </c>
      <c r="L1796" s="43" t="s">
        <v>127</v>
      </c>
    </row>
    <row r="1797" spans="2:12" ht="15.75" thickBot="1">
      <c r="B1797" s="135" t="s">
        <v>39</v>
      </c>
      <c r="C1797" s="138">
        <v>2019</v>
      </c>
      <c r="D1797" s="139"/>
      <c r="E1797" s="140"/>
      <c r="F1797" s="138">
        <v>2020</v>
      </c>
      <c r="G1797" s="139"/>
      <c r="H1797" s="140"/>
      <c r="I1797" s="138">
        <v>2021</v>
      </c>
      <c r="J1797" s="139"/>
      <c r="K1797" s="140"/>
      <c r="L1797" s="141" t="s">
        <v>40</v>
      </c>
    </row>
    <row r="1798" spans="2:12">
      <c r="B1798" s="136"/>
      <c r="C1798" s="57" t="s">
        <v>7</v>
      </c>
      <c r="D1798" s="57" t="s">
        <v>461</v>
      </c>
      <c r="E1798" s="58" t="s">
        <v>462</v>
      </c>
      <c r="F1798" s="57" t="s">
        <v>7</v>
      </c>
      <c r="G1798" s="57" t="s">
        <v>461</v>
      </c>
      <c r="H1798" s="58" t="s">
        <v>462</v>
      </c>
      <c r="I1798" s="57" t="s">
        <v>7</v>
      </c>
      <c r="J1798" s="57" t="s">
        <v>461</v>
      </c>
      <c r="K1798" s="58" t="s">
        <v>462</v>
      </c>
      <c r="L1798" s="142"/>
    </row>
    <row r="1799" spans="2:12" ht="15.75" thickBot="1">
      <c r="B1799" s="137"/>
      <c r="C1799" s="59" t="s">
        <v>8</v>
      </c>
      <c r="D1799" s="59" t="s">
        <v>9</v>
      </c>
      <c r="E1799" s="60" t="s">
        <v>10</v>
      </c>
      <c r="F1799" s="59" t="s">
        <v>8</v>
      </c>
      <c r="G1799" s="59" t="s">
        <v>9</v>
      </c>
      <c r="H1799" s="60" t="s">
        <v>10</v>
      </c>
      <c r="I1799" s="59" t="s">
        <v>8</v>
      </c>
      <c r="J1799" s="59" t="s">
        <v>9</v>
      </c>
      <c r="K1799" s="60" t="s">
        <v>10</v>
      </c>
      <c r="L1799" s="143"/>
    </row>
    <row r="1800" spans="2:12">
      <c r="B1800" s="61" t="s">
        <v>41</v>
      </c>
      <c r="C1800" s="2">
        <v>3.915</v>
      </c>
      <c r="D1800" s="2">
        <v>25350.191570881227</v>
      </c>
      <c r="E1800" s="2">
        <v>99.245999999999995</v>
      </c>
      <c r="F1800" s="2">
        <v>3.9470000000000001</v>
      </c>
      <c r="G1800" s="2">
        <v>25605.269825183685</v>
      </c>
      <c r="H1800" s="2">
        <v>101.06399999999999</v>
      </c>
      <c r="I1800" s="2">
        <v>3.8050000000000002</v>
      </c>
      <c r="J1800" s="2">
        <v>23200.354796320633</v>
      </c>
      <c r="K1800" s="2">
        <v>88.277350000000013</v>
      </c>
      <c r="L1800" s="64" t="s">
        <v>42</v>
      </c>
    </row>
    <row r="1801" spans="2:12">
      <c r="B1801" s="62" t="s">
        <v>43</v>
      </c>
      <c r="C1801" s="2">
        <v>1.575</v>
      </c>
      <c r="D1801" s="2">
        <v>20937.142857142855</v>
      </c>
      <c r="E1801" s="2">
        <v>32.975999999999999</v>
      </c>
      <c r="F1801" s="2">
        <v>0.73099999999999998</v>
      </c>
      <c r="G1801" s="2">
        <v>19870.041039671683</v>
      </c>
      <c r="H1801" s="2">
        <v>14.525</v>
      </c>
      <c r="I1801" s="2">
        <v>0.94499999999999995</v>
      </c>
      <c r="J1801" s="2">
        <v>20912.835978835981</v>
      </c>
      <c r="K1801" s="2">
        <v>19.762630000000001</v>
      </c>
      <c r="L1801" s="65" t="s">
        <v>416</v>
      </c>
    </row>
    <row r="1802" spans="2:12">
      <c r="B1802" s="62" t="s">
        <v>44</v>
      </c>
      <c r="C1802" s="2">
        <v>2.5000000000000001E-2</v>
      </c>
      <c r="D1802" s="2">
        <v>11999.999999999998</v>
      </c>
      <c r="E1802" s="2">
        <v>0.3</v>
      </c>
      <c r="F1802" s="2">
        <v>2.5000000000000001E-2</v>
      </c>
      <c r="G1802" s="2">
        <v>11999.999999999998</v>
      </c>
      <c r="H1802" s="2">
        <v>0.3</v>
      </c>
      <c r="I1802" s="2">
        <v>2.9000000000000001E-2</v>
      </c>
      <c r="J1802" s="2">
        <v>13448.275862068964</v>
      </c>
      <c r="K1802" s="2">
        <v>0.39</v>
      </c>
      <c r="L1802" s="65" t="s">
        <v>45</v>
      </c>
    </row>
    <row r="1803" spans="2:12">
      <c r="B1803" s="62" t="s">
        <v>46</v>
      </c>
      <c r="C1803" s="2">
        <v>10.31</v>
      </c>
      <c r="D1803" s="2">
        <v>19707.080504364694</v>
      </c>
      <c r="E1803" s="2">
        <v>203.18</v>
      </c>
      <c r="F1803" s="2">
        <v>7.6059999999999999</v>
      </c>
      <c r="G1803" s="2">
        <v>14303.576124112544</v>
      </c>
      <c r="H1803" s="2">
        <v>108.79300000000001</v>
      </c>
      <c r="I1803" s="2">
        <v>7.68</v>
      </c>
      <c r="J1803" s="2">
        <v>14500.510416666666</v>
      </c>
      <c r="K1803" s="2">
        <v>111.36391999999999</v>
      </c>
      <c r="L1803" s="65" t="s">
        <v>47</v>
      </c>
    </row>
    <row r="1804" spans="2:12">
      <c r="B1804" s="62" t="s">
        <v>48</v>
      </c>
      <c r="C1804" s="2">
        <v>48.372999999999998</v>
      </c>
      <c r="D1804" s="2">
        <v>22285.8826204701</v>
      </c>
      <c r="E1804" s="2">
        <v>1078.0350000000001</v>
      </c>
      <c r="F1804" s="2">
        <v>56.756999999999998</v>
      </c>
      <c r="G1804" s="2">
        <v>25705.463643251052</v>
      </c>
      <c r="H1804" s="2">
        <v>1458.9649999999999</v>
      </c>
      <c r="I1804" s="2">
        <v>59.375</v>
      </c>
      <c r="J1804" s="2">
        <v>24716.951578947366</v>
      </c>
      <c r="K1804" s="2">
        <v>1467.569</v>
      </c>
      <c r="L1804" s="65" t="s">
        <v>49</v>
      </c>
    </row>
    <row r="1805" spans="2:12">
      <c r="B1805" s="62" t="s">
        <v>50</v>
      </c>
      <c r="C1805" s="2">
        <v>0.73199999999999998</v>
      </c>
      <c r="D1805" s="2">
        <v>6545.0819672131156</v>
      </c>
      <c r="E1805" s="2">
        <v>4.7910000000000004</v>
      </c>
      <c r="F1805" s="2">
        <v>0.66800000000000004</v>
      </c>
      <c r="G1805" s="2">
        <v>6520.9580838323354</v>
      </c>
      <c r="H1805" s="2">
        <v>4.3559999999999999</v>
      </c>
      <c r="I1805" s="2">
        <v>0.66900000000000004</v>
      </c>
      <c r="J1805" s="2">
        <v>6585.5904334828092</v>
      </c>
      <c r="K1805" s="2">
        <v>4.4057599999999999</v>
      </c>
      <c r="L1805" s="65" t="s">
        <v>51</v>
      </c>
    </row>
    <row r="1806" spans="2:12">
      <c r="B1806" s="62" t="s">
        <v>52</v>
      </c>
      <c r="C1806" s="2">
        <v>5.0419999999999998</v>
      </c>
      <c r="D1806" s="2">
        <v>7519.0400634668786</v>
      </c>
      <c r="E1806" s="2">
        <v>37.911000000000001</v>
      </c>
      <c r="F1806" s="2">
        <v>5.01</v>
      </c>
      <c r="G1806" s="2">
        <v>6646.1077844311376</v>
      </c>
      <c r="H1806" s="2">
        <v>33.296999999999997</v>
      </c>
      <c r="I1806" s="2">
        <v>5.0510000000000002</v>
      </c>
      <c r="J1806" s="2">
        <v>6682.8924965353399</v>
      </c>
      <c r="K1806" s="2">
        <v>33.755290000000002</v>
      </c>
      <c r="L1806" s="65" t="s">
        <v>53</v>
      </c>
    </row>
    <row r="1807" spans="2:12">
      <c r="B1807" s="62" t="s">
        <v>54</v>
      </c>
      <c r="C1807" s="2">
        <v>1.9419999999999999</v>
      </c>
      <c r="D1807" s="2">
        <v>15730.175077239957</v>
      </c>
      <c r="E1807" s="2">
        <v>30.547999999999998</v>
      </c>
      <c r="F1807" s="2">
        <v>13.678000000000001</v>
      </c>
      <c r="G1807" s="2">
        <v>15271.530925573912</v>
      </c>
      <c r="H1807" s="2">
        <v>208.88399999999999</v>
      </c>
      <c r="I1807" s="2">
        <v>6.6150000000000002</v>
      </c>
      <c r="J1807" s="2">
        <v>14924.373393801965</v>
      </c>
      <c r="K1807" s="2">
        <v>98.724729999999994</v>
      </c>
      <c r="L1807" s="65" t="s">
        <v>55</v>
      </c>
    </row>
    <row r="1808" spans="2:12">
      <c r="B1808" s="62" t="s">
        <v>56</v>
      </c>
      <c r="C1808" s="2">
        <v>65.403000000000006</v>
      </c>
      <c r="D1808" s="2">
        <v>5392.8718866107056</v>
      </c>
      <c r="E1808" s="2">
        <v>352.71</v>
      </c>
      <c r="F1808" s="2">
        <v>46.19</v>
      </c>
      <c r="G1808" s="2">
        <v>6560.8140290106085</v>
      </c>
      <c r="H1808" s="2">
        <v>303.04399999999998</v>
      </c>
      <c r="I1808" s="2">
        <v>46.106999999999999</v>
      </c>
      <c r="J1808" s="2">
        <v>6572.0760405144556</v>
      </c>
      <c r="K1808" s="2">
        <v>303.01871</v>
      </c>
      <c r="L1808" s="65" t="s">
        <v>57</v>
      </c>
    </row>
    <row r="1809" spans="2:12">
      <c r="B1809" s="62" t="s">
        <v>58</v>
      </c>
      <c r="C1809" s="2">
        <v>39.415999999999997</v>
      </c>
      <c r="D1809" s="2">
        <v>9281.459305865641</v>
      </c>
      <c r="E1809" s="2">
        <v>365.83800000000002</v>
      </c>
      <c r="F1809" s="2">
        <v>27.459</v>
      </c>
      <c r="G1809" s="2">
        <v>10138.09679886376</v>
      </c>
      <c r="H1809" s="2">
        <v>278.38200000000001</v>
      </c>
      <c r="I1809" s="2">
        <v>9.5879999999999992</v>
      </c>
      <c r="J1809" s="2">
        <v>17258.448060075094</v>
      </c>
      <c r="K1809" s="2">
        <v>165.47399999999999</v>
      </c>
      <c r="L1809" s="65" t="s">
        <v>417</v>
      </c>
    </row>
    <row r="1810" spans="2:12">
      <c r="B1810" s="62" t="s">
        <v>59</v>
      </c>
      <c r="C1810" s="2">
        <v>7.2690000000000001</v>
      </c>
      <c r="D1810" s="2">
        <v>11126.702434997937</v>
      </c>
      <c r="E1810" s="2">
        <v>80.88</v>
      </c>
      <c r="F1810" s="2">
        <v>7.4989999999999997</v>
      </c>
      <c r="G1810" s="2">
        <v>10051.206827577011</v>
      </c>
      <c r="H1810" s="2">
        <v>75.373999999999995</v>
      </c>
      <c r="I1810" s="2">
        <v>7.383</v>
      </c>
      <c r="J1810" s="2">
        <v>10450.999593661112</v>
      </c>
      <c r="K1810" s="2">
        <v>77.159729999999996</v>
      </c>
      <c r="L1810" s="65" t="s">
        <v>60</v>
      </c>
    </row>
    <row r="1811" spans="2:12">
      <c r="B1811" s="62" t="s">
        <v>61</v>
      </c>
      <c r="C1811" s="2">
        <v>16.765000000000001</v>
      </c>
      <c r="D1811" s="2">
        <v>4828.6907247241279</v>
      </c>
      <c r="E1811" s="2">
        <v>80.953000000000003</v>
      </c>
      <c r="F1811" s="2">
        <v>18.398</v>
      </c>
      <c r="G1811" s="2">
        <v>4644.2548103054669</v>
      </c>
      <c r="H1811" s="2">
        <v>85.444999999999993</v>
      </c>
      <c r="I1811" s="2">
        <v>5.1440000000000001</v>
      </c>
      <c r="J1811" s="2">
        <v>4580.3304821150859</v>
      </c>
      <c r="K1811" s="2">
        <v>23.561220000000002</v>
      </c>
      <c r="L1811" s="65" t="s">
        <v>62</v>
      </c>
    </row>
    <row r="1812" spans="2:12">
      <c r="B1812" s="62" t="s">
        <v>63</v>
      </c>
      <c r="C1812" s="2">
        <v>15.587</v>
      </c>
      <c r="D1812" s="2">
        <v>12147.494707127735</v>
      </c>
      <c r="E1812" s="2">
        <v>189.34299999999999</v>
      </c>
      <c r="F1812" s="2">
        <v>12.404999999999999</v>
      </c>
      <c r="G1812" s="2">
        <v>12655.139056831922</v>
      </c>
      <c r="H1812" s="2">
        <v>156.98699999999999</v>
      </c>
      <c r="I1812" s="2">
        <v>12.525</v>
      </c>
      <c r="J1812" s="2">
        <v>12650.83992015968</v>
      </c>
      <c r="K1812" s="2">
        <v>158.45176999999998</v>
      </c>
      <c r="L1812" s="65" t="s">
        <v>64</v>
      </c>
    </row>
    <row r="1813" spans="2:12">
      <c r="B1813" s="62" t="s">
        <v>65</v>
      </c>
      <c r="C1813" s="2">
        <v>0.46600000000000003</v>
      </c>
      <c r="D1813" s="2">
        <v>22804.721030042921</v>
      </c>
      <c r="E1813" s="2">
        <v>10.627000000000001</v>
      </c>
      <c r="F1813" s="2">
        <v>0.52400000000000002</v>
      </c>
      <c r="G1813" s="2">
        <v>22725.190839694656</v>
      </c>
      <c r="H1813" s="2">
        <v>11.907999999999999</v>
      </c>
      <c r="I1813" s="2">
        <v>0.51400000000000001</v>
      </c>
      <c r="J1813" s="2">
        <v>22696.089494163429</v>
      </c>
      <c r="K1813" s="2">
        <v>11.665790000000001</v>
      </c>
      <c r="L1813" s="65" t="s">
        <v>66</v>
      </c>
    </row>
    <row r="1814" spans="2:12">
      <c r="B1814" s="62" t="s">
        <v>67</v>
      </c>
      <c r="C1814" s="2">
        <v>0.30599999999999999</v>
      </c>
      <c r="D1814" s="2">
        <v>16133.986928104576</v>
      </c>
      <c r="E1814" s="2">
        <v>4.9370000000000003</v>
      </c>
      <c r="F1814" s="2">
        <v>0.47299999999999998</v>
      </c>
      <c r="G1814" s="2">
        <v>17591.966173361525</v>
      </c>
      <c r="H1814" s="2">
        <v>8.3209999999999997</v>
      </c>
      <c r="I1814" s="2">
        <v>0.65800000000000003</v>
      </c>
      <c r="J1814" s="2">
        <v>1930.0911854103342</v>
      </c>
      <c r="K1814" s="2">
        <v>1.27</v>
      </c>
      <c r="L1814" s="65" t="s">
        <v>68</v>
      </c>
    </row>
    <row r="1815" spans="2:12">
      <c r="B1815" s="62" t="s">
        <v>69</v>
      </c>
      <c r="C1815" s="2">
        <v>1.0620000000000001</v>
      </c>
      <c r="D1815" s="2">
        <v>36779.661016949154</v>
      </c>
      <c r="E1815" s="2">
        <v>39.06</v>
      </c>
      <c r="F1815" s="2">
        <v>1.0860000000000001</v>
      </c>
      <c r="G1815" s="2">
        <v>32676.795580110494</v>
      </c>
      <c r="H1815" s="2">
        <v>35.487000000000002</v>
      </c>
      <c r="I1815" s="2">
        <v>1.2230000000000001</v>
      </c>
      <c r="J1815" s="2">
        <v>33192.322158626324</v>
      </c>
      <c r="K1815" s="2">
        <v>40.594209999999997</v>
      </c>
      <c r="L1815" s="65" t="s">
        <v>70</v>
      </c>
    </row>
    <row r="1816" spans="2:12">
      <c r="B1816" s="62" t="s">
        <v>71</v>
      </c>
      <c r="C1816" s="2">
        <v>4.5579999999999998</v>
      </c>
      <c r="D1816" s="2">
        <v>2338.0868802106188</v>
      </c>
      <c r="E1816" s="2">
        <v>10.657</v>
      </c>
      <c r="F1816" s="2">
        <v>2.9</v>
      </c>
      <c r="G1816" s="2">
        <v>4674.8275862068967</v>
      </c>
      <c r="H1816" s="2">
        <v>13.557</v>
      </c>
      <c r="I1816" s="2">
        <v>2.9009999999999998</v>
      </c>
      <c r="J1816" s="2">
        <v>4675.467080317133</v>
      </c>
      <c r="K1816" s="2">
        <v>13.56353</v>
      </c>
      <c r="L1816" s="65" t="s">
        <v>72</v>
      </c>
    </row>
    <row r="1817" spans="2:12">
      <c r="B1817" s="62" t="s">
        <v>73</v>
      </c>
      <c r="C1817" s="2">
        <v>5.7229999999999999</v>
      </c>
      <c r="D1817" s="2">
        <v>13346.846059758867</v>
      </c>
      <c r="E1817" s="2">
        <v>76.384</v>
      </c>
      <c r="F1817" s="2">
        <v>5.5640000000000001</v>
      </c>
      <c r="G1817" s="2">
        <v>13241.013659237959</v>
      </c>
      <c r="H1817" s="2">
        <v>73.673000000000002</v>
      </c>
      <c r="I1817" s="2">
        <v>5.5739999999999998</v>
      </c>
      <c r="J1817" s="2">
        <v>13363.88051668461</v>
      </c>
      <c r="K1817" s="2">
        <v>74.49027000000001</v>
      </c>
      <c r="L1817" s="65" t="s">
        <v>74</v>
      </c>
    </row>
    <row r="1818" spans="2:12">
      <c r="B1818" s="62" t="s">
        <v>75</v>
      </c>
      <c r="C1818" s="2">
        <v>129.89500000000001</v>
      </c>
      <c r="D1818" s="2">
        <v>5333.0459217059924</v>
      </c>
      <c r="E1818" s="2">
        <v>692.73599999999999</v>
      </c>
      <c r="F1818" s="2">
        <v>123.134</v>
      </c>
      <c r="G1818" s="2">
        <v>5875.030454626668</v>
      </c>
      <c r="H1818" s="2">
        <v>723.41600000000005</v>
      </c>
      <c r="I1818" s="2">
        <v>120.964</v>
      </c>
      <c r="J1818" s="2">
        <v>5924.62641777719</v>
      </c>
      <c r="K1818" s="2">
        <v>716.66651000000002</v>
      </c>
      <c r="L1818" s="65" t="s">
        <v>76</v>
      </c>
    </row>
    <row r="1819" spans="2:12">
      <c r="B1819" s="62" t="s">
        <v>77</v>
      </c>
      <c r="C1819" s="2">
        <v>13.282</v>
      </c>
      <c r="D1819" s="2">
        <v>20234.15148321036</v>
      </c>
      <c r="E1819" s="2">
        <v>268.75</v>
      </c>
      <c r="F1819" s="2">
        <v>9.7040000000000006</v>
      </c>
      <c r="G1819" s="2">
        <v>17979.905193734543</v>
      </c>
      <c r="H1819" s="2">
        <v>174.477</v>
      </c>
      <c r="I1819" s="2">
        <v>10.507</v>
      </c>
      <c r="J1819" s="2">
        <v>19030.170362615398</v>
      </c>
      <c r="K1819" s="2">
        <v>199.95</v>
      </c>
      <c r="L1819" s="65" t="s">
        <v>78</v>
      </c>
    </row>
    <row r="1820" spans="2:12">
      <c r="B1820" s="62" t="s">
        <v>79</v>
      </c>
      <c r="C1820" s="2">
        <v>0.96199999999999997</v>
      </c>
      <c r="D1820" s="2">
        <v>4936.5904365904362</v>
      </c>
      <c r="E1820" s="2">
        <v>4.7489999999999997</v>
      </c>
      <c r="F1820" s="2">
        <v>0.88500000000000001</v>
      </c>
      <c r="G1820" s="2">
        <v>5416.9491525423728</v>
      </c>
      <c r="H1820" s="2">
        <v>4.7939999999999996</v>
      </c>
      <c r="I1820" s="2">
        <v>0.90900000000000003</v>
      </c>
      <c r="J1820" s="2">
        <v>5311.4631463146316</v>
      </c>
      <c r="K1820" s="2">
        <v>4.8281200000000002</v>
      </c>
      <c r="L1820" s="65" t="s">
        <v>80</v>
      </c>
    </row>
    <row r="1821" spans="2:12" ht="15.75" thickBot="1">
      <c r="B1821" s="63" t="s">
        <v>81</v>
      </c>
      <c r="C1821" s="2">
        <v>3.234</v>
      </c>
      <c r="D1821" s="2">
        <v>13424.242424242426</v>
      </c>
      <c r="E1821" s="2">
        <v>43.414000000000001</v>
      </c>
      <c r="F1821" s="2">
        <v>2.75</v>
      </c>
      <c r="G1821" s="2">
        <v>15036.727272727272</v>
      </c>
      <c r="H1821" s="2">
        <v>41.350999999999999</v>
      </c>
      <c r="I1821" s="2">
        <v>4.6550000000000002</v>
      </c>
      <c r="J1821" s="2">
        <v>9319.3361976369488</v>
      </c>
      <c r="K1821" s="2">
        <v>43.381509999999999</v>
      </c>
      <c r="L1821" s="66" t="s">
        <v>82</v>
      </c>
    </row>
    <row r="1822" spans="2:12" ht="15.75" thickBot="1">
      <c r="B1822" s="81" t="s">
        <v>343</v>
      </c>
      <c r="C1822" s="67">
        <v>375.84199999999998</v>
      </c>
      <c r="D1822" s="67">
        <v>9865.9144002000849</v>
      </c>
      <c r="E1822" s="67">
        <v>3708.0250000000001</v>
      </c>
      <c r="F1822" s="100">
        <v>347.39300000000003</v>
      </c>
      <c r="G1822" s="100">
        <v>305190.86486088752</v>
      </c>
      <c r="H1822" s="100">
        <v>3916.4</v>
      </c>
      <c r="I1822" s="100">
        <f t="shared" ref="I1822" si="255">SUM(I1800:I1821)</f>
        <v>312.82100000000003</v>
      </c>
      <c r="J1822" s="100">
        <f>+K1822/I1822*1000</f>
        <v>11694.624241978639</v>
      </c>
      <c r="K1822" s="100">
        <f>SUM(K1800:K1821)</f>
        <v>3658.3240500000002</v>
      </c>
      <c r="L1822" s="81" t="s">
        <v>345</v>
      </c>
    </row>
    <row r="1823" spans="2:12" ht="15.75" thickBot="1">
      <c r="B1823" s="81" t="s">
        <v>344</v>
      </c>
      <c r="C1823" s="67">
        <v>21943.256000000001</v>
      </c>
      <c r="D1823" s="67">
        <v>14210.456187541175</v>
      </c>
      <c r="E1823" s="67">
        <v>311823.67800000001</v>
      </c>
      <c r="F1823" s="100">
        <v>20513.861000000001</v>
      </c>
      <c r="G1823" s="100">
        <v>14437.527435717731</v>
      </c>
      <c r="H1823" s="100">
        <v>296169.43099999998</v>
      </c>
      <c r="I1823" s="100">
        <v>20498.901999999998</v>
      </c>
      <c r="J1823" s="100">
        <v>14254.433370138559</v>
      </c>
      <c r="K1823" s="100">
        <v>292200.23272000003</v>
      </c>
      <c r="L1823" s="81" t="s">
        <v>342</v>
      </c>
    </row>
    <row r="1826" spans="2:12">
      <c r="C1826" s="46"/>
      <c r="H1826" s="46"/>
      <c r="I1826" s="46"/>
      <c r="K1826" s="46"/>
    </row>
    <row r="1827" spans="2:12">
      <c r="K1827" s="46"/>
    </row>
    <row r="1830" spans="2:12" s="85" customFormat="1"/>
    <row r="1831" spans="2:12">
      <c r="B1831" s="43" t="s">
        <v>153</v>
      </c>
      <c r="I1831" s="47"/>
      <c r="L1831" s="43" t="s">
        <v>154</v>
      </c>
    </row>
    <row r="1832" spans="2:12">
      <c r="B1832" s="43" t="s">
        <v>476</v>
      </c>
      <c r="L1832" s="43" t="s">
        <v>24</v>
      </c>
    </row>
    <row r="1833" spans="2:12" ht="15.75" thickBot="1">
      <c r="B1833" s="43" t="s">
        <v>477</v>
      </c>
      <c r="L1833" s="43" t="s">
        <v>259</v>
      </c>
    </row>
    <row r="1834" spans="2:12" ht="15.75" thickBot="1">
      <c r="B1834" s="150" t="s">
        <v>39</v>
      </c>
      <c r="C1834" s="116">
        <v>2019</v>
      </c>
      <c r="D1834" s="117"/>
      <c r="E1834" s="118"/>
      <c r="F1834" s="138">
        <v>2020</v>
      </c>
      <c r="G1834" s="139"/>
      <c r="H1834" s="140"/>
      <c r="I1834" s="138">
        <v>2021</v>
      </c>
      <c r="J1834" s="139"/>
      <c r="K1834" s="140"/>
      <c r="L1834" s="141" t="s">
        <v>40</v>
      </c>
    </row>
    <row r="1835" spans="2:12">
      <c r="B1835" s="151"/>
      <c r="C1835" s="57" t="s">
        <v>260</v>
      </c>
      <c r="D1835" s="58" t="s">
        <v>261</v>
      </c>
      <c r="E1835" s="58" t="s">
        <v>462</v>
      </c>
      <c r="F1835" s="57" t="s">
        <v>260</v>
      </c>
      <c r="G1835" s="58" t="s">
        <v>261</v>
      </c>
      <c r="H1835" s="58" t="s">
        <v>462</v>
      </c>
      <c r="I1835" s="57" t="s">
        <v>260</v>
      </c>
      <c r="J1835" s="58" t="s">
        <v>261</v>
      </c>
      <c r="K1835" s="58" t="s">
        <v>462</v>
      </c>
      <c r="L1835" s="142"/>
    </row>
    <row r="1836" spans="2:12" ht="15.75" thickBot="1">
      <c r="B1836" s="152"/>
      <c r="C1836" s="68" t="s">
        <v>8</v>
      </c>
      <c r="D1836" s="70" t="s">
        <v>389</v>
      </c>
      <c r="E1836" s="70" t="s">
        <v>388</v>
      </c>
      <c r="F1836" s="68" t="s">
        <v>8</v>
      </c>
      <c r="G1836" s="70" t="s">
        <v>389</v>
      </c>
      <c r="H1836" s="70" t="s">
        <v>388</v>
      </c>
      <c r="I1836" s="68" t="s">
        <v>8</v>
      </c>
      <c r="J1836" s="70" t="s">
        <v>389</v>
      </c>
      <c r="K1836" s="70" t="s">
        <v>388</v>
      </c>
      <c r="L1836" s="143"/>
    </row>
    <row r="1837" spans="2:12">
      <c r="B1837" s="61" t="s">
        <v>41</v>
      </c>
      <c r="C1837" s="2">
        <f t="shared" ref="C1837:I1838" si="256">C1869+C1902+C1934+C1968+C2001+C2035+C2069+C2102+C2135+C2171+C2205+C2407+C2446+C2478+C2517+C2549</f>
        <v>18.689999999999998</v>
      </c>
      <c r="D1837" s="2" t="s">
        <v>16</v>
      </c>
      <c r="E1837" s="2">
        <f t="shared" ref="E1837:F1837" si="257">E1869+E1902+E1934+E1968+E2001+E2035+E2069+E2102+E2135+E2171+E2205+E2407+E2446+E2478+E2517+E2549</f>
        <v>359.95800000000003</v>
      </c>
      <c r="F1837" s="2">
        <f t="shared" si="257"/>
        <v>29.308479999999999</v>
      </c>
      <c r="G1837" s="2" t="s">
        <v>16</v>
      </c>
      <c r="H1837" s="2">
        <f>H1869+H1902+H1934+H1968+H2001+H2035+H2069+H2102+H2135+H2171+H2205+H2407+H2446+H2478+H2517+H2549</f>
        <v>448.20515000000006</v>
      </c>
      <c r="I1837" s="2">
        <f t="shared" ref="I1837:I1854" si="258">I1869+I1902+I1934+I1968+I2001+I2035+I2069+I2102+I2135+I2171+I2205+I2407+I2446+I2478+I2517+I2549</f>
        <v>24.481999999999996</v>
      </c>
      <c r="J1837" s="2" t="s">
        <v>480</v>
      </c>
      <c r="K1837" s="2">
        <f t="shared" ref="K1837:K1859" si="259">K1869+K1902+K1934+K1968+K2001+K2035+K2069+K2102+K2135+K2171+K2205+K2407+K2446+K2478+K2517+K2549</f>
        <v>366.61998</v>
      </c>
      <c r="L1837" s="64" t="s">
        <v>42</v>
      </c>
    </row>
    <row r="1838" spans="2:12">
      <c r="B1838" s="62" t="s">
        <v>43</v>
      </c>
      <c r="C1838" s="134">
        <f t="shared" ref="C1838:F1838" si="260">+C1870+C1903+C1935+C1969+C2002+C2036+C2103+C2136+C2172+C2206+C2408+C2447+C2479+C2518+C2550</f>
        <v>36.923000000000002</v>
      </c>
      <c r="D1838" s="134" t="e">
        <f t="shared" si="260"/>
        <v>#VALUE!</v>
      </c>
      <c r="E1838" s="134">
        <f t="shared" si="260"/>
        <v>355.00599999999997</v>
      </c>
      <c r="F1838" s="134">
        <f t="shared" si="260"/>
        <v>39.622</v>
      </c>
      <c r="G1838" s="134" t="s">
        <v>16</v>
      </c>
      <c r="H1838" s="134">
        <f>+H1870+H1903+H1935+H1969+H2002+H2036+H2103+H2136+H2172+H2206+H2408+H2447+H2479+H2518+H2550</f>
        <v>355.49799999999999</v>
      </c>
      <c r="I1838" s="2" t="e">
        <f t="shared" si="256"/>
        <v>#VALUE!</v>
      </c>
      <c r="J1838" s="2"/>
      <c r="K1838" s="2" t="e">
        <f t="shared" si="259"/>
        <v>#VALUE!</v>
      </c>
      <c r="L1838" s="65" t="s">
        <v>416</v>
      </c>
    </row>
    <row r="1839" spans="2:12">
      <c r="B1839" s="62" t="s">
        <v>44</v>
      </c>
      <c r="C1839" s="134">
        <f t="shared" ref="C1839" si="261">+C1871+C1904+C1936+C1970+C2003+C2037+C2104+C2137+C2173+C2207+C2409+C2448+C2480+C2519+C2551</f>
        <v>3.6290000000000004</v>
      </c>
      <c r="D1839" s="2" t="s">
        <v>16</v>
      </c>
      <c r="E1839" s="134">
        <f t="shared" ref="E1839:F1839" si="262">+E1871+E1904+E1936+E1970+E2003+E2037+E2104+E2137+E2173+E2207+E2409+E2448+E2480+E2519+E2551</f>
        <v>21.342999999999996</v>
      </c>
      <c r="F1839" s="134">
        <f t="shared" si="262"/>
        <v>3.395</v>
      </c>
      <c r="G1839" s="2" t="s">
        <v>16</v>
      </c>
      <c r="H1839" s="134">
        <f t="shared" ref="H1839:H1858" si="263">+H1871+H1904+H1936+H1970+H2003+H2037+H2104+H2137+H2173+H2207+H2409+H2448+H2480+H2519+H2551</f>
        <v>20.087999999999997</v>
      </c>
      <c r="I1839" s="2" t="e">
        <f t="shared" si="258"/>
        <v>#VALUE!</v>
      </c>
      <c r="J1839" s="2" t="s">
        <v>480</v>
      </c>
      <c r="K1839" s="2" t="e">
        <f t="shared" si="259"/>
        <v>#VALUE!</v>
      </c>
      <c r="L1839" s="65" t="s">
        <v>45</v>
      </c>
    </row>
    <row r="1840" spans="2:12">
      <c r="B1840" s="62" t="s">
        <v>46</v>
      </c>
      <c r="C1840" s="134">
        <f t="shared" ref="C1840" si="264">+C1872+C1905+C1937+C1971+C2004+C2038+C2105+C2138+C2174+C2208+C2410+C2449+C2481+C2520+C2552</f>
        <v>436.42829999999998</v>
      </c>
      <c r="D1840" s="2" t="s">
        <v>16</v>
      </c>
      <c r="E1840" s="134">
        <f t="shared" ref="E1840:F1840" si="265">+E1872+E1905+E1937+E1971+E2004+E2038+E2105+E2138+E2174+E2208+E2410+E2449+E2481+E2520+E2552</f>
        <v>1531.8709999999999</v>
      </c>
      <c r="F1840" s="134">
        <f t="shared" si="265"/>
        <v>245.61699999999999</v>
      </c>
      <c r="G1840" s="2" t="s">
        <v>16</v>
      </c>
      <c r="H1840" s="134">
        <f t="shared" si="263"/>
        <v>1572.1569999999999</v>
      </c>
      <c r="I1840" s="2" t="e">
        <f t="shared" si="258"/>
        <v>#VALUE!</v>
      </c>
      <c r="J1840" s="2" t="s">
        <v>480</v>
      </c>
      <c r="K1840" s="2" t="e">
        <f t="shared" si="259"/>
        <v>#VALUE!</v>
      </c>
      <c r="L1840" s="65" t="s">
        <v>47</v>
      </c>
    </row>
    <row r="1841" spans="2:12">
      <c r="B1841" s="62" t="s">
        <v>48</v>
      </c>
      <c r="C1841" s="134">
        <f t="shared" ref="C1841" si="266">+C1873+C1906+C1938+C1972+C2005+C2039+C2106+C2139+C2175+C2209+C2411+C2450+C2482+C2521+C2553</f>
        <v>452.72600000000006</v>
      </c>
      <c r="D1841" s="2" t="s">
        <v>16</v>
      </c>
      <c r="E1841" s="134">
        <f t="shared" ref="E1841:F1841" si="267">+E1873+E1906+E1938+E1972+E2005+E2039+E2106+E2139+E2175+E2209+E2411+E2450+E2482+E2521+E2553</f>
        <v>4911.3511000000008</v>
      </c>
      <c r="F1841" s="134">
        <f t="shared" si="267"/>
        <v>454.25400000000008</v>
      </c>
      <c r="G1841" s="2" t="s">
        <v>16</v>
      </c>
      <c r="H1841" s="134">
        <f t="shared" si="263"/>
        <v>4540.8180000000002</v>
      </c>
      <c r="I1841" s="2" t="e">
        <f t="shared" si="258"/>
        <v>#VALUE!</v>
      </c>
      <c r="J1841" s="2" t="s">
        <v>480</v>
      </c>
      <c r="K1841" s="2" t="e">
        <f t="shared" si="259"/>
        <v>#VALUE!</v>
      </c>
      <c r="L1841" s="65" t="s">
        <v>49</v>
      </c>
    </row>
    <row r="1842" spans="2:12">
      <c r="B1842" s="62" t="s">
        <v>50</v>
      </c>
      <c r="C1842" s="134">
        <f t="shared" ref="C1842" si="268">+C1874+C1907+C1939+C1973+C2006+C2040+C2107+C2140+C2176+C2210+C2412+C2451+C2483+C2522+C2554</f>
        <v>4.7509999999999994</v>
      </c>
      <c r="D1842" s="2" t="s">
        <v>16</v>
      </c>
      <c r="E1842" s="134">
        <f t="shared" ref="E1842:F1842" si="269">+E1874+E1907+E1939+E1973+E2006+E2040+E2107+E2140+E2176+E2210+E2412+E2451+E2483+E2522+E2554</f>
        <v>26.684999999999999</v>
      </c>
      <c r="F1842" s="134">
        <f t="shared" si="269"/>
        <v>8.9089999999999989</v>
      </c>
      <c r="G1842" s="2" t="s">
        <v>16</v>
      </c>
      <c r="H1842" s="134">
        <f t="shared" si="263"/>
        <v>51.501000000000005</v>
      </c>
      <c r="I1842" s="2" t="e">
        <f t="shared" si="258"/>
        <v>#VALUE!</v>
      </c>
      <c r="J1842" s="2" t="s">
        <v>480</v>
      </c>
      <c r="K1842" s="2" t="e">
        <f t="shared" si="259"/>
        <v>#VALUE!</v>
      </c>
      <c r="L1842" s="65" t="s">
        <v>51</v>
      </c>
    </row>
    <row r="1843" spans="2:12">
      <c r="B1843" s="62" t="s">
        <v>52</v>
      </c>
      <c r="C1843" s="134">
        <f t="shared" ref="C1843" si="270">+C1875+C1908+C1940+C1974+C2007+C2041+C2108+C2141+C2177+C2211+C2413+C2452+C2484+C2523+C2555</f>
        <v>0</v>
      </c>
      <c r="D1843" s="2" t="s">
        <v>16</v>
      </c>
      <c r="E1843" s="134">
        <f t="shared" ref="E1843:F1843" si="271">+E1875+E1908+E1940+E1974+E2007+E2041+E2108+E2141+E2177+E2211+E2413+E2452+E2484+E2523+E2555</f>
        <v>3.4610000000000003</v>
      </c>
      <c r="F1843" s="134">
        <f t="shared" si="271"/>
        <v>0</v>
      </c>
      <c r="G1843" s="2" t="s">
        <v>16</v>
      </c>
      <c r="H1843" s="134">
        <f t="shared" si="263"/>
        <v>3.4889999999999999</v>
      </c>
      <c r="I1843" s="2" t="e">
        <f t="shared" si="258"/>
        <v>#VALUE!</v>
      </c>
      <c r="J1843" s="2" t="s">
        <v>480</v>
      </c>
      <c r="K1843" s="2" t="e">
        <f t="shared" si="259"/>
        <v>#VALUE!</v>
      </c>
      <c r="L1843" s="65" t="s">
        <v>53</v>
      </c>
    </row>
    <row r="1844" spans="2:12">
      <c r="B1844" s="62" t="s">
        <v>54</v>
      </c>
      <c r="C1844" s="134">
        <f t="shared" ref="C1844" si="272">+C1876+C1909+C1941+C1975+C2008+C2042+C2109+C2142+C2178+C2212+C2414+C2453+C2485+C2524+C2556</f>
        <v>157.44900000000001</v>
      </c>
      <c r="D1844" s="2" t="s">
        <v>16</v>
      </c>
      <c r="E1844" s="134">
        <f t="shared" ref="E1844:F1844" si="273">+E1876+E1909+E1941+E1975+E2008+E2042+E2109+E2142+E2178+E2212+E2414+E2453+E2485+E2524+E2556</f>
        <v>2462.3809999999999</v>
      </c>
      <c r="F1844" s="134">
        <f t="shared" si="273"/>
        <v>212.87700000000001</v>
      </c>
      <c r="G1844" s="2" t="s">
        <v>16</v>
      </c>
      <c r="H1844" s="134">
        <f t="shared" si="263"/>
        <v>2343.48</v>
      </c>
      <c r="I1844" s="2" t="e">
        <f t="shared" si="258"/>
        <v>#VALUE!</v>
      </c>
      <c r="J1844" s="2" t="s">
        <v>480</v>
      </c>
      <c r="K1844" s="2" t="e">
        <f t="shared" si="259"/>
        <v>#VALUE!</v>
      </c>
      <c r="L1844" s="65" t="s">
        <v>55</v>
      </c>
    </row>
    <row r="1845" spans="2:12">
      <c r="B1845" s="62" t="s">
        <v>56</v>
      </c>
      <c r="C1845" s="134">
        <f t="shared" ref="C1845" si="274">+C1877+C1910+C1942+C1976+C2009+C2043+C2110+C2143+C2179+C2213+C2415+C2454+C2486+C2525+C2557</f>
        <v>300.98400000000004</v>
      </c>
      <c r="D1845" s="2" t="s">
        <v>16</v>
      </c>
      <c r="E1845" s="134">
        <f t="shared" ref="E1845:F1845" si="275">+E1877+E1910+E1942+E1976+E2009+E2043+E2110+E2143+E2179+E2213+E2415+E2454+E2486+E2525+E2557</f>
        <v>3429.15</v>
      </c>
      <c r="F1845" s="134">
        <f t="shared" si="275"/>
        <v>279.00299999999999</v>
      </c>
      <c r="G1845" s="2" t="s">
        <v>16</v>
      </c>
      <c r="H1845" s="134">
        <f t="shared" si="263"/>
        <v>3352.2420000000002</v>
      </c>
      <c r="I1845" s="2" t="e">
        <f t="shared" si="258"/>
        <v>#VALUE!</v>
      </c>
      <c r="J1845" s="2" t="s">
        <v>480</v>
      </c>
      <c r="K1845" s="2" t="e">
        <f t="shared" si="259"/>
        <v>#VALUE!</v>
      </c>
      <c r="L1845" s="65" t="s">
        <v>57</v>
      </c>
    </row>
    <row r="1846" spans="2:12">
      <c r="B1846" s="62" t="s">
        <v>58</v>
      </c>
      <c r="C1846" s="134">
        <f t="shared" ref="C1846" si="276">+C1878+C1911+C1943+C1977+C2010+C2044+C2111+C2144+C2180+C2214+C2416+C2455+C2487+C2526+C2558</f>
        <v>325.505</v>
      </c>
      <c r="D1846" s="2" t="s">
        <v>16</v>
      </c>
      <c r="E1846" s="134">
        <f t="shared" ref="E1846:F1846" si="277">+E1878+E1911+E1943+E1977+E2010+E2044+E2111+E2144+E2180+E2214+E2416+E2455+E2487+E2526+E2558</f>
        <v>2308.8569999999995</v>
      </c>
      <c r="F1846" s="134">
        <f t="shared" si="277"/>
        <v>249.179</v>
      </c>
      <c r="G1846" s="2" t="s">
        <v>16</v>
      </c>
      <c r="H1846" s="134">
        <f t="shared" si="263"/>
        <v>2069.4760000000001</v>
      </c>
      <c r="I1846" s="2" t="e">
        <f t="shared" si="258"/>
        <v>#VALUE!</v>
      </c>
      <c r="J1846" s="2" t="s">
        <v>480</v>
      </c>
      <c r="K1846" s="2" t="e">
        <f t="shared" si="259"/>
        <v>#VALUE!</v>
      </c>
      <c r="L1846" s="65" t="s">
        <v>417</v>
      </c>
    </row>
    <row r="1847" spans="2:12">
      <c r="B1847" s="62" t="s">
        <v>59</v>
      </c>
      <c r="C1847" s="134">
        <f t="shared" ref="C1847" si="278">+C1879+C1912+C1944+C1978+C2011+C2045+C2112+C2145+C2181+C2215+C2417+C2456+C2488+C2527+C2559</f>
        <v>20.798000000000002</v>
      </c>
      <c r="D1847" s="2" t="s">
        <v>16</v>
      </c>
      <c r="E1847" s="134">
        <f t="shared" ref="E1847:F1847" si="279">+E1879+E1912+E1944+E1978+E2011+E2045+E2112+E2145+E2181+E2215+E2417+E2456+E2488+E2527+E2559</f>
        <v>201.62099999999998</v>
      </c>
      <c r="F1847" s="134">
        <f t="shared" si="279"/>
        <v>21.311</v>
      </c>
      <c r="G1847" s="2" t="s">
        <v>16</v>
      </c>
      <c r="H1847" s="134">
        <f t="shared" si="263"/>
        <v>207.85300000000001</v>
      </c>
      <c r="I1847" s="2" t="e">
        <f t="shared" si="258"/>
        <v>#VALUE!</v>
      </c>
      <c r="J1847" s="2" t="s">
        <v>480</v>
      </c>
      <c r="K1847" s="2" t="e">
        <f t="shared" si="259"/>
        <v>#VALUE!</v>
      </c>
      <c r="L1847" s="65" t="s">
        <v>60</v>
      </c>
    </row>
    <row r="1848" spans="2:12">
      <c r="B1848" s="62" t="s">
        <v>61</v>
      </c>
      <c r="C1848" s="134">
        <f t="shared" ref="C1848" si="280">+C1880+C1913+C1945+C1979+C2012+C2046+C2113+C2146+C2182+C2216+C2418+C2457+C2489+C2528+C2560</f>
        <v>620.18999999999983</v>
      </c>
      <c r="D1848" s="2" t="s">
        <v>16</v>
      </c>
      <c r="E1848" s="134">
        <f t="shared" ref="E1848:F1848" si="281">+E1880+E1913+E1945+E1979+E2012+E2046+E2113+E2146+E2182+E2216+E2418+E2457+E2489+E2528+E2560</f>
        <v>1418.4840000000002</v>
      </c>
      <c r="F1848" s="134">
        <f t="shared" si="281"/>
        <v>427.73099999999999</v>
      </c>
      <c r="G1848" s="2" t="s">
        <v>16</v>
      </c>
      <c r="H1848" s="134">
        <f t="shared" si="263"/>
        <v>1536.1579999999999</v>
      </c>
      <c r="I1848" s="2" t="e">
        <f t="shared" si="258"/>
        <v>#VALUE!</v>
      </c>
      <c r="J1848" s="2" t="s">
        <v>480</v>
      </c>
      <c r="K1848" s="2" t="e">
        <f t="shared" si="259"/>
        <v>#VALUE!</v>
      </c>
      <c r="L1848" s="65" t="s">
        <v>62</v>
      </c>
    </row>
    <row r="1849" spans="2:12">
      <c r="B1849" s="62" t="s">
        <v>63</v>
      </c>
      <c r="C1849" s="134">
        <f t="shared" ref="C1849" si="282">+C1881+C1914+C1946+C1980+C2013+C2047+C2114+C2147+C2183+C2217+C2419+C2458+C2490+C2529+C2561</f>
        <v>30.692000000000004</v>
      </c>
      <c r="D1849" s="2" t="s">
        <v>16</v>
      </c>
      <c r="E1849" s="134">
        <f t="shared" ref="E1849:F1849" si="283">+E1881+E1914+E1946+E1980+E2013+E2047+E2114+E2147+E2183+E2217+E2419+E2458+E2490+E2529+E2561</f>
        <v>424.89900000000006</v>
      </c>
      <c r="F1849" s="134">
        <f t="shared" si="283"/>
        <v>30.770999999999997</v>
      </c>
      <c r="G1849" s="2" t="s">
        <v>16</v>
      </c>
      <c r="H1849" s="134">
        <f t="shared" si="263"/>
        <v>417.24899999999997</v>
      </c>
      <c r="I1849" s="2" t="e">
        <f t="shared" si="258"/>
        <v>#VALUE!</v>
      </c>
      <c r="J1849" s="2" t="s">
        <v>480</v>
      </c>
      <c r="K1849" s="2" t="e">
        <f t="shared" si="259"/>
        <v>#VALUE!</v>
      </c>
      <c r="L1849" s="65" t="s">
        <v>64</v>
      </c>
    </row>
    <row r="1850" spans="2:12">
      <c r="B1850" s="62" t="s">
        <v>65</v>
      </c>
      <c r="C1850" s="134">
        <f t="shared" ref="C1850" si="284">+C1882+C1915+C1947+C1981+C2014+C2048+C2115+C2148+C2184+C2218+C2420+C2459+C2491+C2530+C2562</f>
        <v>9.4809999999999999</v>
      </c>
      <c r="D1850" s="2" t="s">
        <v>16</v>
      </c>
      <c r="E1850" s="134">
        <f t="shared" ref="E1850:F1850" si="285">+E1882+E1915+E1947+E1981+E2014+E2048+E2115+E2148+E2184+E2218+E2420+E2459+E2491+E2530+E2562</f>
        <v>86.347999999999985</v>
      </c>
      <c r="F1850" s="134">
        <f t="shared" si="285"/>
        <v>7.4409999999999989</v>
      </c>
      <c r="G1850" s="2" t="s">
        <v>16</v>
      </c>
      <c r="H1850" s="134">
        <f t="shared" si="263"/>
        <v>89.97</v>
      </c>
      <c r="I1850" s="2" t="e">
        <f t="shared" si="258"/>
        <v>#VALUE!</v>
      </c>
      <c r="J1850" s="2" t="s">
        <v>480</v>
      </c>
      <c r="K1850" s="2" t="e">
        <f t="shared" si="259"/>
        <v>#VALUE!</v>
      </c>
      <c r="L1850" s="65" t="s">
        <v>66</v>
      </c>
    </row>
    <row r="1851" spans="2:12">
      <c r="B1851" s="62" t="s">
        <v>67</v>
      </c>
      <c r="C1851" s="134">
        <f t="shared" ref="C1851" si="286">+C1883+C1916+C1948+C1982+C2015+C2049+C2116+C2149+C2185+C2219+C2421+C2460+C2492+C2531+C2563</f>
        <v>82.413499999999999</v>
      </c>
      <c r="D1851" s="2" t="s">
        <v>16</v>
      </c>
      <c r="E1851" s="134">
        <f t="shared" ref="E1851:F1851" si="287">+E1883+E1916+E1948+E1982+E2015+E2049+E2116+E2149+E2185+E2219+E2421+E2460+E2492+E2531+E2563</f>
        <v>27.3535</v>
      </c>
      <c r="F1851" s="134">
        <f t="shared" si="287"/>
        <v>2.2929999999999997</v>
      </c>
      <c r="G1851" s="2" t="s">
        <v>16</v>
      </c>
      <c r="H1851" s="134">
        <f t="shared" si="263"/>
        <v>26.87</v>
      </c>
      <c r="I1851" s="2" t="e">
        <f t="shared" si="258"/>
        <v>#VALUE!</v>
      </c>
      <c r="J1851" s="2" t="s">
        <v>480</v>
      </c>
      <c r="K1851" s="2" t="e">
        <f t="shared" si="259"/>
        <v>#VALUE!</v>
      </c>
      <c r="L1851" s="65" t="s">
        <v>68</v>
      </c>
    </row>
    <row r="1852" spans="2:12">
      <c r="B1852" s="62" t="s">
        <v>69</v>
      </c>
      <c r="C1852" s="134">
        <f t="shared" ref="C1852" si="288">+C1884+C1917+C1949+C1983+C2016+C2050+C2117+C2150+C2186+C2220+C2422+C2461+C2493+C2532+C2564</f>
        <v>3.6550000000000002</v>
      </c>
      <c r="D1852" s="2" t="s">
        <v>16</v>
      </c>
      <c r="E1852" s="134">
        <f t="shared" ref="E1852:F1852" si="289">+E1884+E1917+E1949+E1983+E2016+E2050+E2117+E2150+E2186+E2220+E2422+E2461+E2493+E2532+E2564</f>
        <v>110.97800000000001</v>
      </c>
      <c r="F1852" s="134">
        <f t="shared" si="289"/>
        <v>4.0709999999999997</v>
      </c>
      <c r="G1852" s="2" t="s">
        <v>16</v>
      </c>
      <c r="H1852" s="134">
        <f t="shared" si="263"/>
        <v>120.85400000000001</v>
      </c>
      <c r="I1852" s="2" t="e">
        <f t="shared" si="258"/>
        <v>#VALUE!</v>
      </c>
      <c r="J1852" s="2" t="s">
        <v>480</v>
      </c>
      <c r="K1852" s="2" t="e">
        <f t="shared" si="259"/>
        <v>#VALUE!</v>
      </c>
      <c r="L1852" s="65" t="s">
        <v>70</v>
      </c>
    </row>
    <row r="1853" spans="2:12">
      <c r="B1853" s="62" t="s">
        <v>71</v>
      </c>
      <c r="C1853" s="134">
        <f t="shared" ref="C1853" si="290">+C1885+C1918+C1950+C1984+C2017+C2051+C2118+C2151+C2187+C2221+C2423+C2462+C2494+C2533+C2565</f>
        <v>55.802000000000014</v>
      </c>
      <c r="D1853" s="2" t="s">
        <v>16</v>
      </c>
      <c r="E1853" s="134">
        <f t="shared" ref="E1853:F1853" si="291">+E1885+E1918+E1950+E1984+E2017+E2051+E2118+E2151+E2187+E2221+E2423+E2462+E2494+E2533+E2565</f>
        <v>871.16800000000001</v>
      </c>
      <c r="F1853" s="134">
        <f t="shared" si="291"/>
        <v>51.384999999999991</v>
      </c>
      <c r="G1853" s="2" t="s">
        <v>16</v>
      </c>
      <c r="H1853" s="134">
        <f t="shared" si="263"/>
        <v>882.65599999999995</v>
      </c>
      <c r="I1853" s="2" t="e">
        <f t="shared" si="258"/>
        <v>#VALUE!</v>
      </c>
      <c r="J1853" s="2" t="s">
        <v>480</v>
      </c>
      <c r="K1853" s="2" t="e">
        <f t="shared" si="259"/>
        <v>#VALUE!</v>
      </c>
      <c r="L1853" s="65" t="s">
        <v>72</v>
      </c>
    </row>
    <row r="1854" spans="2:12">
      <c r="B1854" s="62" t="s">
        <v>73</v>
      </c>
      <c r="C1854" s="134">
        <f t="shared" ref="C1854" si="292">+C1886+C1919+C1951+C1985+C2018+C2052+C2119+C2152+C2188+C2222+C2424+C2463+C2495+C2534+C2566</f>
        <v>123.71300000000002</v>
      </c>
      <c r="D1854" s="2" t="s">
        <v>16</v>
      </c>
      <c r="E1854" s="134">
        <f t="shared" ref="E1854:F1854" si="293">+E1886+E1919+E1951+E1985+E2018+E2052+E2119+E2152+E2188+E2222+E2424+E2463+E2495+E2534+E2566</f>
        <v>398.22999999999996</v>
      </c>
      <c r="F1854" s="134">
        <f t="shared" si="293"/>
        <v>68.347000000000008</v>
      </c>
      <c r="G1854" s="2" t="s">
        <v>16</v>
      </c>
      <c r="H1854" s="134">
        <f t="shared" si="263"/>
        <v>441.92300000000006</v>
      </c>
      <c r="I1854" s="2" t="e">
        <f t="shared" si="258"/>
        <v>#VALUE!</v>
      </c>
      <c r="J1854" s="2" t="s">
        <v>480</v>
      </c>
      <c r="K1854" s="2" t="e">
        <f t="shared" si="259"/>
        <v>#VALUE!</v>
      </c>
      <c r="L1854" s="65" t="s">
        <v>74</v>
      </c>
    </row>
    <row r="1855" spans="2:12">
      <c r="B1855" s="62" t="s">
        <v>75</v>
      </c>
      <c r="C1855" s="134">
        <f t="shared" ref="C1855" si="294">+C1887+C1920+C1952+C1986+C2019+C2053+C2120+C2153+C2189+C2223+C2425+C2464+C2496+C2535+C2567</f>
        <v>601.89000000000021</v>
      </c>
      <c r="D1855" s="2" t="s">
        <v>16</v>
      </c>
      <c r="E1855" s="134">
        <f t="shared" ref="E1855:F1855" si="295">+E1887+E1920+E1952+E1986+E2019+E2053+E2120+E2153+E2189+E2223+E2425+E2464+E2496+E2535+E2567</f>
        <v>13154.401000000003</v>
      </c>
      <c r="F1855" s="134">
        <f t="shared" si="295"/>
        <v>602.53600000000006</v>
      </c>
      <c r="G1855" s="2" t="s">
        <v>16</v>
      </c>
      <c r="H1855" s="134">
        <f t="shared" si="263"/>
        <v>12297.546999999999</v>
      </c>
      <c r="I1855" s="2">
        <f>SUM(I1887,I1920,I1952,I1986,I2019,I2053,I2087,I2120,I2153,I2189,I2223,I2425,I2464,I2496,I2535,I2567)</f>
        <v>640.15199999999993</v>
      </c>
      <c r="J1855" s="2" t="s">
        <v>480</v>
      </c>
      <c r="K1855" s="2">
        <f t="shared" si="259"/>
        <v>12696.876389999999</v>
      </c>
      <c r="L1855" s="65" t="s">
        <v>76</v>
      </c>
    </row>
    <row r="1856" spans="2:12">
      <c r="B1856" s="62" t="s">
        <v>77</v>
      </c>
      <c r="C1856" s="134">
        <f t="shared" ref="C1856" si="296">+C1888+C1921+C1953+C1987+C2020+C2054+C2121+C2154+C2190+C2224+C2426+C2465+C2497+C2536+C2568</f>
        <v>655.66999999999985</v>
      </c>
      <c r="D1856" s="2" t="s">
        <v>16</v>
      </c>
      <c r="E1856" s="134">
        <f t="shared" ref="E1856:F1856" si="297">+E1888+E1921+E1953+E1987+E2020+E2054+E2121+E2154+E2190+E2224+E2426+E2465+E2497+E2536+E2568</f>
        <v>6604.4019999999991</v>
      </c>
      <c r="F1856" s="134">
        <f t="shared" si="297"/>
        <v>403.673</v>
      </c>
      <c r="G1856" s="2" t="s">
        <v>16</v>
      </c>
      <c r="H1856" s="134">
        <f t="shared" si="263"/>
        <v>4274.2889999999998</v>
      </c>
      <c r="I1856" s="2">
        <f t="shared" ref="I1856" si="298">I1888+I1921+I1953+I1987+I2020+I2054+I2088+I2121+I2154+I2190+I2224+I2426+I2465+I2497+I2536+I2568</f>
        <v>637.40000000000009</v>
      </c>
      <c r="J1856" s="2" t="s">
        <v>480</v>
      </c>
      <c r="K1856" s="2">
        <f t="shared" si="259"/>
        <v>5195.4524399999991</v>
      </c>
      <c r="L1856" s="65" t="s">
        <v>78</v>
      </c>
    </row>
    <row r="1857" spans="2:12" ht="15.75" thickBot="1">
      <c r="B1857" s="62" t="s">
        <v>79</v>
      </c>
      <c r="C1857" s="134">
        <f t="shared" ref="C1857" si="299">+C1889+C1922+C1954+C1988+C2021+C2055+C2122+C2155+C2191+C2225+C2427+C2466+C2498+C2537+C2569</f>
        <v>10.026</v>
      </c>
      <c r="D1857" s="2" t="s">
        <v>16</v>
      </c>
      <c r="E1857" s="134">
        <f t="shared" ref="E1857:F1857" si="300">+E1889+E1922+E1954+E1988+E2021+E2055+E2122+E2155+E2191+E2225+E2427+E2466+E2498+E2537+E2569</f>
        <v>24.998999999999999</v>
      </c>
      <c r="F1857" s="134">
        <f t="shared" si="300"/>
        <v>9.9670000000000005</v>
      </c>
      <c r="G1857" s="2" t="s">
        <v>16</v>
      </c>
      <c r="H1857" s="134">
        <f t="shared" si="263"/>
        <v>25.093</v>
      </c>
      <c r="I1857" s="2" t="e">
        <f t="shared" ref="I1857" si="301">I1889+I1922+I1954+I1988+I2021+I2055+I2089+I2122+I2155+I2191+I2225+I2427+I2466+I2498+I2537+I2569</f>
        <v>#VALUE!</v>
      </c>
      <c r="J1857" s="2" t="s">
        <v>480</v>
      </c>
      <c r="K1857" s="2" t="e">
        <f t="shared" si="259"/>
        <v>#VALUE!</v>
      </c>
      <c r="L1857" s="66" t="s">
        <v>80</v>
      </c>
    </row>
    <row r="1858" spans="2:12" ht="15.75" thickBot="1">
      <c r="B1858" s="63" t="s">
        <v>81</v>
      </c>
      <c r="C1858" s="134">
        <f t="shared" ref="C1858" si="302">+C1890+C1923+C1955+C1989+C2022+C2056+C2123+C2156+C2192+C2226+C2428+C2467+C2499+C2538+C2570</f>
        <v>103.02100000000002</v>
      </c>
      <c r="D1858" s="2" t="s">
        <v>16</v>
      </c>
      <c r="E1858" s="134">
        <f t="shared" ref="E1858:F1858" si="303">+E1890+E1923+E1955+E1989+E2022+E2056+E2123+E2156+E2192+E2226+E2428+E2467+E2499+E2538+E2570</f>
        <v>986.476</v>
      </c>
      <c r="F1858" s="134">
        <f t="shared" si="303"/>
        <v>88.731000000000009</v>
      </c>
      <c r="G1858" s="2" t="s">
        <v>16</v>
      </c>
      <c r="H1858" s="134">
        <f t="shared" si="263"/>
        <v>1010.258</v>
      </c>
      <c r="I1858" s="2" t="e">
        <f t="shared" ref="I1858" si="304">I1890+I1923+I1955+I1989+I2022+I2056+I2090+I2123+I2156+I2192+I2226+I2428+I2467+I2499+I2538+I2570</f>
        <v>#VALUE!</v>
      </c>
      <c r="J1858" s="2" t="s">
        <v>480</v>
      </c>
      <c r="K1858" s="2" t="e">
        <f t="shared" si="259"/>
        <v>#VALUE!</v>
      </c>
      <c r="L1858" s="75" t="s">
        <v>82</v>
      </c>
    </row>
    <row r="1859" spans="2:12" ht="15.75" thickBot="1">
      <c r="B1859" s="81" t="s">
        <v>343</v>
      </c>
      <c r="C1859" s="67">
        <f t="shared" ref="C1859" si="305">SUM(C1837:C1858)</f>
        <v>4054.4368000000009</v>
      </c>
      <c r="D1859" s="67" t="s">
        <v>16</v>
      </c>
      <c r="E1859" s="67">
        <f t="shared" ref="E1859" si="306">SUM(E1837:E1858)</f>
        <v>39719.422600000013</v>
      </c>
      <c r="F1859" s="100">
        <f t="shared" ref="F1859" si="307">F1891+F1924+F1956+F1990+F2023+F2057+F2091+F2124+F2157+F2193+F2227+F2429+F2468+F2500+F2539+F2571</f>
        <v>3273.96848</v>
      </c>
      <c r="G1859" s="100" t="s">
        <v>16</v>
      </c>
      <c r="H1859" s="100">
        <f>H1891+H1924+H1956+H1990+H2023+H2057+H2091+H2124+H2157+H2193+H2227+H2429+H2468+H2500+H2539+H2571</f>
        <v>37080.57415</v>
      </c>
      <c r="I1859" s="100">
        <f>I1891+I1924+I1956+I1990+I2023+I2057+I2091+I2124+I2157+I2193+I2227+I2429+I2468+I2500+I2539+I2571</f>
        <v>3884.2269999999999</v>
      </c>
      <c r="J1859" s="100" t="s">
        <v>480</v>
      </c>
      <c r="K1859" s="100">
        <f t="shared" si="259"/>
        <v>36740.054180000006</v>
      </c>
      <c r="L1859" s="81" t="s">
        <v>345</v>
      </c>
    </row>
    <row r="1860" spans="2:12" ht="15.75" thickBot="1">
      <c r="B1860" s="81" t="s">
        <v>344</v>
      </c>
      <c r="C1860" s="100">
        <f t="shared" ref="C1860:H1860" si="308">C1892+C1925+C1957+C1991+C2024+C2058+C2125+C2158+C2194+C2228+C2430+C2469+C2501+C2540+C2572</f>
        <v>48225.741999999998</v>
      </c>
      <c r="D1860" s="100"/>
      <c r="E1860" s="100">
        <f t="shared" si="308"/>
        <v>627317.52200000011</v>
      </c>
      <c r="F1860" s="100">
        <f t="shared" si="308"/>
        <v>44104.380000000005</v>
      </c>
      <c r="G1860" s="100"/>
      <c r="H1860" s="100">
        <f t="shared" si="308"/>
        <v>632372.56700000016</v>
      </c>
      <c r="I1860" s="100">
        <f t="shared" ref="I1860" si="309">I1892+I1925+I1957+I1991+I2024+I2058+I2125+I2158+I2194+I2228+I2430+I2469+I2501+I2540+I2572</f>
        <v>46217.797000000006</v>
      </c>
      <c r="J1860" s="100"/>
      <c r="K1860" s="100">
        <f>K1892+K1925+K1957+K1991+K2024+K2058+K2125+K2158+K2194+K2228+K2430+K2469+K2501+K2540+K2572</f>
        <v>631181.1283199999</v>
      </c>
      <c r="L1860" s="81" t="s">
        <v>342</v>
      </c>
    </row>
    <row r="1861" spans="2:12">
      <c r="C1861" s="47"/>
      <c r="D1861" s="47"/>
      <c r="E1861" s="47"/>
      <c r="F1861" s="47"/>
      <c r="G1861" s="47"/>
      <c r="H1861" s="47"/>
      <c r="I1861" s="47"/>
      <c r="J1861" s="47"/>
      <c r="K1861" s="47"/>
    </row>
    <row r="1862" spans="2:12">
      <c r="C1862" s="47"/>
      <c r="D1862" s="47"/>
      <c r="E1862" s="47"/>
      <c r="F1862" s="47"/>
      <c r="G1862" s="47"/>
      <c r="H1862" s="47"/>
      <c r="I1862" s="47"/>
      <c r="J1862" s="47"/>
      <c r="K1862" s="47"/>
    </row>
    <row r="1863" spans="2:12" s="47" customFormat="1">
      <c r="B1863" s="47" t="s">
        <v>157</v>
      </c>
      <c r="L1863" s="47" t="s">
        <v>158</v>
      </c>
    </row>
    <row r="1864" spans="2:12" s="47" customFormat="1">
      <c r="B1864" s="47" t="s">
        <v>25</v>
      </c>
      <c r="L1864" s="47" t="s">
        <v>26</v>
      </c>
    </row>
    <row r="1865" spans="2:12" s="47" customFormat="1" ht="15.75" thickBot="1">
      <c r="B1865" s="47" t="s">
        <v>477</v>
      </c>
      <c r="L1865" s="47" t="s">
        <v>259</v>
      </c>
    </row>
    <row r="1866" spans="2:12" ht="15.75" thickBot="1">
      <c r="B1866" s="150" t="s">
        <v>39</v>
      </c>
      <c r="C1866" s="138">
        <v>2019</v>
      </c>
      <c r="D1866" s="139"/>
      <c r="E1866" s="140"/>
      <c r="F1866" s="138">
        <v>2020</v>
      </c>
      <c r="G1866" s="139"/>
      <c r="H1866" s="140"/>
      <c r="I1866" s="138">
        <v>2021</v>
      </c>
      <c r="J1866" s="139"/>
      <c r="K1866" s="140"/>
      <c r="L1866" s="141" t="s">
        <v>40</v>
      </c>
    </row>
    <row r="1867" spans="2:12">
      <c r="B1867" s="151"/>
      <c r="C1867" s="57" t="s">
        <v>260</v>
      </c>
      <c r="D1867" s="57" t="s">
        <v>261</v>
      </c>
      <c r="E1867" s="58" t="s">
        <v>462</v>
      </c>
      <c r="F1867" s="57" t="s">
        <v>260</v>
      </c>
      <c r="G1867" s="57" t="s">
        <v>261</v>
      </c>
      <c r="H1867" s="58" t="s">
        <v>462</v>
      </c>
      <c r="I1867" s="57" t="s">
        <v>260</v>
      </c>
      <c r="J1867" s="57" t="s">
        <v>261</v>
      </c>
      <c r="K1867" s="58" t="s">
        <v>462</v>
      </c>
      <c r="L1867" s="142"/>
    </row>
    <row r="1868" spans="2:12" ht="30" thickBot="1">
      <c r="B1868" s="152"/>
      <c r="C1868" s="68" t="s">
        <v>8</v>
      </c>
      <c r="D1868" s="69" t="s">
        <v>389</v>
      </c>
      <c r="E1868" s="70" t="s">
        <v>388</v>
      </c>
      <c r="F1868" s="68" t="s">
        <v>8</v>
      </c>
      <c r="G1868" s="69" t="s">
        <v>389</v>
      </c>
      <c r="H1868" s="70" t="s">
        <v>388</v>
      </c>
      <c r="I1868" s="68" t="s">
        <v>8</v>
      </c>
      <c r="J1868" s="69" t="s">
        <v>389</v>
      </c>
      <c r="K1868" s="70" t="s">
        <v>388</v>
      </c>
      <c r="L1868" s="143"/>
    </row>
    <row r="1869" spans="2:12">
      <c r="B1869" s="61" t="s">
        <v>41</v>
      </c>
      <c r="C1869" s="2">
        <v>2.2629999999999999</v>
      </c>
      <c r="D1869" s="2">
        <v>230</v>
      </c>
      <c r="E1869" s="2">
        <v>26.39</v>
      </c>
      <c r="F1869" s="2">
        <v>4.6344000000000003</v>
      </c>
      <c r="G1869" s="2"/>
      <c r="H1869" s="2">
        <v>69.521000000000001</v>
      </c>
      <c r="I1869" s="2">
        <v>3.8220000000000001</v>
      </c>
      <c r="J1869" s="2"/>
      <c r="K1869" s="2">
        <v>26.952509999999997</v>
      </c>
      <c r="L1869" s="64" t="s">
        <v>42</v>
      </c>
    </row>
    <row r="1870" spans="2:12">
      <c r="B1870" s="62" t="s">
        <v>43</v>
      </c>
      <c r="C1870" s="2">
        <v>34.119</v>
      </c>
      <c r="D1870" s="2"/>
      <c r="E1870" s="2">
        <v>323.47800000000001</v>
      </c>
      <c r="F1870" s="2">
        <v>38.421999999999997</v>
      </c>
      <c r="G1870" s="2"/>
      <c r="H1870" s="2">
        <v>328.66899999999998</v>
      </c>
      <c r="I1870" s="2">
        <v>51.884999999999998</v>
      </c>
      <c r="J1870" s="2"/>
      <c r="K1870" s="2">
        <v>351.07747999999998</v>
      </c>
      <c r="L1870" s="65" t="s">
        <v>416</v>
      </c>
    </row>
    <row r="1871" spans="2:12">
      <c r="B1871" s="62" t="s">
        <v>44</v>
      </c>
      <c r="C1871" s="2">
        <v>2.4900000000000002</v>
      </c>
      <c r="D1871" s="2"/>
      <c r="E1871" s="2">
        <v>13</v>
      </c>
      <c r="F1871" s="2">
        <v>2.4700000000000002</v>
      </c>
      <c r="G1871" s="2"/>
      <c r="H1871" s="2">
        <v>12.446999999999999</v>
      </c>
      <c r="I1871" s="2">
        <v>2.5</v>
      </c>
      <c r="J1871" s="2"/>
      <c r="K1871" s="2">
        <v>14.1</v>
      </c>
      <c r="L1871" s="65" t="s">
        <v>45</v>
      </c>
    </row>
    <row r="1872" spans="2:12">
      <c r="B1872" s="62" t="s">
        <v>46</v>
      </c>
      <c r="C1872" s="2">
        <v>48.408000000000001</v>
      </c>
      <c r="D1872" s="2">
        <v>5131</v>
      </c>
      <c r="E1872" s="2">
        <v>288.7</v>
      </c>
      <c r="F1872" s="2">
        <v>72.204999999999998</v>
      </c>
      <c r="G1872" s="2"/>
      <c r="H1872" s="2">
        <v>332</v>
      </c>
      <c r="I1872" s="2">
        <v>73.481999999999999</v>
      </c>
      <c r="J1872" s="2"/>
      <c r="K1872" s="2">
        <v>345</v>
      </c>
      <c r="L1872" s="65" t="s">
        <v>47</v>
      </c>
    </row>
    <row r="1873" spans="2:12">
      <c r="B1873" s="62" t="s">
        <v>48</v>
      </c>
      <c r="C1873" s="2">
        <v>169.786</v>
      </c>
      <c r="D1873" s="2">
        <v>16508.912</v>
      </c>
      <c r="E1873" s="2">
        <v>1136.0250000000001</v>
      </c>
      <c r="F1873" s="2">
        <v>170.5</v>
      </c>
      <c r="G1873" s="2"/>
      <c r="H1873" s="2">
        <v>1151.9090000000001</v>
      </c>
      <c r="I1873" s="2">
        <v>172.03299999999999</v>
      </c>
      <c r="J1873" s="2"/>
      <c r="K1873" s="2">
        <v>1188.8030000000001</v>
      </c>
      <c r="L1873" s="65" t="s">
        <v>49</v>
      </c>
    </row>
    <row r="1874" spans="2:12">
      <c r="B1874" s="62" t="s">
        <v>50</v>
      </c>
      <c r="C1874" s="2">
        <v>0</v>
      </c>
      <c r="D1874" s="2"/>
      <c r="E1874" s="2">
        <v>0</v>
      </c>
      <c r="F1874" s="2">
        <v>0</v>
      </c>
      <c r="G1874" s="2"/>
      <c r="H1874" s="2">
        <v>0</v>
      </c>
      <c r="I1874" s="2">
        <v>0</v>
      </c>
      <c r="J1874" s="2">
        <v>0</v>
      </c>
      <c r="K1874" s="2">
        <v>0</v>
      </c>
      <c r="L1874" s="65" t="s">
        <v>51</v>
      </c>
    </row>
    <row r="1875" spans="2:12">
      <c r="B1875" s="62" t="s">
        <v>52</v>
      </c>
      <c r="C1875" s="2">
        <v>0</v>
      </c>
      <c r="D1875" s="2"/>
      <c r="E1875" s="2">
        <v>0.11799999999999999</v>
      </c>
      <c r="F1875" s="2">
        <v>0</v>
      </c>
      <c r="G1875" s="2"/>
      <c r="H1875" s="2">
        <v>0.126</v>
      </c>
      <c r="I1875" s="2">
        <v>0.05</v>
      </c>
      <c r="J1875" s="2"/>
      <c r="K1875" s="2">
        <v>0.1295</v>
      </c>
      <c r="L1875" s="65" t="s">
        <v>53</v>
      </c>
    </row>
    <row r="1876" spans="2:12">
      <c r="B1876" s="62" t="s">
        <v>54</v>
      </c>
      <c r="C1876" s="2">
        <v>117.881</v>
      </c>
      <c r="D1876" s="2"/>
      <c r="E1876" s="2">
        <v>1539.7560000000001</v>
      </c>
      <c r="F1876" s="2">
        <v>152.70500000000001</v>
      </c>
      <c r="G1876" s="2"/>
      <c r="H1876" s="2">
        <v>1541.769</v>
      </c>
      <c r="I1876" s="2">
        <v>152.73400000000001</v>
      </c>
      <c r="J1876" s="2"/>
      <c r="K1876" s="2">
        <v>1565.83</v>
      </c>
      <c r="L1876" s="65" t="s">
        <v>55</v>
      </c>
    </row>
    <row r="1877" spans="2:12">
      <c r="B1877" s="62" t="s">
        <v>56</v>
      </c>
      <c r="C1877" s="2">
        <v>41.01</v>
      </c>
      <c r="D1877" s="2"/>
      <c r="E1877" s="2">
        <v>474.9</v>
      </c>
      <c r="F1877" s="2">
        <v>42.2</v>
      </c>
      <c r="G1877" s="2"/>
      <c r="H1877" s="2">
        <v>427.4</v>
      </c>
      <c r="I1877" s="2">
        <v>37.249000000000002</v>
      </c>
      <c r="J1877" s="2"/>
      <c r="K1877" s="2">
        <v>460.09654999999998</v>
      </c>
      <c r="L1877" s="65" t="s">
        <v>57</v>
      </c>
    </row>
    <row r="1878" spans="2:12">
      <c r="B1878" s="62" t="s">
        <v>58</v>
      </c>
      <c r="C1878" s="2">
        <v>0.40300000000000002</v>
      </c>
      <c r="D1878" s="2"/>
      <c r="E1878" s="2">
        <v>3.5670000000000002</v>
      </c>
      <c r="F1878" s="2">
        <v>0.40799999999999997</v>
      </c>
      <c r="G1878" s="2"/>
      <c r="H1878" s="2">
        <v>2.859</v>
      </c>
      <c r="I1878" s="2">
        <v>0.40799999999999997</v>
      </c>
      <c r="J1878" s="2"/>
      <c r="K1878" s="2">
        <v>2.8570000000000002</v>
      </c>
      <c r="L1878" s="65" t="s">
        <v>417</v>
      </c>
    </row>
    <row r="1879" spans="2:12">
      <c r="B1879" s="62" t="s">
        <v>59</v>
      </c>
      <c r="C1879" s="2">
        <v>2.7</v>
      </c>
      <c r="D1879" s="2"/>
      <c r="E1879" s="2">
        <v>14.166</v>
      </c>
      <c r="F1879" s="2">
        <v>2.73</v>
      </c>
      <c r="G1879" s="2"/>
      <c r="H1879" s="2">
        <v>13.571999999999999</v>
      </c>
      <c r="I1879" s="2">
        <v>2.7679999999999998</v>
      </c>
      <c r="J1879" s="2"/>
      <c r="K1879" s="2">
        <v>13.783770000000001</v>
      </c>
      <c r="L1879" s="65" t="s">
        <v>60</v>
      </c>
    </row>
    <row r="1880" spans="2:12">
      <c r="B1880" s="62" t="s">
        <v>61</v>
      </c>
      <c r="C1880" s="2">
        <v>438.19099999999997</v>
      </c>
      <c r="D1880" s="2" t="s">
        <v>419</v>
      </c>
      <c r="E1880" s="2">
        <v>639</v>
      </c>
      <c r="F1880" s="2">
        <v>245.03299999999999</v>
      </c>
      <c r="G1880" s="2">
        <v>16841</v>
      </c>
      <c r="H1880" s="2">
        <v>735.35299999999995</v>
      </c>
      <c r="I1880" s="2">
        <v>279.00299999999999</v>
      </c>
      <c r="J1880" s="2"/>
      <c r="K1880" s="2">
        <v>750.22500000000002</v>
      </c>
      <c r="L1880" s="65" t="s">
        <v>62</v>
      </c>
    </row>
    <row r="1881" spans="2:12">
      <c r="B1881" s="62" t="s">
        <v>63</v>
      </c>
      <c r="C1881" s="2">
        <v>25.382000000000001</v>
      </c>
      <c r="D1881" s="2" t="s">
        <v>421</v>
      </c>
      <c r="E1881" s="2">
        <v>376.85</v>
      </c>
      <c r="F1881" s="2">
        <v>25.63</v>
      </c>
      <c r="G1881" s="2"/>
      <c r="H1881" s="2">
        <v>368.577</v>
      </c>
      <c r="I1881" s="2">
        <v>26.02</v>
      </c>
      <c r="J1881" s="2"/>
      <c r="K1881" s="2">
        <v>374.2</v>
      </c>
      <c r="L1881" s="65" t="s">
        <v>64</v>
      </c>
    </row>
    <row r="1882" spans="2:12">
      <c r="B1882" s="62" t="s">
        <v>65</v>
      </c>
      <c r="C1882" s="2">
        <v>0.67600000000000005</v>
      </c>
      <c r="D1882" s="2"/>
      <c r="E1882" s="2">
        <v>7.7290000000000001</v>
      </c>
      <c r="F1882" s="2">
        <v>0.72299999999999998</v>
      </c>
      <c r="G1882" s="2"/>
      <c r="H1882" s="2">
        <v>8.0830000000000002</v>
      </c>
      <c r="I1882" s="2">
        <v>0.65200000000000002</v>
      </c>
      <c r="J1882" s="2"/>
      <c r="K1882" s="2">
        <v>8.19848</v>
      </c>
      <c r="L1882" s="65" t="s">
        <v>66</v>
      </c>
    </row>
    <row r="1883" spans="2:12">
      <c r="B1883" s="62" t="s">
        <v>67</v>
      </c>
      <c r="C1883" s="2">
        <v>1.7778</v>
      </c>
      <c r="D1883" s="2">
        <v>506.68200000000002</v>
      </c>
      <c r="E1883" s="2">
        <v>25.8</v>
      </c>
      <c r="F1883" s="2">
        <v>2.2160000000000002</v>
      </c>
      <c r="G1883" s="2"/>
      <c r="H1883" s="2">
        <v>26.606999999999999</v>
      </c>
      <c r="I1883" s="2">
        <v>2.3929999999999998</v>
      </c>
      <c r="J1883" s="2"/>
      <c r="K1883" s="2">
        <v>28.716000000000001</v>
      </c>
      <c r="L1883" s="65" t="s">
        <v>68</v>
      </c>
    </row>
    <row r="1884" spans="2:12">
      <c r="B1884" s="62" t="s">
        <v>69</v>
      </c>
      <c r="C1884" s="2">
        <v>3.4470000000000001</v>
      </c>
      <c r="D1884" s="2"/>
      <c r="E1884" s="2">
        <v>105.867</v>
      </c>
      <c r="F1884" s="2">
        <v>3.669</v>
      </c>
      <c r="G1884" s="2"/>
      <c r="H1884" s="2">
        <v>111.748</v>
      </c>
      <c r="I1884" s="2">
        <v>3.391</v>
      </c>
      <c r="J1884" s="2"/>
      <c r="K1884" s="2">
        <v>108.11297999999999</v>
      </c>
      <c r="L1884" s="65" t="s">
        <v>70</v>
      </c>
    </row>
    <row r="1885" spans="2:12">
      <c r="B1885" s="62" t="s">
        <v>71</v>
      </c>
      <c r="C1885" s="2">
        <v>0</v>
      </c>
      <c r="D1885" s="2"/>
      <c r="E1885" s="2">
        <v>0</v>
      </c>
      <c r="F1885" s="2">
        <v>0</v>
      </c>
      <c r="G1885" s="2"/>
      <c r="H1885" s="2">
        <v>0</v>
      </c>
      <c r="I1885" s="2">
        <v>0</v>
      </c>
      <c r="J1885" s="2">
        <v>0</v>
      </c>
      <c r="K1885" s="2">
        <v>0</v>
      </c>
      <c r="L1885" s="65" t="s">
        <v>72</v>
      </c>
    </row>
    <row r="1886" spans="2:12">
      <c r="B1886" s="62" t="s">
        <v>73</v>
      </c>
      <c r="C1886" s="2">
        <v>32.404000000000003</v>
      </c>
      <c r="D1886" s="2"/>
      <c r="E1886" s="2">
        <v>174.85</v>
      </c>
      <c r="F1886" s="2">
        <v>32.868000000000002</v>
      </c>
      <c r="G1886" s="2"/>
      <c r="H1886" s="2">
        <v>177.62899999999999</v>
      </c>
      <c r="I1886" s="2">
        <v>33.152000000000001</v>
      </c>
      <c r="J1886" s="2"/>
      <c r="K1886" s="2">
        <v>179.56887</v>
      </c>
      <c r="L1886" s="65" t="s">
        <v>74</v>
      </c>
    </row>
    <row r="1887" spans="2:12">
      <c r="B1887" s="62" t="s">
        <v>75</v>
      </c>
      <c r="C1887" s="2">
        <v>48.030999999999999</v>
      </c>
      <c r="D1887" s="2"/>
      <c r="E1887" s="2">
        <v>1603.7619999999999</v>
      </c>
      <c r="F1887" s="2">
        <v>49.23</v>
      </c>
      <c r="G1887" s="2"/>
      <c r="H1887" s="2">
        <v>1655</v>
      </c>
      <c r="I1887" s="2">
        <v>59.353000000000002</v>
      </c>
      <c r="J1887" s="2"/>
      <c r="K1887" s="2">
        <v>1715</v>
      </c>
      <c r="L1887" s="65" t="s">
        <v>76</v>
      </c>
    </row>
    <row r="1888" spans="2:12">
      <c r="B1888" s="62" t="s">
        <v>77</v>
      </c>
      <c r="C1888" s="2">
        <v>60</v>
      </c>
      <c r="D1888" s="2"/>
      <c r="E1888" s="2">
        <v>102</v>
      </c>
      <c r="F1888" s="2">
        <v>61.332000000000001</v>
      </c>
      <c r="G1888" s="2"/>
      <c r="H1888" s="2">
        <v>143.16</v>
      </c>
      <c r="I1888" s="2">
        <v>63.215000000000003</v>
      </c>
      <c r="J1888" s="2"/>
      <c r="K1888" s="2">
        <v>150.30099999999999</v>
      </c>
      <c r="L1888" s="65" t="s">
        <v>78</v>
      </c>
    </row>
    <row r="1889" spans="2:12">
      <c r="B1889" s="62" t="s">
        <v>79</v>
      </c>
      <c r="C1889" s="2">
        <v>9.1920000000000002</v>
      </c>
      <c r="D1889" s="2"/>
      <c r="E1889" s="2">
        <v>21.925999999999998</v>
      </c>
      <c r="F1889" s="2">
        <v>9.1379999999999999</v>
      </c>
      <c r="G1889" s="2"/>
      <c r="H1889" s="2">
        <v>22</v>
      </c>
      <c r="I1889" s="2">
        <v>8.8450000000000006</v>
      </c>
      <c r="J1889" s="2"/>
      <c r="K1889" s="2">
        <v>22.03725</v>
      </c>
      <c r="L1889" s="66" t="s">
        <v>80</v>
      </c>
    </row>
    <row r="1890" spans="2:12" s="89" customFormat="1" ht="15.75" thickBot="1">
      <c r="B1890" s="62" t="s">
        <v>81</v>
      </c>
      <c r="C1890" s="99">
        <v>14.765000000000001</v>
      </c>
      <c r="D1890" s="99"/>
      <c r="E1890" s="99">
        <v>64.375</v>
      </c>
      <c r="F1890" s="99">
        <v>15.038</v>
      </c>
      <c r="G1890" s="99"/>
      <c r="H1890" s="99">
        <v>69.59</v>
      </c>
      <c r="I1890" s="2">
        <v>14.682</v>
      </c>
      <c r="J1890" s="99"/>
      <c r="K1890" s="2">
        <v>59.618600000000001</v>
      </c>
      <c r="L1890" s="66" t="s">
        <v>82</v>
      </c>
    </row>
    <row r="1891" spans="2:12" ht="15.75" thickBot="1">
      <c r="B1891" s="81" t="s">
        <v>343</v>
      </c>
      <c r="C1891" s="67">
        <v>1052.9258</v>
      </c>
      <c r="D1891" s="67" t="s">
        <v>480</v>
      </c>
      <c r="E1891" s="67">
        <v>6942.2590000000018</v>
      </c>
      <c r="F1891" s="100">
        <v>931.15140000000008</v>
      </c>
      <c r="G1891" s="100" t="s">
        <v>480</v>
      </c>
      <c r="H1891" s="100">
        <v>7198.0189999999993</v>
      </c>
      <c r="I1891" s="100">
        <f>SUM(I1869:I1890)</f>
        <v>987.63700000000006</v>
      </c>
      <c r="J1891" s="100">
        <f t="shared" ref="J1891:K1891" si="310">SUM(J1869:J1890)</f>
        <v>0</v>
      </c>
      <c r="K1891" s="100">
        <f t="shared" si="310"/>
        <v>7364.6079900000013</v>
      </c>
      <c r="L1891" s="81" t="s">
        <v>345</v>
      </c>
    </row>
    <row r="1892" spans="2:12" ht="15.75" thickBot="1">
      <c r="B1892" s="81" t="s">
        <v>344</v>
      </c>
      <c r="C1892" s="67">
        <v>1381.434</v>
      </c>
      <c r="D1892" s="67">
        <v>6569.5834907784229</v>
      </c>
      <c r="E1892" s="67">
        <v>9075.4459999999999</v>
      </c>
      <c r="F1892" s="100">
        <v>1235.6010000000001</v>
      </c>
      <c r="G1892" s="100"/>
      <c r="H1892" s="100">
        <v>9454.2129999999997</v>
      </c>
      <c r="I1892" s="100">
        <v>1301.979</v>
      </c>
      <c r="J1892" s="100"/>
      <c r="K1892" s="100">
        <v>9656.3777499999997</v>
      </c>
      <c r="L1892" s="81" t="s">
        <v>342</v>
      </c>
    </row>
    <row r="1893" spans="2:12">
      <c r="C1893" s="47"/>
      <c r="D1893" s="47"/>
      <c r="E1893" s="47"/>
      <c r="F1893" s="47"/>
      <c r="G1893" s="47"/>
      <c r="H1893" s="47"/>
      <c r="I1893" s="47"/>
      <c r="J1893" s="47"/>
      <c r="K1893" s="47"/>
    </row>
    <row r="1894" spans="2:12">
      <c r="I1894" s="47"/>
    </row>
    <row r="1896" spans="2:12">
      <c r="B1896" s="43" t="s">
        <v>159</v>
      </c>
      <c r="L1896" s="43" t="s">
        <v>160</v>
      </c>
    </row>
    <row r="1897" spans="2:12">
      <c r="B1897" s="43" t="s">
        <v>262</v>
      </c>
      <c r="L1897" s="43" t="s">
        <v>362</v>
      </c>
    </row>
    <row r="1898" spans="2:12" ht="15.75" thickBot="1">
      <c r="B1898" s="43" t="s">
        <v>477</v>
      </c>
      <c r="L1898" s="43" t="s">
        <v>259</v>
      </c>
    </row>
    <row r="1899" spans="2:12" ht="15.75" thickBot="1">
      <c r="B1899" s="150" t="s">
        <v>39</v>
      </c>
      <c r="C1899" s="138">
        <v>2019</v>
      </c>
      <c r="D1899" s="139"/>
      <c r="E1899" s="140"/>
      <c r="F1899" s="138">
        <v>2020</v>
      </c>
      <c r="G1899" s="139"/>
      <c r="H1899" s="140"/>
      <c r="I1899" s="138">
        <v>2021</v>
      </c>
      <c r="J1899" s="139"/>
      <c r="K1899" s="140"/>
      <c r="L1899" s="141" t="s">
        <v>40</v>
      </c>
    </row>
    <row r="1900" spans="2:12">
      <c r="B1900" s="151"/>
      <c r="C1900" s="57" t="s">
        <v>260</v>
      </c>
      <c r="D1900" s="57" t="s">
        <v>261</v>
      </c>
      <c r="E1900" s="58" t="s">
        <v>462</v>
      </c>
      <c r="F1900" s="57" t="s">
        <v>260</v>
      </c>
      <c r="G1900" s="57" t="s">
        <v>261</v>
      </c>
      <c r="H1900" s="58" t="s">
        <v>462</v>
      </c>
      <c r="I1900" s="57" t="s">
        <v>260</v>
      </c>
      <c r="J1900" s="57" t="s">
        <v>261</v>
      </c>
      <c r="K1900" s="58" t="s">
        <v>462</v>
      </c>
      <c r="L1900" s="142"/>
    </row>
    <row r="1901" spans="2:12" ht="30" thickBot="1">
      <c r="B1901" s="152"/>
      <c r="C1901" s="68" t="s">
        <v>8</v>
      </c>
      <c r="D1901" s="69" t="s">
        <v>389</v>
      </c>
      <c r="E1901" s="70" t="s">
        <v>388</v>
      </c>
      <c r="F1901" s="68" t="s">
        <v>8</v>
      </c>
      <c r="G1901" s="69" t="s">
        <v>389</v>
      </c>
      <c r="H1901" s="70" t="s">
        <v>388</v>
      </c>
      <c r="I1901" s="68" t="s">
        <v>8</v>
      </c>
      <c r="J1901" s="69" t="s">
        <v>389</v>
      </c>
      <c r="K1901" s="70" t="s">
        <v>388</v>
      </c>
      <c r="L1901" s="143"/>
    </row>
    <row r="1902" spans="2:12">
      <c r="B1902" s="61" t="s">
        <v>41</v>
      </c>
      <c r="C1902" s="2">
        <v>0.69699999999999995</v>
      </c>
      <c r="D1902" s="2">
        <v>627.99099999999999</v>
      </c>
      <c r="E1902" s="2">
        <v>27.19</v>
      </c>
      <c r="F1902" s="2">
        <v>1.8976299999999999</v>
      </c>
      <c r="G1902" s="2"/>
      <c r="H1902" s="2">
        <v>29.521600000000003</v>
      </c>
      <c r="I1902" s="2">
        <v>0.79</v>
      </c>
      <c r="J1902" s="2"/>
      <c r="K1902" s="2">
        <v>20.536960000000001</v>
      </c>
      <c r="L1902" s="64" t="s">
        <v>42</v>
      </c>
    </row>
    <row r="1903" spans="2:12">
      <c r="B1903" s="62" t="s">
        <v>43</v>
      </c>
      <c r="C1903" s="2">
        <v>0</v>
      </c>
      <c r="D1903" s="2"/>
      <c r="E1903" s="2">
        <v>0</v>
      </c>
      <c r="F1903" s="2">
        <v>0</v>
      </c>
      <c r="G1903" s="2"/>
      <c r="H1903" s="2">
        <v>0</v>
      </c>
      <c r="I1903" s="2">
        <v>0</v>
      </c>
      <c r="J1903" s="2"/>
      <c r="K1903" s="2">
        <v>0</v>
      </c>
      <c r="L1903" s="65" t="s">
        <v>416</v>
      </c>
    </row>
    <row r="1904" spans="2:12">
      <c r="B1904" s="62" t="s">
        <v>44</v>
      </c>
      <c r="C1904" s="2">
        <v>0</v>
      </c>
      <c r="D1904" s="2"/>
      <c r="E1904" s="2">
        <v>0</v>
      </c>
      <c r="F1904" s="2">
        <v>0</v>
      </c>
      <c r="G1904" s="2"/>
      <c r="H1904" s="2">
        <v>0</v>
      </c>
      <c r="I1904" s="2">
        <v>0</v>
      </c>
      <c r="J1904" s="2"/>
      <c r="K1904" s="2">
        <v>0</v>
      </c>
      <c r="L1904" s="65" t="s">
        <v>45</v>
      </c>
    </row>
    <row r="1905" spans="2:13">
      <c r="B1905" s="62" t="s">
        <v>46</v>
      </c>
      <c r="C1905" s="2">
        <v>20.321999999999999</v>
      </c>
      <c r="D1905" s="2"/>
      <c r="E1905" s="2">
        <v>116</v>
      </c>
      <c r="F1905" s="2">
        <v>26.988</v>
      </c>
      <c r="G1905" s="2"/>
      <c r="H1905" s="2">
        <v>153</v>
      </c>
      <c r="I1905" s="2">
        <v>27.318000000000001</v>
      </c>
      <c r="J1905" s="2"/>
      <c r="K1905" s="2">
        <v>155</v>
      </c>
      <c r="L1905" s="65" t="s">
        <v>47</v>
      </c>
    </row>
    <row r="1906" spans="2:13">
      <c r="B1906" s="62" t="s">
        <v>48</v>
      </c>
      <c r="C1906" s="2">
        <v>32.988999999999997</v>
      </c>
      <c r="D1906" s="2"/>
      <c r="E1906" s="2">
        <v>558.83000000000004</v>
      </c>
      <c r="F1906" s="2">
        <v>33.024999999999999</v>
      </c>
      <c r="G1906" s="2"/>
      <c r="H1906" s="2">
        <v>566.82399999999996</v>
      </c>
      <c r="I1906" s="2">
        <v>31.170999999999999</v>
      </c>
      <c r="J1906" s="2"/>
      <c r="K1906" s="2">
        <v>522.31700000000001</v>
      </c>
      <c r="L1906" s="65" t="s">
        <v>49</v>
      </c>
    </row>
    <row r="1907" spans="2:13">
      <c r="B1907" s="62" t="s">
        <v>50</v>
      </c>
      <c r="C1907" s="2">
        <v>0</v>
      </c>
      <c r="D1907" s="2"/>
      <c r="E1907" s="2">
        <v>0</v>
      </c>
      <c r="F1907" s="2">
        <v>0</v>
      </c>
      <c r="G1907" s="2"/>
      <c r="H1907" s="2">
        <v>0</v>
      </c>
      <c r="I1907" s="2">
        <v>0</v>
      </c>
      <c r="J1907" s="2"/>
      <c r="K1907" s="2">
        <v>0</v>
      </c>
      <c r="L1907" s="65" t="s">
        <v>51</v>
      </c>
    </row>
    <row r="1908" spans="2:13">
      <c r="B1908" s="62" t="s">
        <v>52</v>
      </c>
      <c r="C1908" s="2">
        <v>0</v>
      </c>
      <c r="D1908" s="2"/>
      <c r="E1908" s="2">
        <v>0</v>
      </c>
      <c r="F1908" s="2">
        <v>0</v>
      </c>
      <c r="G1908" s="2"/>
      <c r="H1908" s="2">
        <v>0</v>
      </c>
      <c r="I1908" s="2">
        <v>0</v>
      </c>
      <c r="J1908" s="2"/>
      <c r="K1908" s="2">
        <v>0</v>
      </c>
      <c r="L1908" s="65" t="s">
        <v>53</v>
      </c>
    </row>
    <row r="1909" spans="2:13">
      <c r="B1909" s="62" t="s">
        <v>54</v>
      </c>
      <c r="C1909" s="2">
        <v>0</v>
      </c>
      <c r="D1909" s="2"/>
      <c r="E1909" s="2">
        <v>0</v>
      </c>
      <c r="F1909" s="2">
        <v>0</v>
      </c>
      <c r="G1909" s="2"/>
      <c r="H1909" s="2">
        <v>0</v>
      </c>
      <c r="I1909" s="2">
        <v>0</v>
      </c>
      <c r="J1909" s="2"/>
      <c r="K1909" s="2">
        <v>0</v>
      </c>
      <c r="L1909" s="65" t="s">
        <v>55</v>
      </c>
    </row>
    <row r="1910" spans="2:13">
      <c r="B1910" s="62" t="s">
        <v>56</v>
      </c>
      <c r="C1910" s="2">
        <v>0</v>
      </c>
      <c r="D1910" s="2"/>
      <c r="E1910" s="2">
        <v>0</v>
      </c>
      <c r="F1910" s="2">
        <v>0</v>
      </c>
      <c r="G1910" s="2"/>
      <c r="H1910" s="2">
        <v>0</v>
      </c>
      <c r="I1910" s="2">
        <v>0</v>
      </c>
      <c r="J1910" s="2"/>
      <c r="K1910" s="2">
        <v>0</v>
      </c>
      <c r="L1910" s="65" t="s">
        <v>57</v>
      </c>
      <c r="M1910" s="93"/>
    </row>
    <row r="1911" spans="2:13">
      <c r="B1911" s="62" t="s">
        <v>58</v>
      </c>
      <c r="C1911" s="2">
        <v>51.933</v>
      </c>
      <c r="D1911" s="2"/>
      <c r="E1911" s="2">
        <v>286.56400000000002</v>
      </c>
      <c r="F1911" s="2">
        <v>51.674999999999997</v>
      </c>
      <c r="G1911" s="2"/>
      <c r="H1911" s="2">
        <v>267.82299999999998</v>
      </c>
      <c r="I1911" s="2">
        <v>51.646999999999998</v>
      </c>
      <c r="J1911" s="2"/>
      <c r="K1911" s="2">
        <v>301.60978999999998</v>
      </c>
      <c r="L1911" s="65" t="s">
        <v>417</v>
      </c>
    </row>
    <row r="1912" spans="2:13">
      <c r="B1912" s="62" t="s">
        <v>59</v>
      </c>
      <c r="C1912" s="2">
        <v>0</v>
      </c>
      <c r="D1912" s="2"/>
      <c r="E1912" s="2">
        <v>0</v>
      </c>
      <c r="F1912" s="2">
        <v>0</v>
      </c>
      <c r="G1912" s="2"/>
      <c r="H1912" s="2">
        <v>0</v>
      </c>
      <c r="I1912" s="2">
        <v>0</v>
      </c>
      <c r="J1912" s="2"/>
      <c r="K1912" s="2">
        <v>0</v>
      </c>
      <c r="L1912" s="65" t="s">
        <v>60</v>
      </c>
    </row>
    <row r="1913" spans="2:13">
      <c r="B1913" s="62" t="s">
        <v>61</v>
      </c>
      <c r="C1913" s="2">
        <v>24</v>
      </c>
      <c r="D1913" s="2">
        <v>2624</v>
      </c>
      <c r="E1913" s="2">
        <v>76</v>
      </c>
      <c r="F1913" s="2">
        <v>25.081</v>
      </c>
      <c r="G1913" s="2">
        <v>2632</v>
      </c>
      <c r="H1913" s="2">
        <v>79.412999999999997</v>
      </c>
      <c r="I1913" s="2">
        <v>24.658000000000001</v>
      </c>
      <c r="J1913" s="2"/>
      <c r="K1913" s="2">
        <v>78.917000000000002</v>
      </c>
      <c r="L1913" s="65" t="s">
        <v>62</v>
      </c>
    </row>
    <row r="1914" spans="2:13">
      <c r="B1914" s="62" t="s">
        <v>63</v>
      </c>
      <c r="C1914" s="2">
        <v>0.14599999999999999</v>
      </c>
      <c r="D1914" s="2">
        <v>47</v>
      </c>
      <c r="E1914" s="2">
        <v>0</v>
      </c>
      <c r="F1914" s="2">
        <v>0</v>
      </c>
      <c r="G1914" s="2"/>
      <c r="H1914" s="2">
        <v>0</v>
      </c>
      <c r="I1914" s="2">
        <v>0</v>
      </c>
      <c r="J1914" s="2"/>
      <c r="K1914" s="2">
        <v>0</v>
      </c>
      <c r="L1914" s="65" t="s">
        <v>64</v>
      </c>
    </row>
    <row r="1915" spans="2:13">
      <c r="B1915" s="62" t="s">
        <v>65</v>
      </c>
      <c r="C1915" s="2">
        <v>0.16400000000000001</v>
      </c>
      <c r="D1915" s="2"/>
      <c r="E1915" s="2">
        <v>0.93700000000000006</v>
      </c>
      <c r="F1915" s="2">
        <v>0.161</v>
      </c>
      <c r="G1915" s="2"/>
      <c r="H1915" s="2">
        <v>0.93899999999999995</v>
      </c>
      <c r="I1915" s="2">
        <v>0.16400000000000001</v>
      </c>
      <c r="J1915" s="2"/>
      <c r="K1915" s="2">
        <v>0.93898000000000004</v>
      </c>
      <c r="L1915" s="65" t="s">
        <v>66</v>
      </c>
    </row>
    <row r="1916" spans="2:13">
      <c r="B1916" s="62" t="s">
        <v>67</v>
      </c>
      <c r="C1916" s="2">
        <v>0</v>
      </c>
      <c r="D1916" s="2"/>
      <c r="E1916" s="2">
        <v>0</v>
      </c>
      <c r="F1916" s="2">
        <v>0</v>
      </c>
      <c r="G1916" s="2"/>
      <c r="H1916" s="2">
        <v>0</v>
      </c>
      <c r="I1916" s="2">
        <v>0</v>
      </c>
      <c r="J1916" s="2"/>
      <c r="K1916" s="2">
        <v>0</v>
      </c>
      <c r="L1916" s="65" t="s">
        <v>68</v>
      </c>
    </row>
    <row r="1917" spans="2:13">
      <c r="B1917" s="62" t="s">
        <v>69</v>
      </c>
      <c r="C1917" s="2">
        <v>0</v>
      </c>
      <c r="D1917" s="2"/>
      <c r="E1917" s="2">
        <v>0</v>
      </c>
      <c r="F1917" s="2">
        <v>0</v>
      </c>
      <c r="G1917" s="2"/>
      <c r="H1917" s="2">
        <v>0</v>
      </c>
      <c r="I1917" s="2">
        <v>0</v>
      </c>
      <c r="J1917" s="2"/>
      <c r="K1917" s="2">
        <v>0</v>
      </c>
      <c r="L1917" s="65" t="s">
        <v>70</v>
      </c>
    </row>
    <row r="1918" spans="2:13">
      <c r="B1918" s="62" t="s">
        <v>71</v>
      </c>
      <c r="C1918" s="2">
        <v>13.506</v>
      </c>
      <c r="D1918" s="2"/>
      <c r="E1918" s="2">
        <v>216.86099999999999</v>
      </c>
      <c r="F1918" s="2">
        <v>14.787000000000001</v>
      </c>
      <c r="G1918" s="2"/>
      <c r="H1918" s="2">
        <v>245.15199999999999</v>
      </c>
      <c r="I1918" s="2">
        <v>14.247999999999999</v>
      </c>
      <c r="J1918" s="2"/>
      <c r="K1918" s="2">
        <v>233.00169</v>
      </c>
      <c r="L1918" s="65" t="s">
        <v>72</v>
      </c>
    </row>
    <row r="1919" spans="2:13">
      <c r="B1919" s="62" t="s">
        <v>73</v>
      </c>
      <c r="C1919" s="2">
        <v>0.20100000000000001</v>
      </c>
      <c r="D1919" s="2"/>
      <c r="E1919" s="2">
        <v>8.4280000000000008</v>
      </c>
      <c r="F1919" s="2">
        <v>0.39800000000000002</v>
      </c>
      <c r="G1919" s="2"/>
      <c r="H1919" s="2">
        <v>16.263999999999999</v>
      </c>
      <c r="I1919" s="2">
        <v>0.39800000000000002</v>
      </c>
      <c r="J1919" s="2"/>
      <c r="K1919" s="2">
        <v>16.246580000000002</v>
      </c>
      <c r="L1919" s="65" t="s">
        <v>74</v>
      </c>
    </row>
    <row r="1920" spans="2:13">
      <c r="B1920" s="62" t="s">
        <v>75</v>
      </c>
      <c r="C1920" s="2">
        <v>28.631</v>
      </c>
      <c r="D1920" s="2"/>
      <c r="E1920" s="2">
        <v>726.79399999999998</v>
      </c>
      <c r="F1920" s="2">
        <v>33.79</v>
      </c>
      <c r="G1920" s="2"/>
      <c r="H1920" s="2">
        <v>709</v>
      </c>
      <c r="I1920" s="2" t="s">
        <v>483</v>
      </c>
      <c r="J1920" s="2"/>
      <c r="K1920" s="2">
        <v>864</v>
      </c>
      <c r="L1920" s="65" t="s">
        <v>76</v>
      </c>
    </row>
    <row r="1921" spans="2:12">
      <c r="B1921" s="62" t="s">
        <v>77</v>
      </c>
      <c r="C1921" s="2">
        <v>49.7</v>
      </c>
      <c r="D1921" s="2"/>
      <c r="E1921" s="2">
        <v>809.6</v>
      </c>
      <c r="F1921" s="2">
        <v>51.871000000000002</v>
      </c>
      <c r="G1921" s="2"/>
      <c r="H1921" s="2">
        <v>778.86599999999999</v>
      </c>
      <c r="I1921" s="2">
        <v>52.55</v>
      </c>
      <c r="J1921" s="2"/>
      <c r="K1921" s="2">
        <v>889.73599999999999</v>
      </c>
      <c r="L1921" s="65" t="s">
        <v>78</v>
      </c>
    </row>
    <row r="1922" spans="2:12" ht="15.75" thickBot="1">
      <c r="B1922" s="62" t="s">
        <v>79</v>
      </c>
      <c r="C1922" s="2">
        <v>0</v>
      </c>
      <c r="D1922" s="2"/>
      <c r="E1922" s="2">
        <v>0</v>
      </c>
      <c r="F1922" s="2">
        <v>0</v>
      </c>
      <c r="G1922" s="2"/>
      <c r="H1922" s="2">
        <v>0</v>
      </c>
      <c r="I1922" s="2">
        <v>0</v>
      </c>
      <c r="J1922" s="2"/>
      <c r="K1922" s="2">
        <v>0</v>
      </c>
      <c r="L1922" s="66" t="s">
        <v>80</v>
      </c>
    </row>
    <row r="1923" spans="2:12" ht="15.75" thickBot="1">
      <c r="B1923" s="63" t="s">
        <v>81</v>
      </c>
      <c r="C1923" s="2">
        <v>2.2040000000000002</v>
      </c>
      <c r="D1923" s="2"/>
      <c r="E1923" s="2">
        <v>21.946000000000002</v>
      </c>
      <c r="F1923" s="2">
        <v>2.2610000000000001</v>
      </c>
      <c r="G1923" s="2"/>
      <c r="H1923" s="2">
        <v>23.65</v>
      </c>
      <c r="I1923" s="2">
        <v>2.2599999999999998</v>
      </c>
      <c r="J1923" s="2"/>
      <c r="K1923" s="2">
        <v>20.82582</v>
      </c>
      <c r="L1923" s="75" t="s">
        <v>82</v>
      </c>
    </row>
    <row r="1924" spans="2:12" ht="15.75" thickBot="1">
      <c r="B1924" s="81" t="s">
        <v>343</v>
      </c>
      <c r="C1924" s="67">
        <v>224.49299999999999</v>
      </c>
      <c r="D1924" s="67" t="s">
        <v>480</v>
      </c>
      <c r="E1924" s="67">
        <v>2849.15</v>
      </c>
      <c r="F1924" s="100">
        <v>241.93463</v>
      </c>
      <c r="G1924" s="100" t="s">
        <v>480</v>
      </c>
      <c r="H1924" s="100">
        <v>2870.4526000000001</v>
      </c>
      <c r="I1924" s="100">
        <f>SUM(I1902:I1923)</f>
        <v>205.20399999999995</v>
      </c>
      <c r="J1924" s="100" t="s">
        <v>16</v>
      </c>
      <c r="K1924" s="100">
        <f t="shared" ref="K1924" si="311">SUM(K1902:K1923)</f>
        <v>3103.1298200000001</v>
      </c>
      <c r="L1924" s="81" t="s">
        <v>345</v>
      </c>
    </row>
    <row r="1925" spans="2:12" ht="15.75" thickBot="1">
      <c r="B1925" s="81" t="s">
        <v>344</v>
      </c>
      <c r="C1925" s="67">
        <v>4717.384</v>
      </c>
      <c r="D1925" s="67">
        <v>18492.499444607434</v>
      </c>
      <c r="E1925" s="67">
        <v>87236.221000000005</v>
      </c>
      <c r="F1925" s="100">
        <v>4622.366</v>
      </c>
      <c r="G1925" s="100" t="s">
        <v>16</v>
      </c>
      <c r="H1925" s="100">
        <v>86442.716</v>
      </c>
      <c r="I1925" s="100">
        <v>4822.2259999999997</v>
      </c>
      <c r="J1925" s="100" t="s">
        <v>16</v>
      </c>
      <c r="K1925" s="100">
        <v>93144.358170000007</v>
      </c>
      <c r="L1925" s="81" t="s">
        <v>342</v>
      </c>
    </row>
    <row r="1928" spans="2:12">
      <c r="B1928" s="43" t="s">
        <v>162</v>
      </c>
      <c r="I1928" s="47"/>
      <c r="L1928" s="43" t="s">
        <v>163</v>
      </c>
    </row>
    <row r="1929" spans="2:12">
      <c r="B1929" s="43" t="s">
        <v>263</v>
      </c>
      <c r="G1929" s="98"/>
      <c r="L1929" s="43" t="s">
        <v>264</v>
      </c>
    </row>
    <row r="1930" spans="2:12" ht="15.75" thickBot="1">
      <c r="B1930" s="43" t="s">
        <v>477</v>
      </c>
      <c r="L1930" s="43" t="s">
        <v>259</v>
      </c>
    </row>
    <row r="1931" spans="2:12" ht="15.75" thickBot="1">
      <c r="B1931" s="150" t="s">
        <v>39</v>
      </c>
      <c r="C1931" s="138">
        <v>2019</v>
      </c>
      <c r="D1931" s="139"/>
      <c r="E1931" s="140"/>
      <c r="F1931" s="138">
        <v>2020</v>
      </c>
      <c r="G1931" s="139"/>
      <c r="H1931" s="140"/>
      <c r="I1931" s="138">
        <v>2021</v>
      </c>
      <c r="J1931" s="139"/>
      <c r="K1931" s="140"/>
      <c r="L1931" s="141" t="s">
        <v>40</v>
      </c>
    </row>
    <row r="1932" spans="2:12">
      <c r="B1932" s="151"/>
      <c r="C1932" s="57" t="s">
        <v>260</v>
      </c>
      <c r="D1932" s="57" t="s">
        <v>261</v>
      </c>
      <c r="E1932" s="58" t="s">
        <v>462</v>
      </c>
      <c r="F1932" s="57" t="s">
        <v>260</v>
      </c>
      <c r="G1932" s="57" t="s">
        <v>261</v>
      </c>
      <c r="H1932" s="58" t="s">
        <v>462</v>
      </c>
      <c r="I1932" s="57" t="s">
        <v>260</v>
      </c>
      <c r="J1932" s="57" t="s">
        <v>261</v>
      </c>
      <c r="K1932" s="58" t="s">
        <v>462</v>
      </c>
      <c r="L1932" s="142"/>
    </row>
    <row r="1933" spans="2:12" ht="30" thickBot="1">
      <c r="B1933" s="152"/>
      <c r="C1933" s="68" t="s">
        <v>8</v>
      </c>
      <c r="D1933" s="69" t="s">
        <v>389</v>
      </c>
      <c r="E1933" s="70" t="s">
        <v>388</v>
      </c>
      <c r="F1933" s="68" t="s">
        <v>8</v>
      </c>
      <c r="G1933" s="69" t="s">
        <v>389</v>
      </c>
      <c r="H1933" s="70" t="s">
        <v>388</v>
      </c>
      <c r="I1933" s="68" t="s">
        <v>8</v>
      </c>
      <c r="J1933" s="69" t="s">
        <v>389</v>
      </c>
      <c r="K1933" s="70" t="s">
        <v>388</v>
      </c>
      <c r="L1933" s="143"/>
    </row>
    <row r="1934" spans="2:12">
      <c r="B1934" s="61" t="s">
        <v>41</v>
      </c>
      <c r="C1934" s="2">
        <v>0.22600000000000001</v>
      </c>
      <c r="D1934" s="2">
        <v>81.37</v>
      </c>
      <c r="E1934" s="2">
        <v>2.2999999999999998</v>
      </c>
      <c r="F1934" s="2">
        <v>0.35704999999999998</v>
      </c>
      <c r="G1934" s="2"/>
      <c r="H1934" s="2">
        <v>3.1706999999999996</v>
      </c>
      <c r="I1934" s="2">
        <v>0.25800000000000001</v>
      </c>
      <c r="J1934" s="2"/>
      <c r="K1934" s="2">
        <v>1.9116199999999999</v>
      </c>
      <c r="L1934" s="64" t="s">
        <v>42</v>
      </c>
    </row>
    <row r="1935" spans="2:12">
      <c r="B1935" s="62" t="s">
        <v>43</v>
      </c>
      <c r="C1935" s="2">
        <v>0</v>
      </c>
      <c r="D1935" s="2"/>
      <c r="E1935" s="2">
        <v>0</v>
      </c>
      <c r="F1935" s="2">
        <v>0</v>
      </c>
      <c r="G1935" s="2"/>
      <c r="H1935" s="2">
        <v>0</v>
      </c>
      <c r="I1935" s="2">
        <v>0</v>
      </c>
      <c r="J1935" s="2"/>
      <c r="K1935" s="2">
        <v>0</v>
      </c>
      <c r="L1935" s="65" t="s">
        <v>416</v>
      </c>
    </row>
    <row r="1936" spans="2:12">
      <c r="B1936" s="62" t="s">
        <v>44</v>
      </c>
      <c r="C1936" s="2">
        <v>0</v>
      </c>
      <c r="D1936" s="2"/>
      <c r="E1936" s="2">
        <v>0</v>
      </c>
      <c r="F1936" s="2">
        <v>0</v>
      </c>
      <c r="G1936" s="2"/>
      <c r="H1936" s="2">
        <v>0</v>
      </c>
      <c r="I1936" s="2">
        <v>0</v>
      </c>
      <c r="J1936" s="2"/>
      <c r="K1936" s="2">
        <v>0</v>
      </c>
      <c r="L1936" s="65" t="s">
        <v>45</v>
      </c>
    </row>
    <row r="1937" spans="2:13">
      <c r="B1937" s="62" t="s">
        <v>46</v>
      </c>
      <c r="C1937" s="2">
        <v>4.5910000000000002</v>
      </c>
      <c r="D1937" s="2"/>
      <c r="E1937" s="2">
        <v>21</v>
      </c>
      <c r="F1937" s="2">
        <v>4.5359999999999996</v>
      </c>
      <c r="G1937" s="2"/>
      <c r="H1937" s="2">
        <v>21</v>
      </c>
      <c r="I1937" s="2">
        <v>4.78</v>
      </c>
      <c r="J1937" s="2"/>
      <c r="K1937" s="2">
        <v>22</v>
      </c>
      <c r="L1937" s="65" t="s">
        <v>47</v>
      </c>
      <c r="M1937" s="93"/>
    </row>
    <row r="1938" spans="2:13">
      <c r="B1938" s="62" t="s">
        <v>48</v>
      </c>
      <c r="C1938" s="2">
        <v>20.239999999999998</v>
      </c>
      <c r="D1938" s="2"/>
      <c r="E1938" s="2">
        <v>223.46700000000001</v>
      </c>
      <c r="F1938" s="2">
        <v>19.978999999999999</v>
      </c>
      <c r="G1938" s="2"/>
      <c r="H1938" s="2">
        <v>154.86099999999999</v>
      </c>
      <c r="I1938" s="2">
        <v>18.704000000000001</v>
      </c>
      <c r="J1938" s="2"/>
      <c r="K1938" s="2">
        <v>149.78</v>
      </c>
      <c r="L1938" s="65" t="s">
        <v>49</v>
      </c>
    </row>
    <row r="1939" spans="2:13">
      <c r="B1939" s="62" t="s">
        <v>50</v>
      </c>
      <c r="C1939" s="2">
        <v>0</v>
      </c>
      <c r="D1939" s="2"/>
      <c r="E1939" s="2">
        <v>0</v>
      </c>
      <c r="F1939" s="2">
        <v>0</v>
      </c>
      <c r="G1939" s="2"/>
      <c r="H1939" s="2">
        <v>0</v>
      </c>
      <c r="I1939" s="2">
        <v>0</v>
      </c>
      <c r="J1939" s="2"/>
      <c r="K1939" s="2">
        <v>0</v>
      </c>
      <c r="L1939" s="65" t="s">
        <v>51</v>
      </c>
    </row>
    <row r="1940" spans="2:13">
      <c r="B1940" s="62" t="s">
        <v>52</v>
      </c>
      <c r="C1940" s="2">
        <v>0</v>
      </c>
      <c r="D1940" s="2"/>
      <c r="E1940" s="2">
        <v>3.0000000000000001E-3</v>
      </c>
      <c r="F1940" s="2">
        <v>0</v>
      </c>
      <c r="G1940" s="2"/>
      <c r="H1940" s="2">
        <v>3.0000000000000001E-3</v>
      </c>
      <c r="I1940" s="2">
        <v>1E-3</v>
      </c>
      <c r="J1940" s="2"/>
      <c r="K1940" s="2">
        <v>3.0000000000000001E-3</v>
      </c>
      <c r="L1940" s="65" t="s">
        <v>53</v>
      </c>
    </row>
    <row r="1941" spans="2:13">
      <c r="B1941" s="62" t="s">
        <v>54</v>
      </c>
      <c r="C1941" s="2">
        <v>0</v>
      </c>
      <c r="D1941" s="2"/>
      <c r="E1941" s="2">
        <v>0</v>
      </c>
      <c r="F1941" s="2">
        <v>0</v>
      </c>
      <c r="G1941" s="2"/>
      <c r="H1941" s="2">
        <v>0</v>
      </c>
      <c r="I1941" s="2">
        <v>0</v>
      </c>
      <c r="J1941" s="2"/>
      <c r="K1941" s="2">
        <v>0</v>
      </c>
      <c r="L1941" s="65" t="s">
        <v>55</v>
      </c>
    </row>
    <row r="1942" spans="2:13">
      <c r="B1942" s="62" t="s">
        <v>56</v>
      </c>
      <c r="C1942" s="2">
        <v>0</v>
      </c>
      <c r="D1942" s="2"/>
      <c r="E1942" s="2">
        <v>0</v>
      </c>
      <c r="F1942" s="2">
        <v>0</v>
      </c>
      <c r="G1942" s="2"/>
      <c r="H1942" s="2">
        <v>0</v>
      </c>
      <c r="I1942" s="2">
        <v>0</v>
      </c>
      <c r="J1942" s="2"/>
      <c r="K1942" s="2">
        <v>0</v>
      </c>
      <c r="L1942" s="65" t="s">
        <v>57</v>
      </c>
    </row>
    <row r="1943" spans="2:13">
      <c r="B1943" s="62" t="s">
        <v>58</v>
      </c>
      <c r="C1943" s="2">
        <v>3.8260000000000001</v>
      </c>
      <c r="D1943" s="2"/>
      <c r="E1943" s="2">
        <v>20.864999999999998</v>
      </c>
      <c r="F1943" s="2">
        <v>3.84</v>
      </c>
      <c r="G1943" s="2"/>
      <c r="H1943" s="2">
        <v>18.170000000000002</v>
      </c>
      <c r="I1943" s="2">
        <v>3.766</v>
      </c>
      <c r="J1943" s="2"/>
      <c r="K1943" s="2">
        <v>15.99569</v>
      </c>
      <c r="L1943" s="65" t="s">
        <v>417</v>
      </c>
    </row>
    <row r="1944" spans="2:13">
      <c r="B1944" s="62" t="s">
        <v>59</v>
      </c>
      <c r="C1944" s="2">
        <v>0</v>
      </c>
      <c r="D1944" s="2"/>
      <c r="E1944" s="2">
        <v>0</v>
      </c>
      <c r="F1944" s="2">
        <v>0</v>
      </c>
      <c r="G1944" s="2"/>
      <c r="H1944" s="2">
        <v>0</v>
      </c>
      <c r="I1944" s="2">
        <v>0</v>
      </c>
      <c r="J1944" s="2"/>
      <c r="K1944" s="2">
        <v>0</v>
      </c>
      <c r="L1944" s="65" t="s">
        <v>60</v>
      </c>
    </row>
    <row r="1945" spans="2:13">
      <c r="B1945" s="62" t="s">
        <v>61</v>
      </c>
      <c r="C1945" s="2">
        <v>2.3540000000000001</v>
      </c>
      <c r="D1945" s="2">
        <v>543</v>
      </c>
      <c r="E1945" s="2">
        <v>15.651999999999999</v>
      </c>
      <c r="F1945" s="2">
        <v>2.294</v>
      </c>
      <c r="G1945" s="2">
        <v>545</v>
      </c>
      <c r="H1945" s="2">
        <v>15.567</v>
      </c>
      <c r="I1945" s="2">
        <v>2.2770000000000001</v>
      </c>
      <c r="J1945" s="2"/>
      <c r="K1945" s="2">
        <v>15.558999999999999</v>
      </c>
      <c r="L1945" s="65" t="s">
        <v>62</v>
      </c>
    </row>
    <row r="1946" spans="2:13">
      <c r="B1946" s="62" t="s">
        <v>63</v>
      </c>
      <c r="C1946" s="2">
        <v>0.01</v>
      </c>
      <c r="D1946" s="2"/>
      <c r="E1946" s="2">
        <v>0</v>
      </c>
      <c r="F1946" s="2">
        <v>0</v>
      </c>
      <c r="G1946" s="2"/>
      <c r="H1946" s="2">
        <v>0</v>
      </c>
      <c r="I1946" s="2">
        <v>0</v>
      </c>
      <c r="J1946" s="2"/>
      <c r="K1946" s="2">
        <v>0</v>
      </c>
      <c r="L1946" s="65" t="s">
        <v>64</v>
      </c>
    </row>
    <row r="1947" spans="2:13">
      <c r="B1947" s="62" t="s">
        <v>65</v>
      </c>
      <c r="C1947" s="2">
        <v>3.5000000000000003E-2</v>
      </c>
      <c r="D1947" s="2"/>
      <c r="E1947" s="2">
        <v>0.13500000000000001</v>
      </c>
      <c r="F1947" s="2">
        <v>4.1000000000000002E-2</v>
      </c>
      <c r="G1947" s="2"/>
      <c r="H1947" s="2">
        <v>0.13600000000000001</v>
      </c>
      <c r="I1947" s="2">
        <v>0.03</v>
      </c>
      <c r="J1947" s="2"/>
      <c r="K1947" s="2">
        <v>0.12431</v>
      </c>
      <c r="L1947" s="65" t="s">
        <v>66</v>
      </c>
    </row>
    <row r="1948" spans="2:13">
      <c r="B1948" s="62" t="s">
        <v>67</v>
      </c>
      <c r="C1948" s="2">
        <v>0</v>
      </c>
      <c r="D1948" s="2"/>
      <c r="E1948" s="2">
        <v>0</v>
      </c>
      <c r="F1948" s="2">
        <v>0</v>
      </c>
      <c r="G1948" s="2"/>
      <c r="H1948" s="2">
        <v>0</v>
      </c>
      <c r="I1948" s="2">
        <v>0</v>
      </c>
      <c r="J1948" s="2"/>
      <c r="K1948" s="2">
        <v>0</v>
      </c>
      <c r="L1948" s="65" t="s">
        <v>68</v>
      </c>
    </row>
    <row r="1949" spans="2:13">
      <c r="B1949" s="62" t="s">
        <v>69</v>
      </c>
      <c r="C1949" s="2">
        <v>0</v>
      </c>
      <c r="D1949" s="2"/>
      <c r="E1949" s="2">
        <v>0</v>
      </c>
      <c r="F1949" s="2">
        <v>0</v>
      </c>
      <c r="G1949" s="2"/>
      <c r="H1949" s="2">
        <v>0</v>
      </c>
      <c r="I1949" s="2">
        <v>0</v>
      </c>
      <c r="J1949" s="2"/>
      <c r="K1949" s="2">
        <v>0</v>
      </c>
      <c r="L1949" s="65" t="s">
        <v>70</v>
      </c>
    </row>
    <row r="1950" spans="2:13">
      <c r="B1950" s="62" t="s">
        <v>71</v>
      </c>
      <c r="C1950" s="2">
        <v>2.3759999999999999</v>
      </c>
      <c r="D1950" s="2"/>
      <c r="E1950" s="2">
        <v>32.201999999999998</v>
      </c>
      <c r="F1950" s="2">
        <v>2.645</v>
      </c>
      <c r="G1950" s="2"/>
      <c r="H1950" s="2">
        <v>32.420999999999999</v>
      </c>
      <c r="I1950" s="2">
        <v>2.2839999999999998</v>
      </c>
      <c r="J1950" s="2"/>
      <c r="K1950" s="2">
        <v>32.285689999999995</v>
      </c>
      <c r="L1950" s="65" t="s">
        <v>72</v>
      </c>
    </row>
    <row r="1951" spans="2:13">
      <c r="B1951" s="62" t="s">
        <v>73</v>
      </c>
      <c r="C1951" s="2">
        <v>0.30499999999999999</v>
      </c>
      <c r="D1951" s="2"/>
      <c r="E1951" s="2">
        <v>1.4319999999999999</v>
      </c>
      <c r="F1951" s="2">
        <v>0.30399999999999999</v>
      </c>
      <c r="G1951" s="2"/>
      <c r="H1951" s="2">
        <v>1.4670000000000001</v>
      </c>
      <c r="I1951" s="2">
        <v>0.31</v>
      </c>
      <c r="J1951" s="2"/>
      <c r="K1951" s="2">
        <v>1.45516</v>
      </c>
      <c r="L1951" s="65" t="s">
        <v>74</v>
      </c>
    </row>
    <row r="1952" spans="2:13">
      <c r="B1952" s="62" t="s">
        <v>75</v>
      </c>
      <c r="C1952" s="2">
        <v>4.0880000000000001</v>
      </c>
      <c r="D1952" s="2"/>
      <c r="E1952" s="2">
        <v>62.898000000000003</v>
      </c>
      <c r="F1952" s="2">
        <v>5.6550000000000002</v>
      </c>
      <c r="G1952" s="2"/>
      <c r="H1952" s="2">
        <v>72</v>
      </c>
      <c r="I1952" s="2">
        <v>5.4580000000000002</v>
      </c>
      <c r="J1952" s="2"/>
      <c r="K1952" s="2">
        <v>73.694639999999993</v>
      </c>
      <c r="L1952" s="65" t="s">
        <v>76</v>
      </c>
    </row>
    <row r="1953" spans="2:12">
      <c r="B1953" s="62" t="s">
        <v>77</v>
      </c>
      <c r="C1953" s="2">
        <v>3.9</v>
      </c>
      <c r="D1953" s="2"/>
      <c r="E1953" s="2">
        <v>34</v>
      </c>
      <c r="F1953" s="2">
        <v>3.7389999999999999</v>
      </c>
      <c r="G1953" s="2"/>
      <c r="H1953" s="2">
        <v>33.082000000000001</v>
      </c>
      <c r="I1953" s="2">
        <v>4.1079999999999997</v>
      </c>
      <c r="J1953" s="2"/>
      <c r="K1953" s="2">
        <v>46.625999999999998</v>
      </c>
      <c r="L1953" s="65" t="s">
        <v>78</v>
      </c>
    </row>
    <row r="1954" spans="2:12" ht="15.75" thickBot="1">
      <c r="B1954" s="62" t="s">
        <v>79</v>
      </c>
      <c r="C1954" s="2">
        <v>0</v>
      </c>
      <c r="D1954" s="2"/>
      <c r="E1954" s="2">
        <v>0</v>
      </c>
      <c r="F1954" s="2">
        <v>0</v>
      </c>
      <c r="G1954" s="2"/>
      <c r="H1954" s="2">
        <v>0</v>
      </c>
      <c r="I1954" s="2">
        <v>0</v>
      </c>
      <c r="J1954" s="2"/>
      <c r="K1954" s="2">
        <v>0</v>
      </c>
      <c r="L1954" s="66" t="s">
        <v>80</v>
      </c>
    </row>
    <row r="1955" spans="2:12" ht="15.75" thickBot="1">
      <c r="B1955" s="63" t="s">
        <v>81</v>
      </c>
      <c r="C1955" s="2">
        <v>0.14000000000000001</v>
      </c>
      <c r="D1955" s="2"/>
      <c r="E1955" s="2">
        <v>0.749</v>
      </c>
      <c r="F1955" s="2">
        <v>0.14599999999999999</v>
      </c>
      <c r="G1955" s="2"/>
      <c r="H1955" s="2">
        <v>0.77</v>
      </c>
      <c r="I1955" s="2">
        <v>0.14699999999999999</v>
      </c>
      <c r="J1955" s="2"/>
      <c r="K1955" s="2">
        <v>0.75796000000000008</v>
      </c>
      <c r="L1955" s="75" t="s">
        <v>82</v>
      </c>
    </row>
    <row r="1956" spans="2:12" ht="15.75" thickBot="1">
      <c r="B1956" s="81" t="s">
        <v>343</v>
      </c>
      <c r="C1956" s="67">
        <v>42.091000000000001</v>
      </c>
      <c r="D1956" s="67" t="s">
        <v>480</v>
      </c>
      <c r="E1956" s="67">
        <v>414.70300000000003</v>
      </c>
      <c r="F1956" s="100">
        <v>43.536050000000003</v>
      </c>
      <c r="G1956" s="100" t="s">
        <v>480</v>
      </c>
      <c r="H1956" s="100">
        <v>352.64769999999999</v>
      </c>
      <c r="I1956" s="100">
        <f>SUM(I1934:I1955)</f>
        <v>42.122999999999998</v>
      </c>
      <c r="J1956" s="100" t="s">
        <v>16</v>
      </c>
      <c r="K1956" s="100">
        <f t="shared" ref="K1956" si="312">SUM(K1934:K1955)</f>
        <v>360.19306999999998</v>
      </c>
      <c r="L1956" s="81" t="s">
        <v>345</v>
      </c>
    </row>
    <row r="1957" spans="2:12" ht="15.75" thickBot="1">
      <c r="B1957" s="81" t="s">
        <v>344</v>
      </c>
      <c r="C1957" s="67">
        <v>1379.3869999999999</v>
      </c>
      <c r="D1957" s="67">
        <v>17340.365684177104</v>
      </c>
      <c r="E1957" s="67">
        <v>23919.075000000001</v>
      </c>
      <c r="F1957" s="100">
        <v>1292.7090000000001</v>
      </c>
      <c r="G1957" s="100" t="s">
        <v>16</v>
      </c>
      <c r="H1957" s="100">
        <v>23109.219000000001</v>
      </c>
      <c r="I1957" s="100">
        <v>1399.4839999999999</v>
      </c>
      <c r="J1957" s="100" t="s">
        <v>16</v>
      </c>
      <c r="K1957" s="100">
        <v>25658.713070000002</v>
      </c>
      <c r="L1957" s="81" t="s">
        <v>342</v>
      </c>
    </row>
    <row r="1962" spans="2:12">
      <c r="B1962" s="43" t="s">
        <v>165</v>
      </c>
      <c r="L1962" s="43" t="s">
        <v>166</v>
      </c>
    </row>
    <row r="1963" spans="2:12">
      <c r="B1963" s="43" t="s">
        <v>265</v>
      </c>
      <c r="F1963" s="98"/>
      <c r="L1963" s="43" t="s">
        <v>363</v>
      </c>
    </row>
    <row r="1964" spans="2:12" ht="15.75" thickBot="1">
      <c r="B1964" s="43" t="s">
        <v>477</v>
      </c>
      <c r="L1964" s="43" t="s">
        <v>259</v>
      </c>
    </row>
    <row r="1965" spans="2:12" ht="15.75" thickBot="1">
      <c r="B1965" s="150" t="s">
        <v>39</v>
      </c>
      <c r="C1965" s="138">
        <v>2019</v>
      </c>
      <c r="D1965" s="139"/>
      <c r="E1965" s="140"/>
      <c r="F1965" s="138">
        <v>2020</v>
      </c>
      <c r="G1965" s="139"/>
      <c r="H1965" s="140"/>
      <c r="I1965" s="138">
        <v>2021</v>
      </c>
      <c r="J1965" s="139"/>
      <c r="K1965" s="140"/>
      <c r="L1965" s="141" t="s">
        <v>40</v>
      </c>
    </row>
    <row r="1966" spans="2:12">
      <c r="B1966" s="151"/>
      <c r="C1966" s="57" t="s">
        <v>260</v>
      </c>
      <c r="D1966" s="57" t="s">
        <v>261</v>
      </c>
      <c r="E1966" s="58" t="s">
        <v>462</v>
      </c>
      <c r="F1966" s="57" t="s">
        <v>260</v>
      </c>
      <c r="G1966" s="57" t="s">
        <v>261</v>
      </c>
      <c r="H1966" s="58" t="s">
        <v>462</v>
      </c>
      <c r="I1966" s="57" t="s">
        <v>260</v>
      </c>
      <c r="J1966" s="57" t="s">
        <v>261</v>
      </c>
      <c r="K1966" s="58" t="s">
        <v>462</v>
      </c>
      <c r="L1966" s="142"/>
    </row>
    <row r="1967" spans="2:12" ht="30" thickBot="1">
      <c r="B1967" s="152"/>
      <c r="C1967" s="68" t="s">
        <v>8</v>
      </c>
      <c r="D1967" s="69" t="s">
        <v>389</v>
      </c>
      <c r="E1967" s="70" t="s">
        <v>388</v>
      </c>
      <c r="F1967" s="68" t="s">
        <v>8</v>
      </c>
      <c r="G1967" s="69" t="s">
        <v>389</v>
      </c>
      <c r="H1967" s="70" t="s">
        <v>388</v>
      </c>
      <c r="I1967" s="68" t="s">
        <v>8</v>
      </c>
      <c r="J1967" s="69" t="s">
        <v>389</v>
      </c>
      <c r="K1967" s="70" t="s">
        <v>388</v>
      </c>
      <c r="L1967" s="143"/>
    </row>
    <row r="1968" spans="2:12">
      <c r="B1968" s="61" t="s">
        <v>41</v>
      </c>
      <c r="C1968" s="2">
        <v>0.29299999999999998</v>
      </c>
      <c r="D1968" s="2">
        <v>104.03</v>
      </c>
      <c r="E1968" s="2">
        <v>3.4</v>
      </c>
      <c r="F1968" s="2">
        <v>0.36899999999999999</v>
      </c>
      <c r="G1968" s="2"/>
      <c r="H1968" s="2">
        <v>4.5060000000000002</v>
      </c>
      <c r="I1968" s="2">
        <v>3.1240000000000001</v>
      </c>
      <c r="J1968" s="2"/>
      <c r="K1968" s="2">
        <v>79.400000000000006</v>
      </c>
      <c r="L1968" s="64" t="s">
        <v>42</v>
      </c>
    </row>
    <row r="1969" spans="2:12">
      <c r="B1969" s="62" t="s">
        <v>43</v>
      </c>
      <c r="C1969" s="2">
        <v>0</v>
      </c>
      <c r="D1969" s="2"/>
      <c r="E1969" s="2">
        <v>0</v>
      </c>
      <c r="F1969" s="2">
        <v>0</v>
      </c>
      <c r="G1969" s="2"/>
      <c r="H1969" s="2">
        <v>0</v>
      </c>
      <c r="I1969" s="2">
        <v>0</v>
      </c>
      <c r="J1969" s="2"/>
      <c r="K1969" s="2">
        <v>0</v>
      </c>
      <c r="L1969" s="65" t="s">
        <v>416</v>
      </c>
    </row>
    <row r="1970" spans="2:12">
      <c r="B1970" s="62" t="s">
        <v>44</v>
      </c>
      <c r="C1970" s="2">
        <v>0</v>
      </c>
      <c r="D1970" s="2"/>
      <c r="E1970" s="2">
        <v>0</v>
      </c>
      <c r="F1970" s="2">
        <v>0</v>
      </c>
      <c r="G1970" s="2"/>
      <c r="H1970" s="2">
        <v>0</v>
      </c>
      <c r="I1970" s="2">
        <v>0</v>
      </c>
      <c r="J1970" s="2"/>
      <c r="K1970" s="2">
        <v>0</v>
      </c>
      <c r="L1970" s="65" t="s">
        <v>45</v>
      </c>
    </row>
    <row r="1971" spans="2:12">
      <c r="B1971" s="62" t="s">
        <v>46</v>
      </c>
      <c r="C1971" s="2">
        <v>16.975300000000001</v>
      </c>
      <c r="D1971" s="2"/>
      <c r="E1971" s="2">
        <v>140</v>
      </c>
      <c r="F1971" s="2">
        <v>3.5790000000000002</v>
      </c>
      <c r="G1971" s="2"/>
      <c r="H1971" s="2">
        <v>20</v>
      </c>
      <c r="I1971" s="2">
        <v>14.305999999999999</v>
      </c>
      <c r="J1971" s="2"/>
      <c r="K1971" s="2">
        <v>150</v>
      </c>
      <c r="L1971" s="65" t="s">
        <v>47</v>
      </c>
    </row>
    <row r="1972" spans="2:12">
      <c r="B1972" s="62" t="s">
        <v>48</v>
      </c>
      <c r="C1972" s="2">
        <v>16.675000000000001</v>
      </c>
      <c r="D1972" s="2"/>
      <c r="E1972" s="2">
        <v>201.755</v>
      </c>
      <c r="F1972" s="2">
        <v>12.689</v>
      </c>
      <c r="G1972" s="92"/>
      <c r="H1972" s="2">
        <v>98.908000000000001</v>
      </c>
      <c r="I1972" s="2">
        <v>16.222999999999999</v>
      </c>
      <c r="J1972" s="92"/>
      <c r="K1972" s="2">
        <v>186.072</v>
      </c>
      <c r="L1972" s="65" t="s">
        <v>49</v>
      </c>
    </row>
    <row r="1973" spans="2:12">
      <c r="B1973" s="62" t="s">
        <v>50</v>
      </c>
      <c r="C1973" s="2">
        <v>0</v>
      </c>
      <c r="D1973" s="2"/>
      <c r="E1973" s="2">
        <v>0</v>
      </c>
      <c r="F1973" s="2">
        <v>0</v>
      </c>
      <c r="G1973" s="2"/>
      <c r="H1973" s="2">
        <v>0</v>
      </c>
      <c r="I1973" s="2">
        <v>0</v>
      </c>
      <c r="J1973" s="2"/>
      <c r="K1973" s="2">
        <v>0</v>
      </c>
      <c r="L1973" s="65" t="s">
        <v>51</v>
      </c>
    </row>
    <row r="1974" spans="2:12">
      <c r="B1974" s="62" t="s">
        <v>52</v>
      </c>
      <c r="C1974" s="2">
        <v>0</v>
      </c>
      <c r="D1974" s="2"/>
      <c r="E1974" s="2">
        <v>0</v>
      </c>
      <c r="F1974" s="2">
        <v>0</v>
      </c>
      <c r="G1974" s="2"/>
      <c r="H1974" s="2">
        <v>0</v>
      </c>
      <c r="I1974" s="2">
        <v>0</v>
      </c>
      <c r="J1974" s="2"/>
      <c r="K1974" s="2">
        <v>0</v>
      </c>
      <c r="L1974" s="65" t="s">
        <v>53</v>
      </c>
    </row>
    <row r="1975" spans="2:12">
      <c r="B1975" s="62" t="s">
        <v>54</v>
      </c>
      <c r="C1975" s="2">
        <v>0</v>
      </c>
      <c r="D1975" s="2"/>
      <c r="E1975" s="2">
        <v>0</v>
      </c>
      <c r="F1975" s="2">
        <v>0</v>
      </c>
      <c r="G1975" s="2"/>
      <c r="H1975" s="2">
        <v>0</v>
      </c>
      <c r="I1975" s="2">
        <v>0</v>
      </c>
      <c r="J1975" s="2"/>
      <c r="K1975" s="2">
        <v>0</v>
      </c>
      <c r="L1975" s="65" t="s">
        <v>55</v>
      </c>
    </row>
    <row r="1976" spans="2:12">
      <c r="B1976" s="62" t="s">
        <v>56</v>
      </c>
      <c r="C1976" s="2">
        <v>0</v>
      </c>
      <c r="D1976" s="2"/>
      <c r="E1976" s="2">
        <v>0</v>
      </c>
      <c r="F1976" s="2">
        <v>0</v>
      </c>
      <c r="G1976" s="2"/>
      <c r="H1976" s="2">
        <v>0</v>
      </c>
      <c r="I1976" s="2">
        <v>0</v>
      </c>
      <c r="J1976" s="2"/>
      <c r="K1976" s="2">
        <v>0</v>
      </c>
      <c r="L1976" s="65" t="s">
        <v>57</v>
      </c>
    </row>
    <row r="1977" spans="2:12">
      <c r="B1977" s="62" t="s">
        <v>58</v>
      </c>
      <c r="C1977" s="2">
        <v>6.22</v>
      </c>
      <c r="D1977" s="2"/>
      <c r="E1977" s="2">
        <v>48.030999999999999</v>
      </c>
      <c r="F1977" s="2">
        <v>3.7789999999999999</v>
      </c>
      <c r="G1977" s="2"/>
      <c r="H1977" s="2">
        <v>25.888000000000002</v>
      </c>
      <c r="I1977" s="2">
        <v>6.3570000000000002</v>
      </c>
      <c r="J1977" s="2"/>
      <c r="K1977" s="2">
        <v>49.734929999999999</v>
      </c>
      <c r="L1977" s="65" t="s">
        <v>417</v>
      </c>
    </row>
    <row r="1978" spans="2:12">
      <c r="B1978" s="62" t="s">
        <v>59</v>
      </c>
      <c r="C1978" s="2">
        <v>0</v>
      </c>
      <c r="D1978" s="2"/>
      <c r="E1978" s="2">
        <v>0</v>
      </c>
      <c r="F1978" s="2">
        <v>0</v>
      </c>
      <c r="G1978" s="2"/>
      <c r="H1978" s="2">
        <v>0</v>
      </c>
      <c r="I1978" s="2">
        <v>0</v>
      </c>
      <c r="J1978" s="2"/>
      <c r="K1978" s="2">
        <v>0</v>
      </c>
      <c r="L1978" s="65" t="s">
        <v>60</v>
      </c>
    </row>
    <row r="1979" spans="2:12">
      <c r="B1979" s="62" t="s">
        <v>61</v>
      </c>
      <c r="C1979" s="2">
        <v>0.65800000000000003</v>
      </c>
      <c r="D1979" s="2">
        <v>181097</v>
      </c>
      <c r="E1979" s="2">
        <v>3.4140000000000001</v>
      </c>
      <c r="F1979" s="2">
        <v>2.41</v>
      </c>
      <c r="G1979" s="2">
        <v>181200</v>
      </c>
      <c r="H1979" s="2">
        <v>16.584</v>
      </c>
      <c r="I1979" s="2">
        <v>0.73199999999999998</v>
      </c>
      <c r="J1979" s="2"/>
      <c r="K1979" s="2">
        <v>3.73</v>
      </c>
      <c r="L1979" s="65" t="s">
        <v>62</v>
      </c>
    </row>
    <row r="1980" spans="2:12">
      <c r="B1980" s="62" t="s">
        <v>63</v>
      </c>
      <c r="C1980" s="2">
        <v>0</v>
      </c>
      <c r="D1980" s="2"/>
      <c r="E1980" s="2">
        <v>0</v>
      </c>
      <c r="F1980" s="2">
        <v>0</v>
      </c>
      <c r="G1980" s="2"/>
      <c r="H1980" s="2">
        <v>0</v>
      </c>
      <c r="I1980" s="2">
        <v>0</v>
      </c>
      <c r="J1980" s="2"/>
      <c r="K1980" s="2">
        <v>0</v>
      </c>
      <c r="L1980" s="65" t="s">
        <v>64</v>
      </c>
    </row>
    <row r="1981" spans="2:12">
      <c r="B1981" s="62" t="s">
        <v>65</v>
      </c>
      <c r="C1981" s="2">
        <v>0.45200000000000001</v>
      </c>
      <c r="D1981" s="2"/>
      <c r="E1981" s="2">
        <v>2.5680000000000001</v>
      </c>
      <c r="F1981" s="2">
        <v>0.70499999999999996</v>
      </c>
      <c r="G1981" s="2"/>
      <c r="H1981" s="2">
        <v>2.2890000000000001</v>
      </c>
      <c r="I1981" s="2">
        <v>0.39400000000000002</v>
      </c>
      <c r="J1981" s="2"/>
      <c r="K1981" s="2">
        <v>2.2761199999999997</v>
      </c>
      <c r="L1981" s="65" t="s">
        <v>66</v>
      </c>
    </row>
    <row r="1982" spans="2:12">
      <c r="B1982" s="62" t="s">
        <v>67</v>
      </c>
      <c r="C1982" s="2">
        <v>0</v>
      </c>
      <c r="D1982" s="2"/>
      <c r="E1982" s="2">
        <v>0</v>
      </c>
      <c r="F1982" s="2">
        <v>0</v>
      </c>
      <c r="G1982" s="2"/>
      <c r="H1982" s="2">
        <v>0</v>
      </c>
      <c r="I1982" s="2">
        <v>0</v>
      </c>
      <c r="J1982" s="2"/>
      <c r="K1982" s="2">
        <v>0</v>
      </c>
      <c r="L1982" s="65" t="s">
        <v>68</v>
      </c>
    </row>
    <row r="1983" spans="2:12">
      <c r="B1983" s="62" t="s">
        <v>69</v>
      </c>
      <c r="C1983" s="2">
        <v>0</v>
      </c>
      <c r="D1983" s="2"/>
      <c r="E1983" s="2">
        <v>0</v>
      </c>
      <c r="F1983" s="2">
        <v>0</v>
      </c>
      <c r="G1983" s="2"/>
      <c r="H1983" s="2">
        <v>0</v>
      </c>
      <c r="I1983" s="2">
        <v>0</v>
      </c>
      <c r="J1983" s="2"/>
      <c r="K1983" s="2">
        <v>0</v>
      </c>
      <c r="L1983" s="65" t="s">
        <v>70</v>
      </c>
    </row>
    <row r="1984" spans="2:12">
      <c r="B1984" s="62" t="s">
        <v>71</v>
      </c>
      <c r="C1984" s="2">
        <v>3.3740000000000001</v>
      </c>
      <c r="D1984" s="2"/>
      <c r="E1984" s="2">
        <v>46.915999999999997</v>
      </c>
      <c r="F1984" s="2">
        <v>3.2839999999999998</v>
      </c>
      <c r="G1984" s="2"/>
      <c r="H1984" s="2">
        <v>39.18</v>
      </c>
      <c r="I1984" s="2">
        <v>3.097</v>
      </c>
      <c r="J1984" s="2"/>
      <c r="K1984" s="2">
        <v>47.673000000000002</v>
      </c>
      <c r="L1984" s="65" t="s">
        <v>72</v>
      </c>
    </row>
    <row r="1985" spans="2:12">
      <c r="B1985" s="62" t="s">
        <v>73</v>
      </c>
      <c r="C1985" s="2">
        <v>1.8049999999999999</v>
      </c>
      <c r="D1985" s="2"/>
      <c r="E1985" s="2">
        <v>14.395</v>
      </c>
      <c r="F1985" s="2">
        <v>9.8819999999999997</v>
      </c>
      <c r="G1985" s="2"/>
      <c r="H1985" s="2">
        <v>54.537999999999997</v>
      </c>
      <c r="I1985" s="2">
        <v>1.8029999999999999</v>
      </c>
      <c r="J1985" s="2"/>
      <c r="K1985" s="2">
        <v>14.07752</v>
      </c>
      <c r="L1985" s="65" t="s">
        <v>74</v>
      </c>
    </row>
    <row r="1986" spans="2:12">
      <c r="B1986" s="62" t="s">
        <v>75</v>
      </c>
      <c r="C1986" s="2">
        <v>15.747999999999999</v>
      </c>
      <c r="D1986" s="2"/>
      <c r="E1986" s="2">
        <v>358.012</v>
      </c>
      <c r="F1986" s="2">
        <v>18.010000000000002</v>
      </c>
      <c r="G1986" s="2"/>
      <c r="H1986" s="2">
        <v>354</v>
      </c>
      <c r="I1986" s="2">
        <v>15.781000000000001</v>
      </c>
      <c r="J1986" s="2"/>
      <c r="K1986" s="2">
        <v>244.22854999999998</v>
      </c>
      <c r="L1986" s="65" t="s">
        <v>76</v>
      </c>
    </row>
    <row r="1987" spans="2:12">
      <c r="B1987" s="62" t="s">
        <v>77</v>
      </c>
      <c r="C1987" s="2">
        <v>13.8</v>
      </c>
      <c r="D1987" s="2"/>
      <c r="E1987" s="2">
        <v>158.9</v>
      </c>
      <c r="F1987" s="2">
        <v>16.198</v>
      </c>
      <c r="G1987" s="2"/>
      <c r="H1987" s="2">
        <v>143.45699999999999</v>
      </c>
      <c r="I1987" s="2">
        <v>14.587</v>
      </c>
      <c r="J1987" s="2"/>
      <c r="K1987" s="2">
        <v>168.97399999999999</v>
      </c>
      <c r="L1987" s="65" t="s">
        <v>78</v>
      </c>
    </row>
    <row r="1988" spans="2:12" ht="15.75" thickBot="1">
      <c r="B1988" s="62" t="s">
        <v>79</v>
      </c>
      <c r="C1988" s="2">
        <v>0</v>
      </c>
      <c r="D1988" s="2"/>
      <c r="E1988" s="2">
        <v>0</v>
      </c>
      <c r="F1988" s="2">
        <v>0</v>
      </c>
      <c r="G1988" s="2"/>
      <c r="H1988" s="2">
        <v>0</v>
      </c>
      <c r="I1988" s="2">
        <v>0</v>
      </c>
      <c r="J1988" s="2"/>
      <c r="K1988" s="2">
        <v>0</v>
      </c>
      <c r="L1988" s="66" t="s">
        <v>80</v>
      </c>
    </row>
    <row r="1989" spans="2:12" ht="15.75" thickBot="1">
      <c r="B1989" s="63" t="s">
        <v>81</v>
      </c>
      <c r="C1989" s="2">
        <v>2.766</v>
      </c>
      <c r="D1989" s="2"/>
      <c r="E1989" s="2">
        <v>11.734</v>
      </c>
      <c r="F1989" s="2">
        <v>0</v>
      </c>
      <c r="G1989" s="2"/>
      <c r="H1989" s="2">
        <v>0</v>
      </c>
      <c r="I1989" s="2">
        <v>2.8969999999999998</v>
      </c>
      <c r="J1989" s="2"/>
      <c r="K1989" s="2">
        <v>11.65039</v>
      </c>
      <c r="L1989" s="75" t="s">
        <v>82</v>
      </c>
    </row>
    <row r="1990" spans="2:12" ht="15.75" thickBot="1">
      <c r="B1990" s="81" t="s">
        <v>343</v>
      </c>
      <c r="C1990" s="67">
        <v>78.766300000000001</v>
      </c>
      <c r="D1990" s="67" t="s">
        <v>480</v>
      </c>
      <c r="E1990" s="67">
        <v>989.125</v>
      </c>
      <c r="F1990" s="100">
        <v>70.905000000000001</v>
      </c>
      <c r="G1990" s="100" t="s">
        <v>480</v>
      </c>
      <c r="H1990" s="100">
        <v>759.35</v>
      </c>
      <c r="I1990" s="100">
        <f t="shared" ref="I1990" si="313">SUM(I1968:I1989)</f>
        <v>79.301000000000002</v>
      </c>
      <c r="J1990" s="100" t="s">
        <v>16</v>
      </c>
      <c r="K1990" s="100">
        <f>SUM(K1968:K1989)</f>
        <v>957.81651000000011</v>
      </c>
      <c r="L1990" s="81" t="s">
        <v>345</v>
      </c>
    </row>
    <row r="1991" spans="2:12" ht="15.75" thickBot="1">
      <c r="B1991" s="81" t="s">
        <v>344</v>
      </c>
      <c r="C1991" s="67">
        <v>1527.0519999999999</v>
      </c>
      <c r="D1991" s="67">
        <v>16854.593687706772</v>
      </c>
      <c r="E1991" s="67">
        <v>25737.841</v>
      </c>
      <c r="F1991" s="100">
        <v>1491.817</v>
      </c>
      <c r="G1991" s="100"/>
      <c r="H1991" s="100">
        <v>24569.743999999999</v>
      </c>
      <c r="I1991" s="100">
        <v>1504.682</v>
      </c>
      <c r="J1991" s="100" t="s">
        <v>16</v>
      </c>
      <c r="K1991" s="100">
        <v>24994.352050000001</v>
      </c>
      <c r="L1991" s="81" t="s">
        <v>342</v>
      </c>
    </row>
    <row r="1994" spans="2:12">
      <c r="E1994" s="47"/>
      <c r="H1994" s="47"/>
    </row>
    <row r="1995" spans="2:12">
      <c r="B1995" s="43" t="s">
        <v>169</v>
      </c>
      <c r="L1995" s="43" t="s">
        <v>170</v>
      </c>
    </row>
    <row r="1996" spans="2:12">
      <c r="B1996" s="43" t="s">
        <v>266</v>
      </c>
      <c r="L1996" s="43" t="s">
        <v>267</v>
      </c>
    </row>
    <row r="1997" spans="2:12" ht="15.75" thickBot="1">
      <c r="B1997" s="43" t="s">
        <v>477</v>
      </c>
      <c r="L1997" s="43" t="s">
        <v>259</v>
      </c>
    </row>
    <row r="1998" spans="2:12" ht="15.75" thickBot="1">
      <c r="B1998" s="150" t="s">
        <v>39</v>
      </c>
      <c r="C1998" s="138">
        <v>2019</v>
      </c>
      <c r="D1998" s="139"/>
      <c r="E1998" s="140"/>
      <c r="F1998" s="138">
        <v>2020</v>
      </c>
      <c r="G1998" s="139"/>
      <c r="H1998" s="140"/>
      <c r="I1998" s="138">
        <v>2021</v>
      </c>
      <c r="J1998" s="139"/>
      <c r="K1998" s="140"/>
      <c r="L1998" s="141" t="s">
        <v>40</v>
      </c>
    </row>
    <row r="1999" spans="2:12">
      <c r="B1999" s="151"/>
      <c r="C1999" s="57" t="s">
        <v>260</v>
      </c>
      <c r="D1999" s="57" t="s">
        <v>261</v>
      </c>
      <c r="E1999" s="58" t="s">
        <v>462</v>
      </c>
      <c r="F1999" s="57" t="s">
        <v>260</v>
      </c>
      <c r="G1999" s="57" t="s">
        <v>261</v>
      </c>
      <c r="H1999" s="58" t="s">
        <v>462</v>
      </c>
      <c r="I1999" s="57" t="s">
        <v>260</v>
      </c>
      <c r="J1999" s="57" t="s">
        <v>261</v>
      </c>
      <c r="K1999" s="58" t="s">
        <v>462</v>
      </c>
      <c r="L1999" s="142"/>
    </row>
    <row r="2000" spans="2:12" ht="30" thickBot="1">
      <c r="B2000" s="152"/>
      <c r="C2000" s="68" t="s">
        <v>8</v>
      </c>
      <c r="D2000" s="69" t="s">
        <v>389</v>
      </c>
      <c r="E2000" s="70" t="s">
        <v>388</v>
      </c>
      <c r="F2000" s="68" t="s">
        <v>8</v>
      </c>
      <c r="G2000" s="69" t="s">
        <v>389</v>
      </c>
      <c r="H2000" s="70" t="s">
        <v>388</v>
      </c>
      <c r="I2000" s="68" t="s">
        <v>8</v>
      </c>
      <c r="J2000" s="69" t="s">
        <v>389</v>
      </c>
      <c r="K2000" s="70" t="s">
        <v>388</v>
      </c>
      <c r="L2000" s="143"/>
    </row>
    <row r="2001" spans="2:12">
      <c r="B2001" s="61" t="s">
        <v>41</v>
      </c>
      <c r="C2001" s="2">
        <v>1.575</v>
      </c>
      <c r="D2001" s="2">
        <v>0</v>
      </c>
      <c r="E2001" s="2">
        <v>26.459</v>
      </c>
      <c r="F2001" s="2">
        <v>1.6279999999999999</v>
      </c>
      <c r="G2001" s="2"/>
      <c r="H2001" s="2">
        <v>30.75245</v>
      </c>
      <c r="I2001" s="2">
        <v>1.591</v>
      </c>
      <c r="J2001" s="2"/>
      <c r="K2001" s="2">
        <v>21.37867</v>
      </c>
      <c r="L2001" s="64" t="s">
        <v>42</v>
      </c>
    </row>
    <row r="2002" spans="2:12">
      <c r="B2002" s="62" t="s">
        <v>43</v>
      </c>
      <c r="C2002" s="2">
        <v>0</v>
      </c>
      <c r="D2002" s="2"/>
      <c r="E2002" s="2">
        <v>0</v>
      </c>
      <c r="F2002" s="2">
        <v>0</v>
      </c>
      <c r="G2002" s="2"/>
      <c r="H2002" s="2">
        <v>0</v>
      </c>
      <c r="I2002" s="2">
        <v>0</v>
      </c>
      <c r="J2002" s="2"/>
      <c r="K2002" s="2">
        <v>0</v>
      </c>
      <c r="L2002" s="65" t="s">
        <v>416</v>
      </c>
    </row>
    <row r="2003" spans="2:12">
      <c r="B2003" s="62" t="s">
        <v>44</v>
      </c>
      <c r="C2003" s="2">
        <v>0</v>
      </c>
      <c r="D2003" s="2"/>
      <c r="E2003" s="2">
        <v>0</v>
      </c>
      <c r="F2003" s="2">
        <v>0</v>
      </c>
      <c r="G2003" s="2"/>
      <c r="H2003" s="2">
        <v>0</v>
      </c>
      <c r="I2003" s="2">
        <v>0</v>
      </c>
      <c r="J2003" s="2"/>
      <c r="K2003" s="2">
        <v>0</v>
      </c>
      <c r="L2003" s="65" t="s">
        <v>45</v>
      </c>
    </row>
    <row r="2004" spans="2:12">
      <c r="B2004" s="62" t="s">
        <v>46</v>
      </c>
      <c r="C2004" s="2">
        <v>7.1239999999999997</v>
      </c>
      <c r="D2004" s="2"/>
      <c r="E2004" s="2">
        <v>36</v>
      </c>
      <c r="F2004" s="2">
        <v>7.3360000000000003</v>
      </c>
      <c r="G2004" s="2"/>
      <c r="H2004" s="2">
        <v>38</v>
      </c>
      <c r="I2004" s="2">
        <v>7.1379999999999999</v>
      </c>
      <c r="J2004" s="2"/>
      <c r="K2004" s="2">
        <v>38</v>
      </c>
      <c r="L2004" s="65" t="s">
        <v>47</v>
      </c>
    </row>
    <row r="2005" spans="2:12">
      <c r="B2005" s="62" t="s">
        <v>48</v>
      </c>
      <c r="C2005" s="2">
        <v>30.861000000000001</v>
      </c>
      <c r="D2005" s="2"/>
      <c r="E2005" s="2">
        <v>209.20400000000001</v>
      </c>
      <c r="F2005" s="2">
        <v>29.719000000000001</v>
      </c>
      <c r="G2005" s="2"/>
      <c r="H2005" s="2">
        <v>187.273</v>
      </c>
      <c r="I2005" s="2">
        <v>27.184999999999999</v>
      </c>
      <c r="J2005" s="2"/>
      <c r="K2005" s="2">
        <v>189.72399999999999</v>
      </c>
      <c r="L2005" s="65" t="s">
        <v>49</v>
      </c>
    </row>
    <row r="2006" spans="2:12">
      <c r="B2006" s="62" t="s">
        <v>50</v>
      </c>
      <c r="C2006" s="2">
        <v>0</v>
      </c>
      <c r="D2006" s="2"/>
      <c r="E2006" s="2">
        <v>0</v>
      </c>
      <c r="F2006" s="2">
        <v>0</v>
      </c>
      <c r="G2006" s="2"/>
      <c r="H2006" s="2">
        <v>0</v>
      </c>
      <c r="I2006" s="2">
        <v>0</v>
      </c>
      <c r="J2006" s="2"/>
      <c r="K2006" s="2">
        <v>0</v>
      </c>
      <c r="L2006" s="65" t="s">
        <v>51</v>
      </c>
    </row>
    <row r="2007" spans="2:12">
      <c r="B2007" s="62" t="s">
        <v>52</v>
      </c>
      <c r="C2007" s="2">
        <v>0</v>
      </c>
      <c r="D2007" s="2"/>
      <c r="E2007" s="2">
        <v>0</v>
      </c>
      <c r="F2007" s="2">
        <v>0</v>
      </c>
      <c r="G2007" s="2"/>
      <c r="H2007" s="2">
        <v>0</v>
      </c>
      <c r="I2007" s="2">
        <v>0</v>
      </c>
      <c r="J2007" s="2"/>
      <c r="K2007" s="2">
        <v>0</v>
      </c>
      <c r="L2007" s="65" t="s">
        <v>53</v>
      </c>
    </row>
    <row r="2008" spans="2:12">
      <c r="B2008" s="62" t="s">
        <v>54</v>
      </c>
      <c r="C2008" s="2">
        <v>0</v>
      </c>
      <c r="D2008" s="2"/>
      <c r="E2008" s="2">
        <v>0</v>
      </c>
      <c r="F2008" s="2">
        <v>0</v>
      </c>
      <c r="G2008" s="2"/>
      <c r="H2008" s="2">
        <v>0</v>
      </c>
      <c r="I2008" s="2">
        <v>0</v>
      </c>
      <c r="J2008" s="2"/>
      <c r="K2008" s="2">
        <v>0</v>
      </c>
      <c r="L2008" s="65" t="s">
        <v>55</v>
      </c>
    </row>
    <row r="2009" spans="2:12">
      <c r="B2009" s="62" t="s">
        <v>56</v>
      </c>
      <c r="C2009" s="2">
        <v>0</v>
      </c>
      <c r="D2009" s="2"/>
      <c r="E2009" s="2">
        <v>0</v>
      </c>
      <c r="F2009" s="2">
        <v>0</v>
      </c>
      <c r="G2009" s="2"/>
      <c r="H2009" s="2">
        <v>0</v>
      </c>
      <c r="I2009" s="2">
        <v>0</v>
      </c>
      <c r="J2009" s="2"/>
      <c r="K2009" s="2">
        <v>0</v>
      </c>
      <c r="L2009" s="65" t="s">
        <v>57</v>
      </c>
    </row>
    <row r="2010" spans="2:12">
      <c r="B2010" s="62" t="s">
        <v>58</v>
      </c>
      <c r="C2010" s="2">
        <v>13.438000000000001</v>
      </c>
      <c r="D2010" s="2"/>
      <c r="E2010" s="2">
        <v>39.418999999999997</v>
      </c>
      <c r="F2010" s="2">
        <v>13.984</v>
      </c>
      <c r="G2010" s="2"/>
      <c r="H2010" s="2">
        <v>35.014000000000003</v>
      </c>
      <c r="I2010" s="2">
        <v>13.993</v>
      </c>
      <c r="J2010" s="2"/>
      <c r="K2010" s="2">
        <v>33.635379999999998</v>
      </c>
      <c r="L2010" s="65" t="s">
        <v>417</v>
      </c>
    </row>
    <row r="2011" spans="2:12">
      <c r="B2011" s="62" t="s">
        <v>59</v>
      </c>
      <c r="C2011" s="2">
        <v>0</v>
      </c>
      <c r="D2011" s="2"/>
      <c r="E2011" s="2">
        <v>0</v>
      </c>
      <c r="F2011" s="2">
        <v>0</v>
      </c>
      <c r="G2011" s="2"/>
      <c r="H2011" s="2">
        <v>0</v>
      </c>
      <c r="I2011" s="2">
        <v>0</v>
      </c>
      <c r="J2011" s="2"/>
      <c r="K2011" s="2">
        <v>0</v>
      </c>
      <c r="L2011" s="65" t="s">
        <v>60</v>
      </c>
    </row>
    <row r="2012" spans="2:12">
      <c r="B2012" s="62" t="s">
        <v>61</v>
      </c>
      <c r="C2012" s="2">
        <v>6.992</v>
      </c>
      <c r="D2012" s="2"/>
      <c r="E2012" s="2">
        <v>34.728000000000002</v>
      </c>
      <c r="F2012" s="2">
        <v>6.5229999999999997</v>
      </c>
      <c r="G2012" s="2">
        <v>1064</v>
      </c>
      <c r="H2012" s="2">
        <v>34.609000000000002</v>
      </c>
      <c r="I2012" s="2">
        <v>6.3470000000000004</v>
      </c>
      <c r="J2012" s="2"/>
      <c r="K2012" s="2">
        <v>34.152999999999999</v>
      </c>
      <c r="L2012" s="65" t="s">
        <v>62</v>
      </c>
    </row>
    <row r="2013" spans="2:12">
      <c r="B2013" s="62" t="s">
        <v>63</v>
      </c>
      <c r="C2013" s="2">
        <v>0</v>
      </c>
      <c r="D2013" s="2"/>
      <c r="E2013" s="2">
        <v>0</v>
      </c>
      <c r="F2013" s="2">
        <v>0</v>
      </c>
      <c r="G2013" s="2"/>
      <c r="H2013" s="2">
        <v>0</v>
      </c>
      <c r="I2013" s="2">
        <v>0</v>
      </c>
      <c r="J2013" s="2"/>
      <c r="K2013" s="2">
        <v>0</v>
      </c>
      <c r="L2013" s="65" t="s">
        <v>64</v>
      </c>
    </row>
    <row r="2014" spans="2:12">
      <c r="B2014" s="62" t="s">
        <v>65</v>
      </c>
      <c r="C2014" s="2">
        <v>0.42699999999999999</v>
      </c>
      <c r="D2014" s="2"/>
      <c r="E2014" s="2">
        <v>1.0780000000000001</v>
      </c>
      <c r="F2014" s="2">
        <v>0.42299999999999999</v>
      </c>
      <c r="G2014" s="2"/>
      <c r="H2014" s="2">
        <v>1.0740000000000001</v>
      </c>
      <c r="I2014" s="2">
        <v>0.42199999999999999</v>
      </c>
      <c r="J2014" s="2"/>
      <c r="K2014" s="2">
        <v>1.0715999999999999</v>
      </c>
      <c r="L2014" s="65" t="s">
        <v>66</v>
      </c>
    </row>
    <row r="2015" spans="2:12">
      <c r="B2015" s="62" t="s">
        <v>67</v>
      </c>
      <c r="C2015" s="2">
        <v>0</v>
      </c>
      <c r="D2015" s="2"/>
      <c r="E2015" s="2">
        <v>0</v>
      </c>
      <c r="F2015" s="2">
        <v>0</v>
      </c>
      <c r="G2015" s="2"/>
      <c r="H2015" s="2">
        <v>0</v>
      </c>
      <c r="I2015" s="2">
        <v>0</v>
      </c>
      <c r="J2015" s="2"/>
      <c r="K2015" s="2">
        <v>0</v>
      </c>
      <c r="L2015" s="65" t="s">
        <v>68</v>
      </c>
    </row>
    <row r="2016" spans="2:12">
      <c r="B2016" s="62" t="s">
        <v>69</v>
      </c>
      <c r="C2016" s="2">
        <v>0</v>
      </c>
      <c r="D2016" s="2"/>
      <c r="E2016" s="2">
        <v>0</v>
      </c>
      <c r="F2016" s="2">
        <v>0</v>
      </c>
      <c r="G2016" s="2"/>
      <c r="H2016" s="2">
        <v>0</v>
      </c>
      <c r="I2016" s="2">
        <v>0</v>
      </c>
      <c r="J2016" s="2"/>
      <c r="K2016" s="2">
        <v>0</v>
      </c>
      <c r="L2016" s="65" t="s">
        <v>70</v>
      </c>
    </row>
    <row r="2017" spans="2:12">
      <c r="B2017" s="62" t="s">
        <v>71</v>
      </c>
      <c r="C2017" s="2">
        <v>3.7679999999999998</v>
      </c>
      <c r="D2017" s="2"/>
      <c r="E2017" s="2">
        <v>31.05</v>
      </c>
      <c r="F2017" s="2">
        <v>3.81</v>
      </c>
      <c r="G2017" s="2"/>
      <c r="H2017" s="2">
        <v>34.11</v>
      </c>
      <c r="I2017" s="2">
        <v>3.7570000000000001</v>
      </c>
      <c r="J2017" s="2"/>
      <c r="K2017" s="2">
        <v>34.496919999999996</v>
      </c>
      <c r="L2017" s="65" t="s">
        <v>72</v>
      </c>
    </row>
    <row r="2018" spans="2:12">
      <c r="B2018" s="62" t="s">
        <v>73</v>
      </c>
      <c r="C2018" s="2">
        <v>5.0019999999999998</v>
      </c>
      <c r="D2018" s="2"/>
      <c r="E2018" s="2">
        <v>28.827000000000002</v>
      </c>
      <c r="F2018" s="2">
        <v>4.6479999999999997</v>
      </c>
      <c r="G2018" s="2"/>
      <c r="H2018" s="2">
        <v>25.99</v>
      </c>
      <c r="I2018" s="2">
        <v>4.6059999999999999</v>
      </c>
      <c r="J2018" s="2"/>
      <c r="K2018" s="2">
        <v>25.89864</v>
      </c>
      <c r="L2018" s="65" t="s">
        <v>74</v>
      </c>
    </row>
    <row r="2019" spans="2:12">
      <c r="B2019" s="62" t="s">
        <v>75</v>
      </c>
      <c r="C2019" s="2">
        <v>6.0179999999999998</v>
      </c>
      <c r="D2019" s="2"/>
      <c r="E2019" s="2">
        <v>98.295000000000002</v>
      </c>
      <c r="F2019" s="2">
        <v>5.3230000000000004</v>
      </c>
      <c r="G2019" s="2"/>
      <c r="H2019" s="2">
        <v>73</v>
      </c>
      <c r="I2019" s="2">
        <v>4.55</v>
      </c>
      <c r="J2019" s="2"/>
      <c r="K2019" s="2">
        <v>71.035289999999989</v>
      </c>
      <c r="L2019" s="65" t="s">
        <v>76</v>
      </c>
    </row>
    <row r="2020" spans="2:12">
      <c r="B2020" s="62" t="s">
        <v>77</v>
      </c>
      <c r="C2020" s="2">
        <v>11.1</v>
      </c>
      <c r="D2020" s="2"/>
      <c r="E2020" s="2">
        <v>109.8</v>
      </c>
      <c r="F2020" s="2">
        <v>10.593999999999999</v>
      </c>
      <c r="G2020" s="2"/>
      <c r="H2020" s="2">
        <v>93.007999999999996</v>
      </c>
      <c r="I2020" s="2">
        <v>10.528</v>
      </c>
      <c r="J2020" s="2"/>
      <c r="K2020" s="2">
        <v>78.448999999999998</v>
      </c>
      <c r="L2020" s="65" t="s">
        <v>78</v>
      </c>
    </row>
    <row r="2021" spans="2:12" ht="15.75" thickBot="1">
      <c r="B2021" s="62" t="s">
        <v>79</v>
      </c>
      <c r="C2021" s="2">
        <v>0</v>
      </c>
      <c r="D2021" s="2"/>
      <c r="E2021" s="2">
        <v>0</v>
      </c>
      <c r="F2021" s="2">
        <v>0</v>
      </c>
      <c r="G2021" s="2"/>
      <c r="H2021" s="2">
        <v>0</v>
      </c>
      <c r="I2021" s="2">
        <v>0</v>
      </c>
      <c r="J2021" s="2"/>
      <c r="K2021" s="2">
        <v>0</v>
      </c>
      <c r="L2021" s="66" t="s">
        <v>80</v>
      </c>
    </row>
    <row r="2022" spans="2:12" ht="15.75" thickBot="1">
      <c r="B2022" s="63" t="s">
        <v>81</v>
      </c>
      <c r="C2022" s="2">
        <v>0.68100000000000005</v>
      </c>
      <c r="D2022" s="2"/>
      <c r="E2022" s="2">
        <v>1.5209999999999999</v>
      </c>
      <c r="F2022" s="2">
        <v>0.64500000000000002</v>
      </c>
      <c r="G2022" s="2"/>
      <c r="H2022" s="2">
        <v>1.4450000000000001</v>
      </c>
      <c r="I2022" s="2">
        <v>0.70099999999999996</v>
      </c>
      <c r="J2022" s="2"/>
      <c r="K2022" s="2">
        <v>1.5295799999999999</v>
      </c>
      <c r="L2022" s="75" t="s">
        <v>82</v>
      </c>
    </row>
    <row r="2023" spans="2:12" ht="15.75" thickBot="1">
      <c r="B2023" s="81" t="s">
        <v>343</v>
      </c>
      <c r="C2023" s="67">
        <v>86.98599999999999</v>
      </c>
      <c r="D2023" s="67"/>
      <c r="E2023" s="67">
        <v>616.38099999999997</v>
      </c>
      <c r="F2023" s="100">
        <v>84.632999999999996</v>
      </c>
      <c r="G2023" s="81"/>
      <c r="H2023" s="81">
        <v>554.27545000000009</v>
      </c>
      <c r="I2023" s="100">
        <f t="shared" ref="I2023" si="314">SUM(I2001:I2022)</f>
        <v>80.817999999999998</v>
      </c>
      <c r="J2023" s="100" t="s">
        <v>16</v>
      </c>
      <c r="K2023" s="100">
        <f>SUM(K2001:K2022)</f>
        <v>529.37207999999998</v>
      </c>
      <c r="L2023" s="81" t="s">
        <v>345</v>
      </c>
    </row>
    <row r="2024" spans="2:12" ht="15.75" thickBot="1">
      <c r="B2024" s="81" t="s">
        <v>344</v>
      </c>
      <c r="C2024" s="67">
        <v>561.75</v>
      </c>
      <c r="D2024" s="67"/>
      <c r="E2024" s="67">
        <v>4083.8609999999999</v>
      </c>
      <c r="F2024" s="81">
        <v>562.47500000000002</v>
      </c>
      <c r="G2024" s="81"/>
      <c r="H2024" s="81">
        <v>3719.9740000000002</v>
      </c>
      <c r="I2024" s="100">
        <v>551.87400000000002</v>
      </c>
      <c r="J2024" s="100" t="s">
        <v>16</v>
      </c>
      <c r="K2024" s="100">
        <v>3578.4121399999999</v>
      </c>
      <c r="L2024" s="81" t="s">
        <v>342</v>
      </c>
    </row>
    <row r="2029" spans="2:12">
      <c r="B2029" s="43" t="s">
        <v>173</v>
      </c>
      <c r="L2029" s="43" t="s">
        <v>174</v>
      </c>
    </row>
    <row r="2030" spans="2:12">
      <c r="B2030" s="43" t="s">
        <v>268</v>
      </c>
      <c r="L2030" s="43" t="s">
        <v>269</v>
      </c>
    </row>
    <row r="2031" spans="2:12" ht="15.75" thickBot="1">
      <c r="B2031" s="43" t="s">
        <v>477</v>
      </c>
      <c r="L2031" s="43" t="s">
        <v>259</v>
      </c>
    </row>
    <row r="2032" spans="2:12" ht="15.75" thickBot="1">
      <c r="B2032" s="150" t="s">
        <v>39</v>
      </c>
      <c r="C2032" s="138">
        <v>2018</v>
      </c>
      <c r="D2032" s="139"/>
      <c r="E2032" s="140"/>
      <c r="F2032" s="138">
        <v>2019</v>
      </c>
      <c r="G2032" s="139"/>
      <c r="H2032" s="140"/>
      <c r="I2032" s="138">
        <v>2020</v>
      </c>
      <c r="J2032" s="139"/>
      <c r="K2032" s="140"/>
      <c r="L2032" s="141" t="s">
        <v>40</v>
      </c>
    </row>
    <row r="2033" spans="2:13">
      <c r="B2033" s="151"/>
      <c r="C2033" s="57" t="s">
        <v>260</v>
      </c>
      <c r="D2033" s="57" t="s">
        <v>261</v>
      </c>
      <c r="E2033" s="58" t="s">
        <v>462</v>
      </c>
      <c r="F2033" s="57" t="s">
        <v>260</v>
      </c>
      <c r="G2033" s="57" t="s">
        <v>261</v>
      </c>
      <c r="H2033" s="58" t="s">
        <v>462</v>
      </c>
      <c r="I2033" s="57" t="s">
        <v>260</v>
      </c>
      <c r="J2033" s="57" t="s">
        <v>261</v>
      </c>
      <c r="K2033" s="58" t="s">
        <v>462</v>
      </c>
      <c r="L2033" s="142"/>
    </row>
    <row r="2034" spans="2:13" ht="30" thickBot="1">
      <c r="B2034" s="152"/>
      <c r="C2034" s="68" t="s">
        <v>8</v>
      </c>
      <c r="D2034" s="69" t="s">
        <v>389</v>
      </c>
      <c r="E2034" s="70" t="s">
        <v>388</v>
      </c>
      <c r="F2034" s="68" t="s">
        <v>8</v>
      </c>
      <c r="G2034" s="69" t="s">
        <v>389</v>
      </c>
      <c r="H2034" s="70" t="s">
        <v>388</v>
      </c>
      <c r="I2034" s="68" t="s">
        <v>8</v>
      </c>
      <c r="J2034" s="69" t="s">
        <v>389</v>
      </c>
      <c r="K2034" s="70" t="s">
        <v>388</v>
      </c>
      <c r="L2034" s="143"/>
    </row>
    <row r="2035" spans="2:13">
      <c r="B2035" s="61" t="s">
        <v>41</v>
      </c>
      <c r="C2035" s="2">
        <v>0.11</v>
      </c>
      <c r="D2035" s="2">
        <v>20.291</v>
      </c>
      <c r="E2035" s="2">
        <v>26.19</v>
      </c>
      <c r="F2035" s="101">
        <v>0.124</v>
      </c>
      <c r="G2035" s="101"/>
      <c r="H2035" s="101">
        <v>0.62</v>
      </c>
      <c r="I2035" s="101">
        <v>0.11799999999999999</v>
      </c>
      <c r="J2035" s="101"/>
      <c r="K2035" s="101">
        <v>0.59145000000000003</v>
      </c>
      <c r="L2035" s="64" t="s">
        <v>42</v>
      </c>
    </row>
    <row r="2036" spans="2:13">
      <c r="B2036" s="62" t="s">
        <v>43</v>
      </c>
      <c r="C2036" s="2">
        <v>4.4999999999999998E-2</v>
      </c>
      <c r="D2036" s="2"/>
      <c r="E2036" s="2">
        <v>0.46200000000000002</v>
      </c>
      <c r="F2036" s="101">
        <v>8.7999999999999995E-2</v>
      </c>
      <c r="G2036" s="2"/>
      <c r="H2036" s="101">
        <v>0.92700000000000005</v>
      </c>
      <c r="I2036" s="101">
        <v>0.11899999999999999</v>
      </c>
      <c r="J2036" s="2"/>
      <c r="K2036" s="101">
        <v>1.3310499999999998</v>
      </c>
      <c r="L2036" s="65" t="s">
        <v>416</v>
      </c>
    </row>
    <row r="2037" spans="2:13">
      <c r="B2037" s="62" t="s">
        <v>44</v>
      </c>
      <c r="C2037" s="2">
        <v>0</v>
      </c>
      <c r="D2037" s="2"/>
      <c r="E2037" s="2">
        <v>0</v>
      </c>
      <c r="F2037" s="101">
        <v>0</v>
      </c>
      <c r="G2037" s="2"/>
      <c r="H2037" s="101">
        <v>0</v>
      </c>
      <c r="I2037" s="101">
        <v>0</v>
      </c>
      <c r="J2037" s="2"/>
      <c r="K2037" s="101">
        <v>0</v>
      </c>
      <c r="L2037" s="65" t="s">
        <v>45</v>
      </c>
    </row>
    <row r="2038" spans="2:13">
      <c r="B2038" s="62" t="s">
        <v>46</v>
      </c>
      <c r="C2038" s="2">
        <v>12.164999999999999</v>
      </c>
      <c r="D2038" s="2"/>
      <c r="E2038" s="2">
        <v>27</v>
      </c>
      <c r="F2038" s="101">
        <v>13.297000000000001</v>
      </c>
      <c r="G2038" s="2"/>
      <c r="H2038" s="101">
        <v>19.600000000000001</v>
      </c>
      <c r="I2038" s="101">
        <v>13.597</v>
      </c>
      <c r="J2038" s="2"/>
      <c r="K2038" s="101">
        <v>20</v>
      </c>
      <c r="L2038" s="65" t="s">
        <v>47</v>
      </c>
    </row>
    <row r="2039" spans="2:13">
      <c r="B2039" s="62" t="s">
        <v>48</v>
      </c>
      <c r="C2039" s="2">
        <v>39.438000000000002</v>
      </c>
      <c r="D2039" s="2">
        <v>4855.7259999999997</v>
      </c>
      <c r="E2039" s="2">
        <v>114.092</v>
      </c>
      <c r="F2039" s="101">
        <v>39.026000000000003</v>
      </c>
      <c r="G2039" s="101"/>
      <c r="H2039" s="101">
        <v>116.143</v>
      </c>
      <c r="I2039" s="101">
        <v>39.064999999999998</v>
      </c>
      <c r="J2039" s="101"/>
      <c r="K2039" s="101">
        <v>107.26600000000001</v>
      </c>
      <c r="L2039" s="65" t="s">
        <v>49</v>
      </c>
    </row>
    <row r="2040" spans="2:13">
      <c r="B2040" s="62" t="s">
        <v>50</v>
      </c>
      <c r="C2040" s="2">
        <v>0</v>
      </c>
      <c r="D2040" s="2"/>
      <c r="E2040" s="2">
        <v>0</v>
      </c>
      <c r="F2040" s="101">
        <v>0</v>
      </c>
      <c r="G2040" s="2"/>
      <c r="H2040" s="101">
        <v>0</v>
      </c>
      <c r="I2040" s="101">
        <v>0</v>
      </c>
      <c r="J2040" s="2"/>
      <c r="K2040" s="101">
        <v>0</v>
      </c>
      <c r="L2040" s="65" t="s">
        <v>51</v>
      </c>
    </row>
    <row r="2041" spans="2:13">
      <c r="B2041" s="62" t="s">
        <v>52</v>
      </c>
      <c r="C2041" s="2">
        <v>0</v>
      </c>
      <c r="D2041" s="2"/>
      <c r="E2041" s="2">
        <v>0</v>
      </c>
      <c r="F2041" s="101">
        <v>0</v>
      </c>
      <c r="G2041" s="2"/>
      <c r="H2041" s="101">
        <v>0</v>
      </c>
      <c r="I2041" s="101">
        <v>0</v>
      </c>
      <c r="J2041" s="2"/>
      <c r="K2041" s="101">
        <v>0</v>
      </c>
      <c r="L2041" s="65" t="s">
        <v>53</v>
      </c>
    </row>
    <row r="2042" spans="2:13">
      <c r="B2042" s="62" t="s">
        <v>54</v>
      </c>
      <c r="C2042" s="2">
        <v>0</v>
      </c>
      <c r="D2042" s="2"/>
      <c r="E2042" s="2">
        <v>0</v>
      </c>
      <c r="F2042" s="101">
        <v>0</v>
      </c>
      <c r="G2042" s="2"/>
      <c r="H2042" s="101">
        <v>0</v>
      </c>
      <c r="I2042" s="101">
        <v>0</v>
      </c>
      <c r="J2042" s="2"/>
      <c r="K2042" s="101">
        <v>0</v>
      </c>
      <c r="L2042" s="65" t="s">
        <v>55</v>
      </c>
    </row>
    <row r="2043" spans="2:13">
      <c r="B2043" s="62" t="s">
        <v>56</v>
      </c>
      <c r="C2043" s="2">
        <v>0</v>
      </c>
      <c r="D2043" s="2"/>
      <c r="E2043" s="2">
        <v>0</v>
      </c>
      <c r="F2043" s="101">
        <v>0</v>
      </c>
      <c r="G2043" s="2"/>
      <c r="H2043" s="101">
        <v>0</v>
      </c>
      <c r="I2043" s="101">
        <v>0</v>
      </c>
      <c r="J2043" s="2"/>
      <c r="K2043" s="101">
        <v>0</v>
      </c>
      <c r="L2043" s="65" t="s">
        <v>57</v>
      </c>
    </row>
    <row r="2044" spans="2:13">
      <c r="B2044" s="62" t="s">
        <v>58</v>
      </c>
      <c r="C2044" s="2">
        <v>9.4350000000000005</v>
      </c>
      <c r="D2044" s="2"/>
      <c r="E2044" s="2">
        <v>43.015000000000001</v>
      </c>
      <c r="F2044" s="101">
        <v>9.4909999999999997</v>
      </c>
      <c r="G2044" s="2"/>
      <c r="H2044" s="101">
        <v>46.502000000000002</v>
      </c>
      <c r="I2044" s="101">
        <v>9.4920000000000009</v>
      </c>
      <c r="J2044" s="2"/>
      <c r="K2044" s="101">
        <v>40.996099999999998</v>
      </c>
      <c r="L2044" s="65" t="s">
        <v>417</v>
      </c>
      <c r="M2044" s="93"/>
    </row>
    <row r="2045" spans="2:13">
      <c r="B2045" s="62" t="s">
        <v>59</v>
      </c>
      <c r="C2045" s="2">
        <v>0</v>
      </c>
      <c r="D2045" s="2"/>
      <c r="E2045" s="2">
        <v>0</v>
      </c>
      <c r="F2045" s="101">
        <v>0</v>
      </c>
      <c r="G2045" s="2"/>
      <c r="H2045" s="101">
        <v>0</v>
      </c>
      <c r="I2045" s="101">
        <v>0</v>
      </c>
      <c r="J2045" s="2"/>
      <c r="K2045" s="101">
        <v>0</v>
      </c>
      <c r="L2045" s="65" t="s">
        <v>60</v>
      </c>
    </row>
    <row r="2046" spans="2:13">
      <c r="B2046" s="62" t="s">
        <v>61</v>
      </c>
      <c r="C2046" s="2">
        <v>1.21</v>
      </c>
      <c r="D2046" s="2">
        <v>413</v>
      </c>
      <c r="E2046" s="2">
        <v>9</v>
      </c>
      <c r="F2046" s="101">
        <v>1.19</v>
      </c>
      <c r="G2046" s="2">
        <v>413</v>
      </c>
      <c r="H2046" s="101">
        <v>9.3219999999999992</v>
      </c>
      <c r="I2046" s="101">
        <v>1.2190000000000001</v>
      </c>
      <c r="J2046" s="2"/>
      <c r="K2046" s="101">
        <v>9.6809999999999992</v>
      </c>
      <c r="L2046" s="65" t="s">
        <v>62</v>
      </c>
    </row>
    <row r="2047" spans="2:13">
      <c r="B2047" s="62" t="s">
        <v>63</v>
      </c>
      <c r="C2047" s="2">
        <v>0.15</v>
      </c>
      <c r="D2047" s="2">
        <v>50</v>
      </c>
      <c r="E2047" s="2">
        <v>0.05</v>
      </c>
      <c r="F2047" s="101">
        <v>0</v>
      </c>
      <c r="G2047" s="2"/>
      <c r="H2047" s="101">
        <v>0</v>
      </c>
      <c r="I2047" s="101">
        <v>0</v>
      </c>
      <c r="J2047" s="2"/>
      <c r="K2047" s="101">
        <v>0</v>
      </c>
      <c r="L2047" s="65" t="s">
        <v>64</v>
      </c>
    </row>
    <row r="2048" spans="2:13">
      <c r="B2048" s="62" t="s">
        <v>65</v>
      </c>
      <c r="C2048" s="2">
        <v>0.35199999999999998</v>
      </c>
      <c r="D2048" s="2"/>
      <c r="E2048" s="2">
        <v>3.4590000000000001</v>
      </c>
      <c r="F2048" s="101">
        <v>0.33700000000000002</v>
      </c>
      <c r="G2048" s="2"/>
      <c r="H2048" s="101">
        <v>3.335</v>
      </c>
      <c r="I2048" s="101">
        <v>0.48199999999999998</v>
      </c>
      <c r="J2048" s="2"/>
      <c r="K2048" s="101">
        <v>4.2415600000000007</v>
      </c>
      <c r="L2048" s="65" t="s">
        <v>66</v>
      </c>
    </row>
    <row r="2049" spans="2:12">
      <c r="B2049" s="62" t="s">
        <v>67</v>
      </c>
      <c r="C2049" s="2">
        <v>0.5</v>
      </c>
      <c r="D2049" s="2">
        <v>1955</v>
      </c>
      <c r="E2049" s="2">
        <v>8.0000000000000002E-3</v>
      </c>
      <c r="F2049" s="101">
        <v>2E-3</v>
      </c>
      <c r="G2049" s="2"/>
      <c r="H2049" s="101">
        <v>6.0000000000000001E-3</v>
      </c>
      <c r="I2049" s="101">
        <v>3.0000000000000001E-3</v>
      </c>
      <c r="J2049" s="2"/>
      <c r="K2049" s="101">
        <v>8.9999999999999993E-3</v>
      </c>
      <c r="L2049" s="65" t="s">
        <v>68</v>
      </c>
    </row>
    <row r="2050" spans="2:12">
      <c r="B2050" s="62" t="s">
        <v>69</v>
      </c>
      <c r="C2050" s="2">
        <v>0</v>
      </c>
      <c r="D2050" s="2"/>
      <c r="E2050" s="2">
        <v>0</v>
      </c>
      <c r="F2050" s="101">
        <v>0</v>
      </c>
      <c r="G2050" s="2"/>
      <c r="H2050" s="101">
        <v>0</v>
      </c>
      <c r="I2050" s="101">
        <v>0</v>
      </c>
      <c r="J2050" s="2"/>
      <c r="K2050" s="101">
        <v>0</v>
      </c>
      <c r="L2050" s="65" t="s">
        <v>70</v>
      </c>
    </row>
    <row r="2051" spans="2:12">
      <c r="B2051" s="62" t="s">
        <v>71</v>
      </c>
      <c r="C2051" s="2">
        <v>0.75700000000000001</v>
      </c>
      <c r="D2051" s="2"/>
      <c r="E2051" s="2">
        <v>4.048</v>
      </c>
      <c r="F2051" s="101">
        <v>0.60899999999999999</v>
      </c>
      <c r="G2051" s="2"/>
      <c r="H2051" s="101">
        <v>3.327</v>
      </c>
      <c r="I2051" s="101">
        <v>0.58199999999999996</v>
      </c>
      <c r="J2051" s="2"/>
      <c r="K2051" s="101">
        <v>3.18113</v>
      </c>
      <c r="L2051" s="65" t="s">
        <v>72</v>
      </c>
    </row>
    <row r="2052" spans="2:12">
      <c r="B2052" s="62" t="s">
        <v>73</v>
      </c>
      <c r="C2052" s="2">
        <v>2.5539999999999998</v>
      </c>
      <c r="D2052" s="2"/>
      <c r="E2052" s="2">
        <v>9.673</v>
      </c>
      <c r="F2052" s="101">
        <v>2.915</v>
      </c>
      <c r="G2052" s="2"/>
      <c r="H2052" s="101">
        <v>10.42</v>
      </c>
      <c r="I2052" s="101">
        <v>2.907</v>
      </c>
      <c r="J2052" s="2"/>
      <c r="K2052" s="101">
        <v>10.30368</v>
      </c>
      <c r="L2052" s="65" t="s">
        <v>74</v>
      </c>
    </row>
    <row r="2053" spans="2:12">
      <c r="B2053" s="62" t="s">
        <v>75</v>
      </c>
      <c r="C2053" s="2">
        <v>31.673999999999999</v>
      </c>
      <c r="D2053" s="2"/>
      <c r="E2053" s="2">
        <v>225.29499999999999</v>
      </c>
      <c r="F2053" s="101">
        <v>28.77</v>
      </c>
      <c r="G2053" s="2"/>
      <c r="H2053" s="101">
        <v>200</v>
      </c>
      <c r="I2053" s="101">
        <v>29.713000000000001</v>
      </c>
      <c r="J2053" s="2"/>
      <c r="K2053" s="101">
        <v>212</v>
      </c>
      <c r="L2053" s="65" t="s">
        <v>76</v>
      </c>
    </row>
    <row r="2054" spans="2:12">
      <c r="B2054" s="62" t="s">
        <v>77</v>
      </c>
      <c r="C2054" s="2">
        <v>63</v>
      </c>
      <c r="D2054" s="2"/>
      <c r="E2054" s="2">
        <v>153.5</v>
      </c>
      <c r="F2054" s="101">
        <v>63.131</v>
      </c>
      <c r="G2054" s="2"/>
      <c r="H2054" s="101">
        <v>144.24600000000001</v>
      </c>
      <c r="I2054" s="101">
        <v>64.430999999999997</v>
      </c>
      <c r="J2054" s="2"/>
      <c r="K2054" s="101">
        <v>144.15299999999999</v>
      </c>
      <c r="L2054" s="65" t="s">
        <v>78</v>
      </c>
    </row>
    <row r="2055" spans="2:12" ht="15.75" thickBot="1">
      <c r="B2055" s="62" t="s">
        <v>79</v>
      </c>
      <c r="C2055" s="2">
        <v>0</v>
      </c>
      <c r="D2055" s="2"/>
      <c r="E2055" s="2">
        <v>0</v>
      </c>
      <c r="F2055" s="101">
        <v>0</v>
      </c>
      <c r="G2055" s="2"/>
      <c r="H2055" s="101">
        <v>0</v>
      </c>
      <c r="I2055" s="101">
        <v>0</v>
      </c>
      <c r="J2055" s="2"/>
      <c r="K2055" s="101">
        <v>0</v>
      </c>
      <c r="L2055" s="66" t="s">
        <v>80</v>
      </c>
    </row>
    <row r="2056" spans="2:12" ht="15.75" thickBot="1">
      <c r="B2056" s="63" t="s">
        <v>81</v>
      </c>
      <c r="C2056" s="2">
        <v>0.54700000000000004</v>
      </c>
      <c r="D2056" s="2"/>
      <c r="E2056" s="2">
        <v>5.593</v>
      </c>
      <c r="F2056" s="101">
        <v>0.53800000000000003</v>
      </c>
      <c r="G2056" s="2"/>
      <c r="H2056" s="101">
        <v>5.46</v>
      </c>
      <c r="I2056" s="101">
        <v>0.54600000000000004</v>
      </c>
      <c r="J2056" s="2"/>
      <c r="K2056" s="101">
        <v>5.5842799999999997</v>
      </c>
      <c r="L2056" s="75" t="s">
        <v>82</v>
      </c>
    </row>
    <row r="2057" spans="2:12" ht="15.75" thickBot="1">
      <c r="B2057" s="81" t="s">
        <v>343</v>
      </c>
      <c r="C2057" s="67">
        <v>161.93700000000001</v>
      </c>
      <c r="D2057" s="67"/>
      <c r="E2057" s="67">
        <v>621.38499999999999</v>
      </c>
      <c r="F2057" s="81">
        <v>159.51800000000003</v>
      </c>
      <c r="G2057" s="81"/>
      <c r="H2057" s="81">
        <v>559.90800000000002</v>
      </c>
      <c r="I2057" s="100">
        <f t="shared" ref="I2057:J2057" si="315">SUM(I2035:I2056)</f>
        <v>162.274</v>
      </c>
      <c r="J2057" s="100">
        <f t="shared" si="315"/>
        <v>0</v>
      </c>
      <c r="K2057" s="100">
        <f>SUM(K2035:K2056)</f>
        <v>559.33825000000002</v>
      </c>
      <c r="L2057" s="81" t="s">
        <v>345</v>
      </c>
    </row>
    <row r="2058" spans="2:12" ht="15.75" thickBot="1">
      <c r="B2058" s="81" t="s">
        <v>344</v>
      </c>
      <c r="C2058" s="67">
        <v>289.81799999999998</v>
      </c>
      <c r="D2058" s="67"/>
      <c r="E2058" s="67">
        <v>1315.588</v>
      </c>
      <c r="F2058" s="81">
        <v>281.52199999999999</v>
      </c>
      <c r="G2058" s="81"/>
      <c r="H2058" s="81">
        <v>1264.943</v>
      </c>
      <c r="I2058" s="100">
        <v>299.541</v>
      </c>
      <c r="J2058" s="100"/>
      <c r="K2058" s="100">
        <v>1348.2547400000001</v>
      </c>
      <c r="L2058" s="81" t="s">
        <v>342</v>
      </c>
    </row>
    <row r="2063" spans="2:12">
      <c r="B2063" s="43" t="s">
        <v>176</v>
      </c>
      <c r="L2063" s="43" t="s">
        <v>177</v>
      </c>
    </row>
    <row r="2064" spans="2:12">
      <c r="B2064" s="43" t="s">
        <v>270</v>
      </c>
      <c r="G2064" s="98"/>
      <c r="L2064" s="43" t="s">
        <v>332</v>
      </c>
    </row>
    <row r="2065" spans="2:12" ht="15.75" thickBot="1">
      <c r="B2065" s="43" t="s">
        <v>477</v>
      </c>
      <c r="L2065" s="43" t="s">
        <v>259</v>
      </c>
    </row>
    <row r="2066" spans="2:12" ht="15.75" thickBot="1">
      <c r="B2066" s="150" t="s">
        <v>39</v>
      </c>
      <c r="C2066" s="138">
        <v>2019</v>
      </c>
      <c r="D2066" s="139"/>
      <c r="E2066" s="140"/>
      <c r="F2066" s="138">
        <v>2020</v>
      </c>
      <c r="G2066" s="139"/>
      <c r="H2066" s="140"/>
      <c r="I2066" s="138">
        <v>2021</v>
      </c>
      <c r="J2066" s="139"/>
      <c r="K2066" s="140"/>
      <c r="L2066" s="141" t="s">
        <v>40</v>
      </c>
    </row>
    <row r="2067" spans="2:12">
      <c r="B2067" s="151"/>
      <c r="C2067" s="57" t="s">
        <v>260</v>
      </c>
      <c r="D2067" s="57" t="s">
        <v>261</v>
      </c>
      <c r="E2067" s="58" t="s">
        <v>462</v>
      </c>
      <c r="F2067" s="57" t="s">
        <v>260</v>
      </c>
      <c r="G2067" s="57" t="s">
        <v>261</v>
      </c>
      <c r="H2067" s="58" t="s">
        <v>462</v>
      </c>
      <c r="I2067" s="57" t="s">
        <v>260</v>
      </c>
      <c r="J2067" s="57" t="s">
        <v>261</v>
      </c>
      <c r="K2067" s="58" t="s">
        <v>462</v>
      </c>
      <c r="L2067" s="142"/>
    </row>
    <row r="2068" spans="2:12" ht="30" thickBot="1">
      <c r="B2068" s="152"/>
      <c r="C2068" s="68" t="s">
        <v>8</v>
      </c>
      <c r="D2068" s="69" t="s">
        <v>389</v>
      </c>
      <c r="E2068" s="70" t="s">
        <v>388</v>
      </c>
      <c r="F2068" s="68" t="s">
        <v>8</v>
      </c>
      <c r="G2068" s="69" t="s">
        <v>389</v>
      </c>
      <c r="H2068" s="70" t="s">
        <v>388</v>
      </c>
      <c r="I2068" s="68" t="s">
        <v>8</v>
      </c>
      <c r="J2068" s="69" t="s">
        <v>389</v>
      </c>
      <c r="K2068" s="70" t="s">
        <v>388</v>
      </c>
      <c r="L2068" s="143"/>
    </row>
    <row r="2069" spans="2:12">
      <c r="B2069" s="107" t="s">
        <v>41</v>
      </c>
      <c r="C2069" s="2">
        <v>0.84</v>
      </c>
      <c r="D2069" s="2">
        <v>236.9</v>
      </c>
      <c r="E2069" s="2">
        <v>13.3</v>
      </c>
      <c r="F2069" s="94">
        <v>1.1458999999999999</v>
      </c>
      <c r="G2069" s="86" t="s">
        <v>16</v>
      </c>
      <c r="H2069" s="104">
        <v>20.312999999999999</v>
      </c>
      <c r="I2069" s="2">
        <v>1.9370000000000001</v>
      </c>
      <c r="J2069" s="8" t="s">
        <v>16</v>
      </c>
      <c r="K2069" s="2">
        <v>2.4950000000000001</v>
      </c>
      <c r="L2069" s="105" t="s">
        <v>42</v>
      </c>
    </row>
    <row r="2070" spans="2:12">
      <c r="B2070" s="62" t="s">
        <v>43</v>
      </c>
      <c r="C2070" s="2" t="s">
        <v>16</v>
      </c>
      <c r="D2070" s="2" t="s">
        <v>16</v>
      </c>
      <c r="E2070" s="2" t="s">
        <v>16</v>
      </c>
      <c r="F2070" s="2" t="s">
        <v>16</v>
      </c>
      <c r="G2070" s="2" t="s">
        <v>16</v>
      </c>
      <c r="H2070" s="8" t="s">
        <v>16</v>
      </c>
      <c r="I2070" s="8" t="s">
        <v>16</v>
      </c>
      <c r="J2070" s="8" t="s">
        <v>16</v>
      </c>
      <c r="K2070" s="8" t="s">
        <v>16</v>
      </c>
      <c r="L2070" s="65" t="s">
        <v>416</v>
      </c>
    </row>
    <row r="2071" spans="2:12">
      <c r="B2071" s="62" t="s">
        <v>44</v>
      </c>
      <c r="C2071" s="2" t="s">
        <v>16</v>
      </c>
      <c r="D2071" s="2" t="s">
        <v>16</v>
      </c>
      <c r="E2071" s="2" t="s">
        <v>16</v>
      </c>
      <c r="F2071" s="2" t="s">
        <v>16</v>
      </c>
      <c r="G2071" s="2" t="s">
        <v>16</v>
      </c>
      <c r="H2071" s="8" t="s">
        <v>16</v>
      </c>
      <c r="I2071" s="8" t="s">
        <v>16</v>
      </c>
      <c r="J2071" s="8" t="s">
        <v>16</v>
      </c>
      <c r="K2071" s="8" t="s">
        <v>16</v>
      </c>
      <c r="L2071" s="65" t="s">
        <v>45</v>
      </c>
    </row>
    <row r="2072" spans="2:12">
      <c r="B2072" s="62" t="s">
        <v>46</v>
      </c>
      <c r="C2072" s="2">
        <v>11.523999999999999</v>
      </c>
      <c r="D2072" s="2" t="s">
        <v>16</v>
      </c>
      <c r="E2072" s="2">
        <v>98</v>
      </c>
      <c r="F2072" s="2" t="s">
        <v>16</v>
      </c>
      <c r="G2072" s="2" t="s">
        <v>16</v>
      </c>
      <c r="H2072" s="8" t="s">
        <v>16</v>
      </c>
      <c r="I2072" s="8" t="s">
        <v>16</v>
      </c>
      <c r="J2072" s="8" t="s">
        <v>16</v>
      </c>
      <c r="K2072" s="8" t="s">
        <v>16</v>
      </c>
      <c r="L2072" s="65" t="s">
        <v>47</v>
      </c>
    </row>
    <row r="2073" spans="2:12">
      <c r="B2073" s="62" t="s">
        <v>48</v>
      </c>
      <c r="C2073" s="2">
        <v>9.1289999999999996</v>
      </c>
      <c r="D2073" s="2" t="s">
        <v>16</v>
      </c>
      <c r="E2073" s="2">
        <v>94.752099999999999</v>
      </c>
      <c r="F2073" s="95" t="s">
        <v>16</v>
      </c>
      <c r="G2073" s="2" t="s">
        <v>16</v>
      </c>
      <c r="H2073" s="8" t="s">
        <v>16</v>
      </c>
      <c r="I2073" s="8" t="s">
        <v>16</v>
      </c>
      <c r="J2073" s="8" t="s">
        <v>16</v>
      </c>
      <c r="K2073" s="8" t="s">
        <v>16</v>
      </c>
      <c r="L2073" s="65" t="s">
        <v>49</v>
      </c>
    </row>
    <row r="2074" spans="2:12">
      <c r="B2074" s="62" t="s">
        <v>50</v>
      </c>
      <c r="C2074" s="2" t="s">
        <v>16</v>
      </c>
      <c r="D2074" s="2" t="s">
        <v>16</v>
      </c>
      <c r="E2074" s="2" t="s">
        <v>16</v>
      </c>
      <c r="F2074" s="2" t="s">
        <v>16</v>
      </c>
      <c r="G2074" s="2" t="s">
        <v>16</v>
      </c>
      <c r="H2074" s="8" t="s">
        <v>16</v>
      </c>
      <c r="I2074" s="8" t="s">
        <v>16</v>
      </c>
      <c r="J2074" s="8" t="s">
        <v>16</v>
      </c>
      <c r="K2074" s="8" t="s">
        <v>16</v>
      </c>
      <c r="L2074" s="65" t="s">
        <v>51</v>
      </c>
    </row>
    <row r="2075" spans="2:12">
      <c r="B2075" s="62" t="s">
        <v>52</v>
      </c>
      <c r="C2075" s="2" t="s">
        <v>16</v>
      </c>
      <c r="D2075" s="2" t="s">
        <v>16</v>
      </c>
      <c r="E2075" s="2" t="s">
        <v>16</v>
      </c>
      <c r="F2075" s="2" t="s">
        <v>16</v>
      </c>
      <c r="G2075" s="2" t="s">
        <v>16</v>
      </c>
      <c r="H2075" s="8" t="s">
        <v>16</v>
      </c>
      <c r="I2075" s="8" t="s">
        <v>16</v>
      </c>
      <c r="J2075" s="8" t="s">
        <v>16</v>
      </c>
      <c r="K2075" s="8" t="s">
        <v>16</v>
      </c>
      <c r="L2075" s="65" t="s">
        <v>53</v>
      </c>
    </row>
    <row r="2076" spans="2:12">
      <c r="B2076" s="62" t="s">
        <v>54</v>
      </c>
      <c r="C2076" s="2" t="s">
        <v>16</v>
      </c>
      <c r="D2076" s="2" t="s">
        <v>16</v>
      </c>
      <c r="E2076" s="2" t="s">
        <v>16</v>
      </c>
      <c r="F2076" s="2" t="s">
        <v>16</v>
      </c>
      <c r="G2076" s="2" t="s">
        <v>16</v>
      </c>
      <c r="H2076" s="8" t="s">
        <v>16</v>
      </c>
      <c r="I2076" s="8" t="s">
        <v>16</v>
      </c>
      <c r="J2076" s="8" t="s">
        <v>16</v>
      </c>
      <c r="K2076" s="8" t="s">
        <v>16</v>
      </c>
      <c r="L2076" s="65" t="s">
        <v>55</v>
      </c>
    </row>
    <row r="2077" spans="2:12">
      <c r="B2077" s="62" t="s">
        <v>56</v>
      </c>
      <c r="C2077" s="2" t="s">
        <v>16</v>
      </c>
      <c r="D2077" s="2" t="s">
        <v>16</v>
      </c>
      <c r="E2077" s="2" t="s">
        <v>16</v>
      </c>
      <c r="F2077" s="2" t="s">
        <v>16</v>
      </c>
      <c r="G2077" s="2" t="s">
        <v>16</v>
      </c>
      <c r="H2077" s="8" t="s">
        <v>16</v>
      </c>
      <c r="I2077" s="8" t="s">
        <v>16</v>
      </c>
      <c r="J2077" s="8" t="s">
        <v>16</v>
      </c>
      <c r="K2077" s="8" t="s">
        <v>16</v>
      </c>
      <c r="L2077" s="65" t="s">
        <v>57</v>
      </c>
    </row>
    <row r="2078" spans="2:12">
      <c r="B2078" s="62" t="s">
        <v>58</v>
      </c>
      <c r="C2078" s="2" t="s">
        <v>16</v>
      </c>
      <c r="D2078" s="2" t="s">
        <v>16</v>
      </c>
      <c r="E2078" s="2" t="s">
        <v>16</v>
      </c>
      <c r="F2078" s="2" t="s">
        <v>16</v>
      </c>
      <c r="G2078" s="2" t="s">
        <v>16</v>
      </c>
      <c r="H2078" s="8" t="s">
        <v>16</v>
      </c>
      <c r="I2078" s="8" t="s">
        <v>16</v>
      </c>
      <c r="J2078" s="8" t="s">
        <v>16</v>
      </c>
      <c r="K2078" s="8" t="s">
        <v>16</v>
      </c>
      <c r="L2078" s="65" t="s">
        <v>417</v>
      </c>
    </row>
    <row r="2079" spans="2:12">
      <c r="B2079" s="62" t="s">
        <v>59</v>
      </c>
      <c r="C2079" s="2" t="s">
        <v>16</v>
      </c>
      <c r="D2079" s="2" t="s">
        <v>16</v>
      </c>
      <c r="E2079" s="2" t="s">
        <v>16</v>
      </c>
      <c r="F2079" s="2" t="s">
        <v>16</v>
      </c>
      <c r="G2079" s="2" t="s">
        <v>16</v>
      </c>
      <c r="H2079" s="8" t="s">
        <v>16</v>
      </c>
      <c r="I2079" s="8" t="s">
        <v>16</v>
      </c>
      <c r="J2079" s="8" t="s">
        <v>16</v>
      </c>
      <c r="K2079" s="8" t="s">
        <v>16</v>
      </c>
      <c r="L2079" s="65" t="s">
        <v>60</v>
      </c>
    </row>
    <row r="2080" spans="2:12">
      <c r="B2080" s="63" t="s">
        <v>61</v>
      </c>
      <c r="C2080" s="87" t="s">
        <v>16</v>
      </c>
      <c r="D2080" s="87">
        <v>6452</v>
      </c>
      <c r="E2080" s="87">
        <v>220</v>
      </c>
      <c r="F2080" s="95" t="s">
        <v>16</v>
      </c>
      <c r="G2080" s="87">
        <v>6495</v>
      </c>
      <c r="H2080" s="92">
        <v>241</v>
      </c>
      <c r="I2080" s="9" t="s">
        <v>16</v>
      </c>
      <c r="J2080" s="9" t="s">
        <v>16</v>
      </c>
      <c r="K2080" s="9" t="s">
        <v>16</v>
      </c>
      <c r="L2080" s="66" t="s">
        <v>62</v>
      </c>
    </row>
    <row r="2081" spans="2:12">
      <c r="B2081" s="62" t="s">
        <v>63</v>
      </c>
      <c r="C2081" s="3">
        <v>7.0000000000000001E-3</v>
      </c>
      <c r="D2081" s="3">
        <v>10</v>
      </c>
      <c r="E2081" s="3">
        <v>0.04</v>
      </c>
      <c r="F2081" s="3" t="s">
        <v>16</v>
      </c>
      <c r="G2081" s="3" t="s">
        <v>16</v>
      </c>
      <c r="H2081" s="9" t="s">
        <v>16</v>
      </c>
      <c r="I2081" s="9" t="s">
        <v>16</v>
      </c>
      <c r="J2081" s="9" t="s">
        <v>16</v>
      </c>
      <c r="K2081" s="9" t="s">
        <v>16</v>
      </c>
      <c r="L2081" s="65" t="s">
        <v>64</v>
      </c>
    </row>
    <row r="2082" spans="2:12">
      <c r="B2082" s="61" t="s">
        <v>65</v>
      </c>
      <c r="C2082" s="2" t="s">
        <v>16</v>
      </c>
      <c r="D2082" s="2" t="s">
        <v>16</v>
      </c>
      <c r="E2082" s="2" t="s">
        <v>16</v>
      </c>
      <c r="F2082" s="2" t="s">
        <v>16</v>
      </c>
      <c r="G2082" s="2" t="s">
        <v>16</v>
      </c>
      <c r="H2082" s="8" t="s">
        <v>16</v>
      </c>
      <c r="I2082" s="8" t="s">
        <v>16</v>
      </c>
      <c r="J2082" s="8" t="s">
        <v>16</v>
      </c>
      <c r="K2082" s="8" t="s">
        <v>16</v>
      </c>
      <c r="L2082" s="64" t="s">
        <v>66</v>
      </c>
    </row>
    <row r="2083" spans="2:12">
      <c r="B2083" s="62" t="s">
        <v>67</v>
      </c>
      <c r="C2083" s="2" t="s">
        <v>16</v>
      </c>
      <c r="D2083" s="2" t="s">
        <v>16</v>
      </c>
      <c r="E2083" s="2" t="s">
        <v>16</v>
      </c>
      <c r="F2083" s="2" t="s">
        <v>16</v>
      </c>
      <c r="G2083" s="2" t="s">
        <v>16</v>
      </c>
      <c r="H2083" s="8" t="s">
        <v>16</v>
      </c>
      <c r="I2083" s="8" t="s">
        <v>16</v>
      </c>
      <c r="J2083" s="8" t="s">
        <v>16</v>
      </c>
      <c r="K2083" s="8" t="s">
        <v>16</v>
      </c>
      <c r="L2083" s="65" t="s">
        <v>68</v>
      </c>
    </row>
    <row r="2084" spans="2:12">
      <c r="B2084" s="62" t="s">
        <v>69</v>
      </c>
      <c r="C2084" s="2" t="s">
        <v>16</v>
      </c>
      <c r="D2084" s="2" t="s">
        <v>16</v>
      </c>
      <c r="E2084" s="2" t="s">
        <v>16</v>
      </c>
      <c r="F2084" s="2" t="s">
        <v>16</v>
      </c>
      <c r="G2084" s="2" t="s">
        <v>16</v>
      </c>
      <c r="H2084" s="8" t="s">
        <v>16</v>
      </c>
      <c r="I2084" s="8" t="s">
        <v>16</v>
      </c>
      <c r="J2084" s="8" t="s">
        <v>16</v>
      </c>
      <c r="K2084" s="8" t="s">
        <v>16</v>
      </c>
      <c r="L2084" s="65" t="s">
        <v>70</v>
      </c>
    </row>
    <row r="2085" spans="2:12">
      <c r="B2085" s="62" t="s">
        <v>71</v>
      </c>
      <c r="C2085" s="2" t="s">
        <v>16</v>
      </c>
      <c r="D2085" s="2" t="s">
        <v>16</v>
      </c>
      <c r="E2085" s="2" t="s">
        <v>16</v>
      </c>
      <c r="F2085" s="2" t="s">
        <v>16</v>
      </c>
      <c r="G2085" s="2" t="s">
        <v>16</v>
      </c>
      <c r="H2085" s="8" t="s">
        <v>16</v>
      </c>
      <c r="I2085" s="8" t="s">
        <v>16</v>
      </c>
      <c r="J2085" s="8" t="s">
        <v>16</v>
      </c>
      <c r="K2085" s="8" t="s">
        <v>16</v>
      </c>
      <c r="L2085" s="65" t="s">
        <v>72</v>
      </c>
    </row>
    <row r="2086" spans="2:12">
      <c r="B2086" s="62" t="s">
        <v>73</v>
      </c>
      <c r="C2086" s="2" t="s">
        <v>16</v>
      </c>
      <c r="D2086" s="2" t="s">
        <v>16</v>
      </c>
      <c r="E2086" s="2" t="s">
        <v>16</v>
      </c>
      <c r="F2086" s="2" t="s">
        <v>16</v>
      </c>
      <c r="G2086" s="2" t="s">
        <v>16</v>
      </c>
      <c r="H2086" s="8" t="s">
        <v>16</v>
      </c>
      <c r="I2086" s="8" t="s">
        <v>16</v>
      </c>
      <c r="J2086" s="8" t="s">
        <v>16</v>
      </c>
      <c r="K2086" s="8" t="s">
        <v>16</v>
      </c>
      <c r="L2086" s="65" t="s">
        <v>74</v>
      </c>
    </row>
    <row r="2087" spans="2:12">
      <c r="B2087" s="62" t="s">
        <v>75</v>
      </c>
      <c r="C2087" s="2" t="s">
        <v>16</v>
      </c>
      <c r="D2087" s="2" t="s">
        <v>16</v>
      </c>
      <c r="E2087" s="2" t="s">
        <v>16</v>
      </c>
      <c r="F2087" s="2">
        <v>33.546999999999997</v>
      </c>
      <c r="G2087" s="2" t="s">
        <v>16</v>
      </c>
      <c r="H2087" s="8">
        <v>605</v>
      </c>
      <c r="I2087" s="2">
        <v>33.567999999999998</v>
      </c>
      <c r="J2087" s="2"/>
      <c r="K2087" s="8">
        <v>673</v>
      </c>
      <c r="L2087" s="65" t="s">
        <v>76</v>
      </c>
    </row>
    <row r="2088" spans="2:12">
      <c r="B2088" s="62" t="s">
        <v>77</v>
      </c>
      <c r="C2088" s="2">
        <v>14.1</v>
      </c>
      <c r="D2088" s="2" t="s">
        <v>16</v>
      </c>
      <c r="E2088" s="2">
        <v>116.9</v>
      </c>
      <c r="F2088" s="2">
        <v>14.3</v>
      </c>
      <c r="G2088" s="2" t="s">
        <v>16</v>
      </c>
      <c r="H2088" s="8">
        <v>146.9</v>
      </c>
      <c r="I2088" s="2">
        <v>15</v>
      </c>
      <c r="J2088" s="2"/>
      <c r="K2088" s="8">
        <v>152</v>
      </c>
      <c r="L2088" s="65" t="s">
        <v>78</v>
      </c>
    </row>
    <row r="2089" spans="2:12" ht="15.75" thickBot="1">
      <c r="B2089" s="62" t="s">
        <v>79</v>
      </c>
      <c r="C2089" s="2" t="s">
        <v>16</v>
      </c>
      <c r="D2089" s="2" t="s">
        <v>16</v>
      </c>
      <c r="E2089" s="2" t="s">
        <v>16</v>
      </c>
      <c r="F2089" s="2" t="s">
        <v>16</v>
      </c>
      <c r="G2089" s="2" t="s">
        <v>16</v>
      </c>
      <c r="H2089" s="2" t="s">
        <v>16</v>
      </c>
      <c r="I2089" s="2" t="s">
        <v>16</v>
      </c>
      <c r="J2089" s="2" t="s">
        <v>16</v>
      </c>
      <c r="K2089" s="2" t="s">
        <v>16</v>
      </c>
      <c r="L2089" s="106" t="s">
        <v>80</v>
      </c>
    </row>
    <row r="2090" spans="2:12" ht="15.75" thickBot="1">
      <c r="B2090" s="108" t="s">
        <v>81</v>
      </c>
      <c r="C2090" s="2">
        <v>2.63</v>
      </c>
      <c r="D2090" s="2" t="s">
        <v>16</v>
      </c>
      <c r="E2090" s="2">
        <v>27.567</v>
      </c>
      <c r="F2090" s="2" t="s">
        <v>16</v>
      </c>
      <c r="G2090" s="2" t="s">
        <v>16</v>
      </c>
      <c r="H2090" s="2" t="s">
        <v>16</v>
      </c>
      <c r="I2090" s="2" t="s">
        <v>16</v>
      </c>
      <c r="J2090" s="2" t="s">
        <v>16</v>
      </c>
      <c r="K2090" s="2" t="s">
        <v>16</v>
      </c>
      <c r="L2090" s="75" t="s">
        <v>82</v>
      </c>
    </row>
    <row r="2091" spans="2:12" ht="15.75" thickBot="1">
      <c r="B2091" s="81" t="s">
        <v>343</v>
      </c>
      <c r="C2091" s="67">
        <v>38.230000000000004</v>
      </c>
      <c r="D2091" s="131" t="s">
        <v>16</v>
      </c>
      <c r="E2091" s="67">
        <v>570.55910000000006</v>
      </c>
      <c r="F2091" s="67">
        <v>34.692899999999995</v>
      </c>
      <c r="G2091" s="131" t="s">
        <v>16</v>
      </c>
      <c r="H2091" s="67">
        <f>SUM(H2069:H2090)</f>
        <v>1013.213</v>
      </c>
      <c r="I2091" s="67">
        <f t="shared" ref="I2091:J2091" si="316">SUM(I2069:I2090)</f>
        <v>50.504999999999995</v>
      </c>
      <c r="J2091" s="67">
        <f t="shared" si="316"/>
        <v>0</v>
      </c>
      <c r="K2091" s="67">
        <f>SUM(K2069:K2090)</f>
        <v>827.495</v>
      </c>
      <c r="L2091" s="81" t="s">
        <v>345</v>
      </c>
    </row>
    <row r="2096" spans="2:12">
      <c r="B2096" s="43" t="s">
        <v>401</v>
      </c>
      <c r="F2096" s="98"/>
      <c r="L2096" s="43" t="s">
        <v>180</v>
      </c>
    </row>
    <row r="2097" spans="2:12">
      <c r="B2097" s="43" t="s">
        <v>271</v>
      </c>
      <c r="L2097" s="43" t="s">
        <v>272</v>
      </c>
    </row>
    <row r="2098" spans="2:12" ht="15.75" thickBot="1">
      <c r="B2098" s="43" t="s">
        <v>477</v>
      </c>
      <c r="L2098" s="43" t="s">
        <v>259</v>
      </c>
    </row>
    <row r="2099" spans="2:12" ht="15.75" thickBot="1">
      <c r="B2099" s="150" t="s">
        <v>39</v>
      </c>
      <c r="C2099" s="138">
        <v>2019</v>
      </c>
      <c r="D2099" s="139"/>
      <c r="E2099" s="140"/>
      <c r="F2099" s="138">
        <v>2020</v>
      </c>
      <c r="G2099" s="139"/>
      <c r="H2099" s="140"/>
      <c r="I2099" s="138">
        <v>2021</v>
      </c>
      <c r="J2099" s="139"/>
      <c r="K2099" s="140"/>
      <c r="L2099" s="141" t="s">
        <v>40</v>
      </c>
    </row>
    <row r="2100" spans="2:12">
      <c r="B2100" s="151"/>
      <c r="C2100" s="57" t="s">
        <v>260</v>
      </c>
      <c r="D2100" s="57" t="s">
        <v>261</v>
      </c>
      <c r="E2100" s="58" t="s">
        <v>462</v>
      </c>
      <c r="F2100" s="57" t="s">
        <v>260</v>
      </c>
      <c r="G2100" s="57" t="s">
        <v>261</v>
      </c>
      <c r="H2100" s="58" t="s">
        <v>462</v>
      </c>
      <c r="I2100" s="57" t="s">
        <v>260</v>
      </c>
      <c r="J2100" s="57" t="s">
        <v>261</v>
      </c>
      <c r="K2100" s="58" t="s">
        <v>462</v>
      </c>
      <c r="L2100" s="142"/>
    </row>
    <row r="2101" spans="2:12" ht="30" thickBot="1">
      <c r="B2101" s="152"/>
      <c r="C2101" s="68" t="s">
        <v>8</v>
      </c>
      <c r="D2101" s="69" t="s">
        <v>389</v>
      </c>
      <c r="E2101" s="70" t="s">
        <v>388</v>
      </c>
      <c r="F2101" s="68" t="s">
        <v>8</v>
      </c>
      <c r="G2101" s="69" t="s">
        <v>389</v>
      </c>
      <c r="H2101" s="70" t="s">
        <v>388</v>
      </c>
      <c r="I2101" s="68" t="s">
        <v>8</v>
      </c>
      <c r="J2101" s="69" t="s">
        <v>389</v>
      </c>
      <c r="K2101" s="70" t="s">
        <v>388</v>
      </c>
      <c r="L2101" s="143"/>
    </row>
    <row r="2102" spans="2:12">
      <c r="B2102" s="61" t="s">
        <v>41</v>
      </c>
      <c r="C2102" s="2">
        <v>3.016</v>
      </c>
      <c r="D2102" s="2">
        <v>2664</v>
      </c>
      <c r="E2102" s="2">
        <v>60</v>
      </c>
      <c r="F2102" s="91">
        <v>9.0220000000000002</v>
      </c>
      <c r="G2102" s="91"/>
      <c r="H2102" s="91">
        <v>78.866399999999999</v>
      </c>
      <c r="I2102" s="101">
        <v>3.0259999999999998</v>
      </c>
      <c r="J2102" s="101"/>
      <c r="K2102" s="101">
        <v>44.562519999999999</v>
      </c>
      <c r="L2102" s="64" t="s">
        <v>42</v>
      </c>
    </row>
    <row r="2103" spans="2:12">
      <c r="B2103" s="62" t="s">
        <v>43</v>
      </c>
      <c r="C2103" s="2">
        <v>1.2E-2</v>
      </c>
      <c r="D2103" s="2"/>
      <c r="E2103" s="2">
        <v>3.2000000000000001E-2</v>
      </c>
      <c r="F2103" s="91">
        <v>1.4E-2</v>
      </c>
      <c r="G2103" s="2"/>
      <c r="H2103" s="91">
        <v>3.5999999999999997E-2</v>
      </c>
      <c r="I2103" s="101">
        <v>1.4E-2</v>
      </c>
      <c r="J2103" s="2"/>
      <c r="K2103" s="101">
        <v>3.5069999999999997E-2</v>
      </c>
      <c r="L2103" s="65" t="s">
        <v>416</v>
      </c>
    </row>
    <row r="2104" spans="2:12">
      <c r="B2104" s="62" t="s">
        <v>44</v>
      </c>
      <c r="C2104" s="2">
        <v>4.8000000000000001E-2</v>
      </c>
      <c r="D2104" s="2"/>
      <c r="E2104" s="2">
        <v>0.152</v>
      </c>
      <c r="F2104" s="91">
        <v>4.9000000000000002E-2</v>
      </c>
      <c r="G2104" s="2"/>
      <c r="H2104" s="91">
        <v>0.153</v>
      </c>
      <c r="I2104" s="101">
        <v>4.9000000000000002E-2</v>
      </c>
      <c r="J2104" s="2"/>
      <c r="K2104" s="101">
        <v>0.15475999999999998</v>
      </c>
      <c r="L2104" s="65" t="s">
        <v>45</v>
      </c>
    </row>
    <row r="2105" spans="2:12">
      <c r="B2105" s="62" t="s">
        <v>46</v>
      </c>
      <c r="C2105" s="2">
        <v>10.721</v>
      </c>
      <c r="D2105" s="2"/>
      <c r="E2105" s="2">
        <v>180</v>
      </c>
      <c r="F2105" s="91">
        <v>21.042999999999999</v>
      </c>
      <c r="G2105" s="2"/>
      <c r="H2105" s="91">
        <v>150</v>
      </c>
      <c r="I2105" s="101">
        <v>20.899000000000001</v>
      </c>
      <c r="J2105" s="2"/>
      <c r="K2105" s="101">
        <v>150</v>
      </c>
      <c r="L2105" s="65" t="s">
        <v>47</v>
      </c>
    </row>
    <row r="2106" spans="2:12">
      <c r="B2106" s="62" t="s">
        <v>48</v>
      </c>
      <c r="C2106" s="2">
        <v>41.381999999999998</v>
      </c>
      <c r="D2106" s="2"/>
      <c r="E2106" s="2">
        <v>503.7396</v>
      </c>
      <c r="F2106" s="91">
        <v>69.319000000000003</v>
      </c>
      <c r="G2106" s="2"/>
      <c r="H2106" s="91">
        <v>554.20100000000002</v>
      </c>
      <c r="I2106" s="101">
        <v>63.442999999999998</v>
      </c>
      <c r="J2106" s="2"/>
      <c r="K2106" s="101">
        <v>630.02200000000005</v>
      </c>
      <c r="L2106" s="65" t="s">
        <v>49</v>
      </c>
    </row>
    <row r="2107" spans="2:12">
      <c r="B2107" s="62" t="s">
        <v>50</v>
      </c>
      <c r="C2107" s="2">
        <v>0</v>
      </c>
      <c r="D2107" s="2"/>
      <c r="E2107" s="2">
        <v>0</v>
      </c>
      <c r="F2107" s="91">
        <v>0</v>
      </c>
      <c r="G2107" s="2"/>
      <c r="H2107" s="91">
        <v>0</v>
      </c>
      <c r="I2107" s="101">
        <v>0</v>
      </c>
      <c r="J2107" s="2"/>
      <c r="K2107" s="101">
        <v>0</v>
      </c>
      <c r="L2107" s="65" t="s">
        <v>51</v>
      </c>
    </row>
    <row r="2108" spans="2:12">
      <c r="B2108" s="62" t="s">
        <v>52</v>
      </c>
      <c r="C2108" s="2">
        <v>0</v>
      </c>
      <c r="D2108" s="2"/>
      <c r="E2108" s="2">
        <v>0</v>
      </c>
      <c r="F2108" s="91">
        <v>0</v>
      </c>
      <c r="G2108" s="2"/>
      <c r="H2108" s="91">
        <v>0</v>
      </c>
      <c r="I2108" s="101">
        <v>0</v>
      </c>
      <c r="J2108" s="2"/>
      <c r="K2108" s="101">
        <v>0</v>
      </c>
      <c r="L2108" s="65" t="s">
        <v>53</v>
      </c>
    </row>
    <row r="2109" spans="2:12">
      <c r="B2109" s="62" t="s">
        <v>54</v>
      </c>
      <c r="C2109" s="2">
        <v>5.3769999999999998</v>
      </c>
      <c r="D2109" s="2"/>
      <c r="E2109" s="2">
        <v>117.639</v>
      </c>
      <c r="F2109" s="91">
        <v>9.0530000000000008</v>
      </c>
      <c r="G2109" s="2"/>
      <c r="H2109" s="91">
        <v>101.57</v>
      </c>
      <c r="I2109" s="101">
        <v>3.9249999999999998</v>
      </c>
      <c r="J2109" s="2"/>
      <c r="K2109" s="101">
        <v>106.4</v>
      </c>
      <c r="L2109" s="65" t="s">
        <v>55</v>
      </c>
    </row>
    <row r="2110" spans="2:12">
      <c r="B2110" s="62" t="s">
        <v>56</v>
      </c>
      <c r="C2110" s="2">
        <v>0</v>
      </c>
      <c r="D2110" s="2"/>
      <c r="E2110" s="2">
        <v>0</v>
      </c>
      <c r="F2110" s="91">
        <v>0</v>
      </c>
      <c r="G2110" s="2"/>
      <c r="H2110" s="91">
        <v>0</v>
      </c>
      <c r="I2110" s="101">
        <v>0</v>
      </c>
      <c r="J2110" s="2"/>
      <c r="K2110" s="101">
        <v>0</v>
      </c>
      <c r="L2110" s="65" t="s">
        <v>57</v>
      </c>
    </row>
    <row r="2111" spans="2:12">
      <c r="B2111" s="62" t="s">
        <v>58</v>
      </c>
      <c r="C2111" s="2">
        <v>45.18</v>
      </c>
      <c r="D2111" s="2"/>
      <c r="E2111" s="2">
        <v>252.006</v>
      </c>
      <c r="F2111" s="91">
        <v>44.424999999999997</v>
      </c>
      <c r="G2111" s="2"/>
      <c r="H2111" s="91">
        <v>243.34700000000001</v>
      </c>
      <c r="I2111" s="101">
        <v>44.343000000000004</v>
      </c>
      <c r="J2111" s="2"/>
      <c r="K2111" s="101">
        <v>212.50700000000001</v>
      </c>
      <c r="L2111" s="65" t="s">
        <v>417</v>
      </c>
    </row>
    <row r="2112" spans="2:12">
      <c r="B2112" s="62" t="s">
        <v>59</v>
      </c>
      <c r="C2112" s="2">
        <v>0</v>
      </c>
      <c r="D2112" s="2"/>
      <c r="E2112" s="2">
        <v>0</v>
      </c>
      <c r="F2112" s="91">
        <v>0</v>
      </c>
      <c r="G2112" s="2"/>
      <c r="H2112" s="91">
        <v>0</v>
      </c>
      <c r="I2112" s="101">
        <v>0</v>
      </c>
      <c r="J2112" s="2"/>
      <c r="K2112" s="101">
        <v>0</v>
      </c>
      <c r="L2112" s="65" t="s">
        <v>60</v>
      </c>
    </row>
    <row r="2113" spans="2:12">
      <c r="B2113" s="62" t="s">
        <v>61</v>
      </c>
      <c r="C2113" s="2">
        <v>27.440999999999999</v>
      </c>
      <c r="D2113" s="2"/>
      <c r="E2113" s="2">
        <v>420.46600000000001</v>
      </c>
      <c r="F2113" s="91">
        <v>22.039000000000001</v>
      </c>
      <c r="G2113" s="2">
        <v>11614</v>
      </c>
      <c r="H2113" s="91">
        <v>421.86799999999999</v>
      </c>
      <c r="I2113" s="101">
        <v>23.414000000000001</v>
      </c>
      <c r="J2113" s="2"/>
      <c r="K2113" s="101">
        <v>427.35599999999999</v>
      </c>
      <c r="L2113" s="65" t="s">
        <v>62</v>
      </c>
    </row>
    <row r="2114" spans="2:12">
      <c r="B2114" s="62" t="s">
        <v>63</v>
      </c>
      <c r="C2114" s="2">
        <v>0.05</v>
      </c>
      <c r="D2114" s="2">
        <v>40</v>
      </c>
      <c r="E2114" s="2">
        <v>0.1</v>
      </c>
      <c r="F2114" s="91">
        <v>0</v>
      </c>
      <c r="G2114" s="2"/>
      <c r="H2114" s="91">
        <v>0</v>
      </c>
      <c r="I2114" s="101">
        <v>0</v>
      </c>
      <c r="J2114" s="2"/>
      <c r="K2114" s="101">
        <v>0</v>
      </c>
      <c r="L2114" s="65" t="s">
        <v>64</v>
      </c>
    </row>
    <row r="2115" spans="2:12">
      <c r="B2115" s="62" t="s">
        <v>65</v>
      </c>
      <c r="C2115" s="2">
        <v>3.1840000000000002</v>
      </c>
      <c r="D2115" s="2"/>
      <c r="E2115" s="2">
        <v>34.378999999999998</v>
      </c>
      <c r="F2115" s="91">
        <v>3.2</v>
      </c>
      <c r="G2115" s="2"/>
      <c r="H2115" s="91">
        <v>36.514000000000003</v>
      </c>
      <c r="I2115" s="101">
        <v>3.8679999999999999</v>
      </c>
      <c r="J2115" s="2"/>
      <c r="K2115" s="101">
        <v>40.088349999999998</v>
      </c>
      <c r="L2115" s="65" t="s">
        <v>66</v>
      </c>
    </row>
    <row r="2116" spans="2:12">
      <c r="B2116" s="62" t="s">
        <v>67</v>
      </c>
      <c r="C2116" s="2">
        <v>0</v>
      </c>
      <c r="D2116" s="2">
        <v>130</v>
      </c>
      <c r="E2116" s="2">
        <v>5.0000000000000001E-4</v>
      </c>
      <c r="F2116" s="91">
        <v>0</v>
      </c>
      <c r="G2116" s="2"/>
      <c r="H2116" s="91">
        <v>1E-3</v>
      </c>
      <c r="I2116" s="101">
        <v>1E-3</v>
      </c>
      <c r="J2116" s="2"/>
      <c r="K2116" s="101">
        <v>3.0000000000000001E-3</v>
      </c>
      <c r="L2116" s="65" t="s">
        <v>68</v>
      </c>
    </row>
    <row r="2117" spans="2:12">
      <c r="B2117" s="62" t="s">
        <v>69</v>
      </c>
      <c r="C2117" s="2">
        <v>1.6E-2</v>
      </c>
      <c r="D2117" s="2"/>
      <c r="E2117" s="2">
        <v>0.20300000000000001</v>
      </c>
      <c r="F2117" s="91">
        <v>0.02</v>
      </c>
      <c r="G2117" s="2"/>
      <c r="H2117" s="91">
        <v>0.16700000000000001</v>
      </c>
      <c r="I2117" s="101">
        <v>1.7000000000000001E-2</v>
      </c>
      <c r="J2117" s="2"/>
      <c r="K2117" s="101">
        <v>0.18503999999999998</v>
      </c>
      <c r="L2117" s="65" t="s">
        <v>70</v>
      </c>
    </row>
    <row r="2118" spans="2:12">
      <c r="B2118" s="62" t="s">
        <v>71</v>
      </c>
      <c r="C2118" s="2">
        <v>7.03</v>
      </c>
      <c r="D2118" s="2"/>
      <c r="E2118" s="2">
        <v>62.014000000000003</v>
      </c>
      <c r="F2118" s="91">
        <v>7.1929999999999996</v>
      </c>
      <c r="G2118" s="2"/>
      <c r="H2118" s="91">
        <v>62.954999999999998</v>
      </c>
      <c r="I2118" s="101">
        <v>6.8360000000000003</v>
      </c>
      <c r="J2118" s="2"/>
      <c r="K2118" s="101">
        <v>59.220879999999994</v>
      </c>
      <c r="L2118" s="65" t="s">
        <v>72</v>
      </c>
    </row>
    <row r="2119" spans="2:12">
      <c r="B2119" s="62" t="s">
        <v>73</v>
      </c>
      <c r="C2119" s="2">
        <v>8.0020000000000007</v>
      </c>
      <c r="D2119" s="2"/>
      <c r="E2119" s="2">
        <v>31.408999999999999</v>
      </c>
      <c r="F2119" s="91">
        <v>8.1679999999999993</v>
      </c>
      <c r="G2119" s="2"/>
      <c r="H2119" s="91">
        <v>31.376999999999999</v>
      </c>
      <c r="I2119" s="101">
        <v>8.1370000000000005</v>
      </c>
      <c r="J2119" s="2"/>
      <c r="K2119" s="101">
        <v>31.319959999999998</v>
      </c>
      <c r="L2119" s="65" t="s">
        <v>74</v>
      </c>
    </row>
    <row r="2120" spans="2:12">
      <c r="B2120" s="62" t="s">
        <v>75</v>
      </c>
      <c r="C2120" s="2">
        <v>73.350999999999999</v>
      </c>
      <c r="D2120" s="2"/>
      <c r="E2120" s="2">
        <v>1626.259</v>
      </c>
      <c r="F2120" s="91">
        <v>80.09</v>
      </c>
      <c r="G2120" s="2"/>
      <c r="H2120" s="91">
        <v>1605</v>
      </c>
      <c r="I2120" s="101">
        <v>77.483000000000004</v>
      </c>
      <c r="J2120" s="2"/>
      <c r="K2120" s="101">
        <v>1472</v>
      </c>
      <c r="L2120" s="65" t="s">
        <v>76</v>
      </c>
    </row>
    <row r="2121" spans="2:12">
      <c r="B2121" s="62" t="s">
        <v>77</v>
      </c>
      <c r="C2121" s="2">
        <v>42</v>
      </c>
      <c r="D2121" s="2"/>
      <c r="E2121" s="2">
        <v>459</v>
      </c>
      <c r="F2121" s="91">
        <v>39.405000000000001</v>
      </c>
      <c r="G2121" s="2"/>
      <c r="H2121" s="91">
        <v>396.90300000000002</v>
      </c>
      <c r="I2121" s="101">
        <v>39.335999999999999</v>
      </c>
      <c r="J2121" s="2"/>
      <c r="K2121" s="101">
        <v>420.113</v>
      </c>
      <c r="L2121" s="65" t="s">
        <v>78</v>
      </c>
    </row>
    <row r="2122" spans="2:12" ht="15.75" thickBot="1">
      <c r="B2122" s="62" t="s">
        <v>79</v>
      </c>
      <c r="C2122" s="2">
        <v>0</v>
      </c>
      <c r="D2122" s="2"/>
      <c r="E2122" s="2">
        <v>0</v>
      </c>
      <c r="F2122" s="91">
        <v>0</v>
      </c>
      <c r="G2122" s="2"/>
      <c r="H2122" s="91">
        <v>0</v>
      </c>
      <c r="I2122" s="101">
        <v>0</v>
      </c>
      <c r="J2122" s="2"/>
      <c r="K2122" s="101">
        <v>0</v>
      </c>
      <c r="L2122" s="66" t="s">
        <v>80</v>
      </c>
    </row>
    <row r="2123" spans="2:12" ht="15.75" thickBot="1">
      <c r="B2123" s="63" t="s">
        <v>81</v>
      </c>
      <c r="C2123" s="2">
        <v>11.784000000000001</v>
      </c>
      <c r="D2123" s="2"/>
      <c r="E2123" s="2">
        <v>134.18700000000001</v>
      </c>
      <c r="F2123" s="91">
        <v>12.148999999999999</v>
      </c>
      <c r="G2123" s="2"/>
      <c r="H2123" s="91">
        <v>138.67500000000001</v>
      </c>
      <c r="I2123" s="101">
        <v>12.109</v>
      </c>
      <c r="J2123" s="2"/>
      <c r="K2123" s="101">
        <v>137.13499999999999</v>
      </c>
      <c r="L2123" s="75" t="s">
        <v>82</v>
      </c>
    </row>
    <row r="2124" spans="2:12" ht="15.75" thickBot="1">
      <c r="B2124" s="81" t="s">
        <v>343</v>
      </c>
      <c r="C2124" s="67">
        <v>278.59399999999999</v>
      </c>
      <c r="D2124" s="67"/>
      <c r="E2124" s="67">
        <v>3881.5860999999995</v>
      </c>
      <c r="F2124" s="81">
        <v>325.18899999999996</v>
      </c>
      <c r="G2124" s="81"/>
      <c r="H2124" s="81">
        <v>3821.6333999999997</v>
      </c>
      <c r="I2124" s="100">
        <f>SUM(I2102:I2123)</f>
        <v>306.89999999999998</v>
      </c>
      <c r="J2124" s="100" t="s">
        <v>16</v>
      </c>
      <c r="K2124" s="100">
        <f t="shared" ref="K2124" si="317">SUM(K2102:K2123)</f>
        <v>3731.1025799999998</v>
      </c>
      <c r="L2124" s="81" t="s">
        <v>345</v>
      </c>
    </row>
    <row r="2125" spans="2:12" ht="15.75" thickBot="1">
      <c r="B2125" s="81" t="s">
        <v>344</v>
      </c>
      <c r="C2125" s="67">
        <v>6925.9719999999998</v>
      </c>
      <c r="D2125" s="67"/>
      <c r="E2125" s="67">
        <v>77137.016000000003</v>
      </c>
      <c r="F2125" s="81">
        <v>6950.93</v>
      </c>
      <c r="G2125" s="81"/>
      <c r="H2125" s="81">
        <v>78034.331999999995</v>
      </c>
      <c r="I2125" s="100">
        <v>6729.1980000000003</v>
      </c>
      <c r="J2125" s="100" t="s">
        <v>16</v>
      </c>
      <c r="K2125" s="100">
        <v>73524.196230000001</v>
      </c>
      <c r="L2125" s="81" t="s">
        <v>342</v>
      </c>
    </row>
    <row r="2127" spans="2:12">
      <c r="C2127" s="47"/>
      <c r="D2127" s="47"/>
      <c r="E2127" s="47"/>
      <c r="F2127" s="47"/>
      <c r="G2127" s="47"/>
      <c r="H2127" s="47"/>
      <c r="I2127" s="47"/>
      <c r="J2127" s="47"/>
      <c r="K2127" s="47"/>
    </row>
    <row r="2128" spans="2:12">
      <c r="F2128" s="47"/>
    </row>
    <row r="2129" spans="2:12">
      <c r="B2129" s="43" t="s">
        <v>402</v>
      </c>
      <c r="L2129" s="43" t="s">
        <v>182</v>
      </c>
    </row>
    <row r="2130" spans="2:12">
      <c r="B2130" s="43" t="s">
        <v>273</v>
      </c>
      <c r="L2130" s="110" t="s">
        <v>364</v>
      </c>
    </row>
    <row r="2131" spans="2:12" ht="15.75" thickBot="1">
      <c r="B2131" s="43" t="s">
        <v>477</v>
      </c>
      <c r="L2131" s="43" t="s">
        <v>259</v>
      </c>
    </row>
    <row r="2132" spans="2:12" ht="15.75" thickBot="1">
      <c r="B2132" s="150" t="s">
        <v>39</v>
      </c>
      <c r="C2132" s="138">
        <v>2019</v>
      </c>
      <c r="D2132" s="139"/>
      <c r="E2132" s="140"/>
      <c r="F2132" s="138">
        <v>2020</v>
      </c>
      <c r="G2132" s="139"/>
      <c r="H2132" s="140"/>
      <c r="I2132" s="138">
        <v>2021</v>
      </c>
      <c r="J2132" s="139"/>
      <c r="K2132" s="140"/>
      <c r="L2132" s="141" t="s">
        <v>40</v>
      </c>
    </row>
    <row r="2133" spans="2:12">
      <c r="B2133" s="151"/>
      <c r="C2133" s="57" t="s">
        <v>260</v>
      </c>
      <c r="D2133" s="57" t="s">
        <v>261</v>
      </c>
      <c r="E2133" s="58" t="s">
        <v>462</v>
      </c>
      <c r="F2133" s="57" t="s">
        <v>260</v>
      </c>
      <c r="G2133" s="57" t="s">
        <v>261</v>
      </c>
      <c r="H2133" s="58" t="s">
        <v>462</v>
      </c>
      <c r="I2133" s="57" t="s">
        <v>260</v>
      </c>
      <c r="J2133" s="57" t="s">
        <v>261</v>
      </c>
      <c r="K2133" s="58" t="s">
        <v>462</v>
      </c>
      <c r="L2133" s="142"/>
    </row>
    <row r="2134" spans="2:12" ht="30" thickBot="1">
      <c r="B2134" s="152"/>
      <c r="C2134" s="68" t="s">
        <v>8</v>
      </c>
      <c r="D2134" s="69" t="s">
        <v>389</v>
      </c>
      <c r="E2134" s="70" t="s">
        <v>388</v>
      </c>
      <c r="F2134" s="68" t="s">
        <v>8</v>
      </c>
      <c r="G2134" s="69" t="s">
        <v>389</v>
      </c>
      <c r="H2134" s="70" t="s">
        <v>388</v>
      </c>
      <c r="I2134" s="68" t="s">
        <v>8</v>
      </c>
      <c r="J2134" s="69" t="s">
        <v>389</v>
      </c>
      <c r="K2134" s="70" t="s">
        <v>388</v>
      </c>
      <c r="L2134" s="143"/>
    </row>
    <row r="2135" spans="2:12">
      <c r="B2135" s="61" t="s">
        <v>41</v>
      </c>
      <c r="C2135" s="2">
        <v>0</v>
      </c>
      <c r="D2135" s="2">
        <v>0</v>
      </c>
      <c r="E2135" s="2">
        <v>0</v>
      </c>
      <c r="F2135" s="2">
        <v>0</v>
      </c>
      <c r="G2135" s="2"/>
      <c r="H2135" s="2">
        <v>0</v>
      </c>
      <c r="I2135" s="2">
        <v>0</v>
      </c>
      <c r="J2135" s="2"/>
      <c r="K2135" s="2">
        <v>0</v>
      </c>
      <c r="L2135" s="64" t="s">
        <v>42</v>
      </c>
    </row>
    <row r="2136" spans="2:12">
      <c r="B2136" s="62" t="s">
        <v>43</v>
      </c>
      <c r="C2136" s="2">
        <v>0.50700000000000001</v>
      </c>
      <c r="D2136" s="2"/>
      <c r="E2136" s="2">
        <v>10.73</v>
      </c>
      <c r="F2136" s="2">
        <v>0.30199999999999999</v>
      </c>
      <c r="G2136" s="2"/>
      <c r="H2136" s="2">
        <v>6.3819999999999997</v>
      </c>
      <c r="I2136" s="2">
        <v>0.48799999999999999</v>
      </c>
      <c r="J2136" s="2"/>
      <c r="K2136" s="2">
        <v>10.43402</v>
      </c>
      <c r="L2136" s="65" t="s">
        <v>416</v>
      </c>
    </row>
    <row r="2137" spans="2:12">
      <c r="B2137" s="62" t="s">
        <v>44</v>
      </c>
      <c r="C2137" s="2">
        <v>0</v>
      </c>
      <c r="D2137" s="2"/>
      <c r="E2137" s="2">
        <v>0</v>
      </c>
      <c r="F2137" s="2">
        <v>0</v>
      </c>
      <c r="G2137" s="2"/>
      <c r="H2137" s="2">
        <v>0</v>
      </c>
      <c r="I2137" s="2">
        <v>0</v>
      </c>
      <c r="J2137" s="2"/>
      <c r="K2137" s="2">
        <v>0</v>
      </c>
      <c r="L2137" s="65" t="s">
        <v>45</v>
      </c>
    </row>
    <row r="2138" spans="2:12">
      <c r="B2138" s="62" t="s">
        <v>46</v>
      </c>
      <c r="C2138" s="2">
        <v>0</v>
      </c>
      <c r="D2138" s="2"/>
      <c r="E2138" s="2">
        <v>0</v>
      </c>
      <c r="F2138" s="2">
        <v>0</v>
      </c>
      <c r="G2138" s="2"/>
      <c r="H2138" s="2">
        <v>0</v>
      </c>
      <c r="I2138" s="2">
        <v>0</v>
      </c>
      <c r="J2138" s="2"/>
      <c r="K2138" s="2">
        <v>0</v>
      </c>
      <c r="L2138" s="65" t="s">
        <v>47</v>
      </c>
    </row>
    <row r="2139" spans="2:12">
      <c r="B2139" s="62" t="s">
        <v>48</v>
      </c>
      <c r="C2139" s="2">
        <v>0</v>
      </c>
      <c r="D2139" s="2"/>
      <c r="E2139" s="2">
        <v>0</v>
      </c>
      <c r="F2139" s="2">
        <v>0</v>
      </c>
      <c r="G2139" s="2"/>
      <c r="H2139" s="2">
        <v>0</v>
      </c>
      <c r="I2139" s="2">
        <v>0</v>
      </c>
      <c r="J2139" s="2"/>
      <c r="K2139" s="2">
        <v>0</v>
      </c>
      <c r="L2139" s="65" t="s">
        <v>49</v>
      </c>
    </row>
    <row r="2140" spans="2:12">
      <c r="B2140" s="62" t="s">
        <v>50</v>
      </c>
      <c r="C2140" s="2">
        <v>0</v>
      </c>
      <c r="D2140" s="2"/>
      <c r="E2140" s="2">
        <v>0</v>
      </c>
      <c r="F2140" s="2">
        <v>0</v>
      </c>
      <c r="G2140" s="2"/>
      <c r="H2140" s="2">
        <v>0</v>
      </c>
      <c r="I2140" s="2">
        <v>0</v>
      </c>
      <c r="J2140" s="2"/>
      <c r="K2140" s="2">
        <v>0</v>
      </c>
      <c r="L2140" s="65" t="s">
        <v>51</v>
      </c>
    </row>
    <row r="2141" spans="2:12">
      <c r="B2141" s="62" t="s">
        <v>52</v>
      </c>
      <c r="C2141" s="2">
        <v>0</v>
      </c>
      <c r="D2141" s="2"/>
      <c r="E2141" s="2">
        <v>0.628</v>
      </c>
      <c r="F2141" s="2">
        <v>0</v>
      </c>
      <c r="G2141" s="2"/>
      <c r="H2141" s="2">
        <v>0.59099999999999997</v>
      </c>
      <c r="I2141" s="2">
        <v>0.11</v>
      </c>
      <c r="J2141" s="2"/>
      <c r="K2141" s="2">
        <v>0.59772000000000003</v>
      </c>
      <c r="L2141" s="65" t="s">
        <v>53</v>
      </c>
    </row>
    <row r="2142" spans="2:12">
      <c r="B2142" s="62" t="s">
        <v>54</v>
      </c>
      <c r="C2142" s="2">
        <v>0</v>
      </c>
      <c r="D2142" s="2"/>
      <c r="E2142" s="2">
        <v>0</v>
      </c>
      <c r="F2142" s="2">
        <v>6.9630000000000001</v>
      </c>
      <c r="G2142" s="2"/>
      <c r="H2142" s="2">
        <v>87.536000000000001</v>
      </c>
      <c r="I2142" s="2">
        <v>6.88</v>
      </c>
      <c r="J2142" s="2"/>
      <c r="K2142" s="2">
        <v>88.65</v>
      </c>
      <c r="L2142" s="65" t="s">
        <v>55</v>
      </c>
    </row>
    <row r="2143" spans="2:12">
      <c r="B2143" s="62" t="s">
        <v>56</v>
      </c>
      <c r="C2143" s="2">
        <v>34.700000000000003</v>
      </c>
      <c r="D2143" s="2"/>
      <c r="E2143" s="2">
        <v>694.05</v>
      </c>
      <c r="F2143" s="2">
        <v>36.799999999999997</v>
      </c>
      <c r="G2143" s="2"/>
      <c r="H2143" s="2">
        <v>742.6</v>
      </c>
      <c r="I2143" s="2">
        <v>34.418999999999997</v>
      </c>
      <c r="J2143" s="2"/>
      <c r="K2143" s="2">
        <v>705.71073999999999</v>
      </c>
      <c r="L2143" s="65" t="s">
        <v>57</v>
      </c>
    </row>
    <row r="2144" spans="2:12">
      <c r="B2144" s="62" t="s">
        <v>58</v>
      </c>
      <c r="C2144" s="2">
        <v>0</v>
      </c>
      <c r="D2144" s="2"/>
      <c r="E2144" s="2">
        <v>0</v>
      </c>
      <c r="F2144" s="2">
        <v>0</v>
      </c>
      <c r="G2144" s="2"/>
      <c r="H2144" s="2">
        <v>0</v>
      </c>
      <c r="I2144" s="2">
        <v>0</v>
      </c>
      <c r="J2144" s="2"/>
      <c r="K2144" s="2">
        <v>0</v>
      </c>
      <c r="L2144" s="65" t="s">
        <v>417</v>
      </c>
    </row>
    <row r="2145" spans="2:12">
      <c r="B2145" s="62" t="s">
        <v>59</v>
      </c>
      <c r="C2145" s="2">
        <v>0.4</v>
      </c>
      <c r="D2145" s="2"/>
      <c r="E2145" s="2">
        <v>1.2</v>
      </c>
      <c r="F2145" s="2">
        <v>0.40799999999999997</v>
      </c>
      <c r="G2145" s="2"/>
      <c r="H2145" s="2">
        <v>1.2090000000000001</v>
      </c>
      <c r="I2145" s="2">
        <v>0.504</v>
      </c>
      <c r="J2145" s="2"/>
      <c r="K2145" s="2">
        <v>1.26566</v>
      </c>
      <c r="L2145" s="65" t="s">
        <v>60</v>
      </c>
    </row>
    <row r="2146" spans="2:12">
      <c r="B2146" s="62" t="s">
        <v>61</v>
      </c>
      <c r="C2146" s="2">
        <v>0</v>
      </c>
      <c r="D2146" s="2"/>
      <c r="E2146" s="2">
        <v>0</v>
      </c>
      <c r="F2146" s="2">
        <v>0</v>
      </c>
      <c r="G2146" s="2"/>
      <c r="H2146" s="2">
        <v>0</v>
      </c>
      <c r="I2146" s="2">
        <v>0</v>
      </c>
      <c r="J2146" s="2"/>
      <c r="K2146" s="2">
        <v>0</v>
      </c>
      <c r="L2146" s="65" t="s">
        <v>62</v>
      </c>
    </row>
    <row r="2147" spans="2:12">
      <c r="B2147" s="62" t="s">
        <v>63</v>
      </c>
      <c r="C2147" s="2">
        <v>1.52</v>
      </c>
      <c r="D2147" s="2">
        <v>440</v>
      </c>
      <c r="E2147" s="2">
        <v>16</v>
      </c>
      <c r="F2147" s="2">
        <v>1.522</v>
      </c>
      <c r="G2147" s="2"/>
      <c r="H2147" s="2">
        <v>16.006</v>
      </c>
      <c r="I2147" s="2">
        <v>1.5249999999999999</v>
      </c>
      <c r="J2147" s="2"/>
      <c r="K2147" s="2">
        <v>16.058</v>
      </c>
      <c r="L2147" s="65" t="s">
        <v>64</v>
      </c>
    </row>
    <row r="2148" spans="2:12">
      <c r="B2148" s="62" t="s">
        <v>65</v>
      </c>
      <c r="C2148" s="2">
        <v>9.7000000000000003E-2</v>
      </c>
      <c r="D2148" s="2"/>
      <c r="E2148" s="2">
        <v>0.74199999999999999</v>
      </c>
      <c r="F2148" s="2">
        <v>7.3999999999999996E-2</v>
      </c>
      <c r="G2148" s="2"/>
      <c r="H2148" s="2">
        <v>0.50700000000000001</v>
      </c>
      <c r="I2148" s="2">
        <v>0.158</v>
      </c>
      <c r="J2148" s="2"/>
      <c r="K2148" s="2">
        <v>1.68811</v>
      </c>
      <c r="L2148" s="65" t="s">
        <v>66</v>
      </c>
    </row>
    <row r="2149" spans="2:12">
      <c r="B2149" s="62" t="s">
        <v>67</v>
      </c>
      <c r="C2149" s="2">
        <v>0</v>
      </c>
      <c r="D2149" s="2"/>
      <c r="E2149" s="2">
        <v>0</v>
      </c>
      <c r="F2149" s="2">
        <v>0</v>
      </c>
      <c r="G2149" s="2"/>
      <c r="H2149" s="2">
        <v>0</v>
      </c>
      <c r="I2149" s="2">
        <v>0</v>
      </c>
      <c r="J2149" s="2"/>
      <c r="K2149" s="2">
        <v>0</v>
      </c>
      <c r="L2149" s="65" t="s">
        <v>68</v>
      </c>
    </row>
    <row r="2150" spans="2:12">
      <c r="B2150" s="62" t="s">
        <v>69</v>
      </c>
      <c r="C2150" s="2">
        <v>0</v>
      </c>
      <c r="D2150" s="2"/>
      <c r="E2150" s="2">
        <v>0</v>
      </c>
      <c r="F2150" s="2">
        <v>0</v>
      </c>
      <c r="G2150" s="2"/>
      <c r="H2150" s="2">
        <v>0</v>
      </c>
      <c r="I2150" s="2">
        <v>0</v>
      </c>
      <c r="J2150" s="2"/>
      <c r="K2150" s="2">
        <v>0</v>
      </c>
      <c r="L2150" s="65" t="s">
        <v>70</v>
      </c>
    </row>
    <row r="2151" spans="2:12">
      <c r="B2151" s="62" t="s">
        <v>71</v>
      </c>
      <c r="C2151" s="2">
        <v>0</v>
      </c>
      <c r="D2151" s="2"/>
      <c r="E2151" s="2">
        <v>0</v>
      </c>
      <c r="F2151" s="2">
        <v>0</v>
      </c>
      <c r="G2151" s="2"/>
      <c r="H2151" s="2">
        <v>0</v>
      </c>
      <c r="I2151" s="2">
        <v>0</v>
      </c>
      <c r="J2151" s="2"/>
      <c r="K2151" s="2">
        <v>0</v>
      </c>
      <c r="L2151" s="65" t="s">
        <v>72</v>
      </c>
    </row>
    <row r="2152" spans="2:12">
      <c r="B2152" s="62" t="s">
        <v>73</v>
      </c>
      <c r="C2152" s="2">
        <v>0</v>
      </c>
      <c r="D2152" s="2"/>
      <c r="E2152" s="2">
        <v>0</v>
      </c>
      <c r="F2152" s="2">
        <v>0</v>
      </c>
      <c r="G2152" s="2"/>
      <c r="H2152" s="2">
        <v>0</v>
      </c>
      <c r="I2152" s="2">
        <v>0</v>
      </c>
      <c r="J2152" s="2"/>
      <c r="K2152" s="2">
        <v>0</v>
      </c>
      <c r="L2152" s="65" t="s">
        <v>74</v>
      </c>
    </row>
    <row r="2153" spans="2:12">
      <c r="B2153" s="62" t="s">
        <v>75</v>
      </c>
      <c r="C2153" s="2">
        <v>135.524</v>
      </c>
      <c r="D2153" s="2"/>
      <c r="E2153" s="2">
        <v>1473.538</v>
      </c>
      <c r="F2153" s="2">
        <v>127.315</v>
      </c>
      <c r="G2153" s="2"/>
      <c r="H2153" s="2">
        <v>972</v>
      </c>
      <c r="I2153" s="2">
        <v>134.89099999999999</v>
      </c>
      <c r="J2153" s="2"/>
      <c r="K2153" s="2">
        <v>766</v>
      </c>
      <c r="L2153" s="65" t="s">
        <v>76</v>
      </c>
    </row>
    <row r="2154" spans="2:12">
      <c r="B2154" s="62" t="s">
        <v>77</v>
      </c>
      <c r="C2154" s="2">
        <v>2E-3</v>
      </c>
      <c r="D2154" s="2"/>
      <c r="E2154" s="2">
        <v>1.6E-2</v>
      </c>
      <c r="F2154" s="2">
        <v>2E-3</v>
      </c>
      <c r="G2154" s="2"/>
      <c r="H2154" s="2">
        <v>1.6E-2</v>
      </c>
      <c r="I2154" s="2">
        <v>2.3E-2</v>
      </c>
      <c r="J2154" s="2"/>
      <c r="K2154" s="2">
        <v>0.1</v>
      </c>
      <c r="L2154" s="65" t="s">
        <v>78</v>
      </c>
    </row>
    <row r="2155" spans="2:12" ht="15.75" thickBot="1">
      <c r="B2155" s="62" t="s">
        <v>79</v>
      </c>
      <c r="C2155" s="2">
        <v>0</v>
      </c>
      <c r="D2155" s="2"/>
      <c r="E2155" s="2">
        <v>0</v>
      </c>
      <c r="F2155" s="2">
        <v>0</v>
      </c>
      <c r="G2155" s="2"/>
      <c r="H2155" s="2">
        <v>0</v>
      </c>
      <c r="I2155" s="2">
        <v>0</v>
      </c>
      <c r="J2155" s="2"/>
      <c r="K2155" s="2">
        <v>0</v>
      </c>
      <c r="L2155" s="66" t="s">
        <v>80</v>
      </c>
    </row>
    <row r="2156" spans="2:12" ht="15.75" thickBot="1">
      <c r="B2156" s="63" t="s">
        <v>81</v>
      </c>
      <c r="C2156" s="2">
        <v>26.114000000000001</v>
      </c>
      <c r="D2156" s="2"/>
      <c r="E2156" s="2">
        <v>362.36500000000001</v>
      </c>
      <c r="F2156" s="2">
        <v>25.364000000000001</v>
      </c>
      <c r="G2156" s="2"/>
      <c r="H2156" s="2">
        <v>368.49400000000003</v>
      </c>
      <c r="I2156" s="2">
        <v>23.457999999999998</v>
      </c>
      <c r="J2156" s="2"/>
      <c r="K2156" s="2">
        <v>336.48228999999998</v>
      </c>
      <c r="L2156" s="75" t="s">
        <v>82</v>
      </c>
    </row>
    <row r="2157" spans="2:12" ht="15.75" thickBot="1">
      <c r="B2157" s="81" t="s">
        <v>343</v>
      </c>
      <c r="C2157" s="67">
        <v>198.864</v>
      </c>
      <c r="D2157" s="67"/>
      <c r="E2157" s="67">
        <v>2559.2690000000002</v>
      </c>
      <c r="F2157" s="81">
        <v>198.75</v>
      </c>
      <c r="G2157" s="81" t="s">
        <v>16</v>
      </c>
      <c r="H2157" s="81">
        <v>2195.3409999999999</v>
      </c>
      <c r="I2157" s="81">
        <f t="shared" ref="I2157" si="318">SUM(I2135:I2156)</f>
        <v>202.45599999999999</v>
      </c>
      <c r="J2157" s="81" t="s">
        <v>16</v>
      </c>
      <c r="K2157" s="81">
        <f>SUM(K2135:K2156)</f>
        <v>1926.9865399999999</v>
      </c>
      <c r="L2157" s="81" t="s">
        <v>345</v>
      </c>
    </row>
    <row r="2158" spans="2:12" ht="15.75" thickBot="1">
      <c r="B2158" s="81" t="s">
        <v>344</v>
      </c>
      <c r="C2158" s="67">
        <v>5588.7160000000003</v>
      </c>
      <c r="D2158" s="67"/>
      <c r="E2158" s="67">
        <v>55853.237999999998</v>
      </c>
      <c r="F2158" s="81">
        <v>5522.933</v>
      </c>
      <c r="G2158" s="81" t="s">
        <v>16</v>
      </c>
      <c r="H2158" s="81">
        <v>54831.103999999999</v>
      </c>
      <c r="I2158" s="81">
        <v>5974.4369999999999</v>
      </c>
      <c r="J2158" s="81" t="s">
        <v>16</v>
      </c>
      <c r="K2158" s="81">
        <v>57011.282780000001</v>
      </c>
      <c r="L2158" s="81" t="s">
        <v>342</v>
      </c>
    </row>
    <row r="2161" spans="2:12">
      <c r="H2161" s="47"/>
      <c r="K2161" s="47"/>
    </row>
    <row r="2162" spans="2:12">
      <c r="F2162" s="47"/>
      <c r="H2162" s="47"/>
    </row>
    <row r="2165" spans="2:12">
      <c r="B2165" s="43" t="s">
        <v>403</v>
      </c>
      <c r="L2165" s="43" t="s">
        <v>185</v>
      </c>
    </row>
    <row r="2166" spans="2:12">
      <c r="B2166" s="43" t="s">
        <v>274</v>
      </c>
      <c r="L2166" s="43" t="s">
        <v>365</v>
      </c>
    </row>
    <row r="2167" spans="2:12" ht="15.75" thickBot="1">
      <c r="B2167" s="43" t="s">
        <v>477</v>
      </c>
      <c r="L2167" s="43" t="s">
        <v>259</v>
      </c>
    </row>
    <row r="2168" spans="2:12" ht="15.75" thickBot="1">
      <c r="B2168" s="150" t="s">
        <v>39</v>
      </c>
      <c r="C2168" s="138">
        <v>2019</v>
      </c>
      <c r="D2168" s="139"/>
      <c r="E2168" s="140"/>
      <c r="F2168" s="138">
        <v>2020</v>
      </c>
      <c r="G2168" s="139"/>
      <c r="H2168" s="140"/>
      <c r="I2168" s="138">
        <v>2021</v>
      </c>
      <c r="J2168" s="139"/>
      <c r="K2168" s="140"/>
      <c r="L2168" s="141" t="s">
        <v>40</v>
      </c>
    </row>
    <row r="2169" spans="2:12">
      <c r="B2169" s="151"/>
      <c r="C2169" s="57" t="s">
        <v>260</v>
      </c>
      <c r="D2169" s="57" t="s">
        <v>261</v>
      </c>
      <c r="E2169" s="58" t="s">
        <v>462</v>
      </c>
      <c r="F2169" s="57" t="s">
        <v>260</v>
      </c>
      <c r="G2169" s="57" t="s">
        <v>261</v>
      </c>
      <c r="H2169" s="58" t="s">
        <v>462</v>
      </c>
      <c r="I2169" s="57" t="s">
        <v>260</v>
      </c>
      <c r="J2169" s="57" t="s">
        <v>261</v>
      </c>
      <c r="K2169" s="58" t="s">
        <v>462</v>
      </c>
      <c r="L2169" s="142"/>
    </row>
    <row r="2170" spans="2:12" ht="30" thickBot="1">
      <c r="B2170" s="152"/>
      <c r="C2170" s="68" t="s">
        <v>8</v>
      </c>
      <c r="D2170" s="69" t="s">
        <v>389</v>
      </c>
      <c r="E2170" s="70" t="s">
        <v>388</v>
      </c>
      <c r="F2170" s="68" t="s">
        <v>8</v>
      </c>
      <c r="G2170" s="69" t="s">
        <v>389</v>
      </c>
      <c r="H2170" s="70" t="s">
        <v>388</v>
      </c>
      <c r="I2170" s="68" t="s">
        <v>8</v>
      </c>
      <c r="J2170" s="69" t="s">
        <v>389</v>
      </c>
      <c r="K2170" s="70" t="s">
        <v>388</v>
      </c>
      <c r="L2170" s="143"/>
    </row>
    <row r="2171" spans="2:12">
      <c r="B2171" s="61" t="s">
        <v>41</v>
      </c>
      <c r="C2171" s="2">
        <v>0.70299999999999996</v>
      </c>
      <c r="D2171" s="2">
        <v>628</v>
      </c>
      <c r="E2171" s="2">
        <v>36</v>
      </c>
      <c r="F2171" s="91">
        <v>1.1935</v>
      </c>
      <c r="G2171" s="91"/>
      <c r="H2171" s="91">
        <v>46.64</v>
      </c>
      <c r="I2171" s="101">
        <v>0.78900000000000003</v>
      </c>
      <c r="J2171" s="101"/>
      <c r="K2171" s="101">
        <v>38.35857</v>
      </c>
      <c r="L2171" s="64" t="s">
        <v>42</v>
      </c>
    </row>
    <row r="2172" spans="2:12">
      <c r="B2172" s="62" t="s">
        <v>43</v>
      </c>
      <c r="C2172" s="2">
        <v>0.01</v>
      </c>
      <c r="D2172" s="2"/>
      <c r="E2172" s="2">
        <v>0.20300000000000001</v>
      </c>
      <c r="F2172" s="91">
        <v>6.0000000000000001E-3</v>
      </c>
      <c r="G2172" s="2"/>
      <c r="H2172" s="91">
        <v>0.254</v>
      </c>
      <c r="I2172" s="101">
        <v>8.0000000000000002E-3</v>
      </c>
      <c r="J2172" s="2"/>
      <c r="K2172" s="101">
        <v>0.5534</v>
      </c>
      <c r="L2172" s="65" t="s">
        <v>416</v>
      </c>
    </row>
    <row r="2173" spans="2:12">
      <c r="B2173" s="62" t="s">
        <v>44</v>
      </c>
      <c r="C2173" s="2">
        <v>9.0999999999999998E-2</v>
      </c>
      <c r="D2173" s="2"/>
      <c r="E2173" s="2">
        <v>1.052</v>
      </c>
      <c r="F2173" s="91">
        <v>8.7999999999999995E-2</v>
      </c>
      <c r="G2173" s="2"/>
      <c r="H2173" s="91">
        <v>1.0209999999999999</v>
      </c>
      <c r="I2173" s="101">
        <v>0</v>
      </c>
      <c r="J2173" s="2"/>
      <c r="K2173" s="101">
        <v>0</v>
      </c>
      <c r="L2173" s="65" t="s">
        <v>45</v>
      </c>
    </row>
    <row r="2174" spans="2:12">
      <c r="B2174" s="62" t="s">
        <v>46</v>
      </c>
      <c r="C2174" s="2">
        <v>0</v>
      </c>
      <c r="D2174" s="2"/>
      <c r="E2174" s="2">
        <v>0</v>
      </c>
      <c r="F2174" s="91">
        <v>0</v>
      </c>
      <c r="G2174" s="2"/>
      <c r="H2174" s="91">
        <v>0</v>
      </c>
      <c r="I2174" s="101">
        <v>0</v>
      </c>
      <c r="J2174" s="2"/>
      <c r="K2174" s="101">
        <v>0</v>
      </c>
      <c r="L2174" s="65" t="s">
        <v>47</v>
      </c>
    </row>
    <row r="2175" spans="2:12">
      <c r="B2175" s="62" t="s">
        <v>48</v>
      </c>
      <c r="C2175" s="2">
        <v>7.0000000000000001E-3</v>
      </c>
      <c r="D2175" s="2"/>
      <c r="E2175" s="2">
        <v>0.159</v>
      </c>
      <c r="F2175" s="91">
        <v>0.01</v>
      </c>
      <c r="G2175" s="2"/>
      <c r="H2175" s="91">
        <v>0.23499999999999999</v>
      </c>
      <c r="I2175" s="101">
        <v>8.9999999999999993E-3</v>
      </c>
      <c r="J2175" s="2"/>
      <c r="K2175" s="101">
        <v>0.23272999999999999</v>
      </c>
      <c r="L2175" s="65" t="s">
        <v>49</v>
      </c>
    </row>
    <row r="2176" spans="2:12">
      <c r="B2176" s="62" t="s">
        <v>50</v>
      </c>
      <c r="C2176" s="2">
        <v>3.9529999999999998</v>
      </c>
      <c r="D2176" s="2"/>
      <c r="E2176" s="2">
        <v>22.785</v>
      </c>
      <c r="F2176" s="91">
        <v>8.1129999999999995</v>
      </c>
      <c r="G2176" s="2"/>
      <c r="H2176" s="91">
        <v>46.636000000000003</v>
      </c>
      <c r="I2176" s="101">
        <v>8.1370000000000005</v>
      </c>
      <c r="J2176" s="2"/>
      <c r="K2176" s="101">
        <v>46.75038</v>
      </c>
      <c r="L2176" s="65" t="s">
        <v>51</v>
      </c>
    </row>
    <row r="2177" spans="2:12">
      <c r="B2177" s="62" t="s">
        <v>52</v>
      </c>
      <c r="C2177" s="2">
        <v>0</v>
      </c>
      <c r="D2177" s="2"/>
      <c r="E2177" s="2">
        <v>0</v>
      </c>
      <c r="F2177" s="91">
        <v>0</v>
      </c>
      <c r="G2177" s="2"/>
      <c r="H2177" s="91">
        <v>0</v>
      </c>
      <c r="I2177" s="101">
        <v>0</v>
      </c>
      <c r="J2177" s="2"/>
      <c r="K2177" s="101">
        <v>0</v>
      </c>
      <c r="L2177" s="65" t="s">
        <v>53</v>
      </c>
    </row>
    <row r="2178" spans="2:12">
      <c r="B2178" s="62" t="s">
        <v>54</v>
      </c>
      <c r="C2178" s="2">
        <v>0</v>
      </c>
      <c r="D2178" s="2"/>
      <c r="E2178" s="2">
        <v>0</v>
      </c>
      <c r="F2178" s="91">
        <v>0</v>
      </c>
      <c r="G2178" s="2"/>
      <c r="H2178" s="91">
        <v>0</v>
      </c>
      <c r="I2178" s="101">
        <v>0</v>
      </c>
      <c r="J2178" s="2"/>
      <c r="K2178" s="101">
        <v>0</v>
      </c>
      <c r="L2178" s="65" t="s">
        <v>55</v>
      </c>
    </row>
    <row r="2179" spans="2:12">
      <c r="B2179" s="62" t="s">
        <v>56</v>
      </c>
      <c r="C2179" s="2">
        <v>49.8</v>
      </c>
      <c r="D2179" s="2"/>
      <c r="E2179" s="2">
        <v>984.3</v>
      </c>
      <c r="F2179" s="91">
        <v>49.9</v>
      </c>
      <c r="G2179" s="2"/>
      <c r="H2179" s="91">
        <v>986.3</v>
      </c>
      <c r="I2179" s="101">
        <v>48.024999999999999</v>
      </c>
      <c r="J2179" s="2"/>
      <c r="K2179" s="101">
        <v>934.29687000000001</v>
      </c>
      <c r="L2179" s="65" t="s">
        <v>57</v>
      </c>
    </row>
    <row r="2180" spans="2:12">
      <c r="B2180" s="62" t="s">
        <v>58</v>
      </c>
      <c r="C2180" s="2">
        <v>2E-3</v>
      </c>
      <c r="D2180" s="2"/>
      <c r="E2180" s="2">
        <v>0.121</v>
      </c>
      <c r="F2180" s="91">
        <v>4.0000000000000001E-3</v>
      </c>
      <c r="G2180" s="2"/>
      <c r="H2180" s="91">
        <v>0.14499999999999999</v>
      </c>
      <c r="I2180" s="101">
        <v>4.0000000000000001E-3</v>
      </c>
      <c r="J2180" s="2"/>
      <c r="K2180" s="101">
        <v>0.14199999999999999</v>
      </c>
      <c r="L2180" s="65" t="s">
        <v>417</v>
      </c>
    </row>
    <row r="2181" spans="2:12">
      <c r="B2181" s="62" t="s">
        <v>59</v>
      </c>
      <c r="C2181" s="2">
        <v>1.0680000000000001</v>
      </c>
      <c r="D2181" s="2"/>
      <c r="E2181" s="2">
        <v>18.242999999999999</v>
      </c>
      <c r="F2181" s="91">
        <v>1.35</v>
      </c>
      <c r="G2181" s="2"/>
      <c r="H2181" s="91">
        <v>23.024999999999999</v>
      </c>
      <c r="I2181" s="101">
        <v>1.379</v>
      </c>
      <c r="J2181" s="2"/>
      <c r="K2181" s="101">
        <v>23.532040000000002</v>
      </c>
      <c r="L2181" s="65" t="s">
        <v>60</v>
      </c>
    </row>
    <row r="2182" spans="2:12">
      <c r="B2182" s="62" t="s">
        <v>61</v>
      </c>
      <c r="C2182" s="2">
        <v>0</v>
      </c>
      <c r="D2182" s="2"/>
      <c r="E2182" s="2">
        <v>0</v>
      </c>
      <c r="F2182" s="91">
        <v>0</v>
      </c>
      <c r="G2182" s="2"/>
      <c r="H2182" s="91">
        <v>0</v>
      </c>
      <c r="I2182" s="101">
        <v>0</v>
      </c>
      <c r="J2182" s="2"/>
      <c r="K2182" s="101">
        <v>0</v>
      </c>
      <c r="L2182" s="65" t="s">
        <v>62</v>
      </c>
    </row>
    <row r="2183" spans="2:12">
      <c r="B2183" s="62" t="s">
        <v>63</v>
      </c>
      <c r="C2183" s="2">
        <v>1.57</v>
      </c>
      <c r="D2183" s="2"/>
      <c r="E2183" s="2">
        <v>18.45</v>
      </c>
      <c r="F2183" s="91">
        <v>1.575</v>
      </c>
      <c r="G2183" s="2"/>
      <c r="H2183" s="91">
        <v>18.446999999999999</v>
      </c>
      <c r="I2183" s="101">
        <v>1.5720000000000001</v>
      </c>
      <c r="J2183" s="2"/>
      <c r="K2183" s="101">
        <v>18.417000000000002</v>
      </c>
      <c r="L2183" s="65" t="s">
        <v>64</v>
      </c>
    </row>
    <row r="2184" spans="2:12">
      <c r="B2184" s="62" t="s">
        <v>65</v>
      </c>
      <c r="C2184" s="2">
        <v>3.5999999999999997E-2</v>
      </c>
      <c r="D2184" s="2"/>
      <c r="E2184" s="2">
        <v>1.258</v>
      </c>
      <c r="F2184" s="91">
        <v>4.1000000000000002E-2</v>
      </c>
      <c r="G2184" s="2"/>
      <c r="H2184" s="91">
        <v>1.4279999999999999</v>
      </c>
      <c r="I2184" s="101">
        <v>8.3000000000000004E-2</v>
      </c>
      <c r="J2184" s="2"/>
      <c r="K2184" s="101">
        <v>3.1450999999999998</v>
      </c>
      <c r="L2184" s="65" t="s">
        <v>66</v>
      </c>
    </row>
    <row r="2185" spans="2:12">
      <c r="B2185" s="62" t="s">
        <v>67</v>
      </c>
      <c r="C2185" s="2">
        <v>0</v>
      </c>
      <c r="D2185" s="2"/>
      <c r="E2185" s="2">
        <v>0</v>
      </c>
      <c r="F2185" s="91">
        <v>0</v>
      </c>
      <c r="G2185" s="2"/>
      <c r="H2185" s="91">
        <v>0</v>
      </c>
      <c r="I2185" s="101">
        <v>0</v>
      </c>
      <c r="J2185" s="2"/>
      <c r="K2185" s="101">
        <v>0</v>
      </c>
      <c r="L2185" s="65" t="s">
        <v>68</v>
      </c>
    </row>
    <row r="2186" spans="2:12">
      <c r="B2186" s="62" t="s">
        <v>69</v>
      </c>
      <c r="C2186" s="2">
        <v>0</v>
      </c>
      <c r="D2186" s="2"/>
      <c r="E2186" s="2">
        <v>0</v>
      </c>
      <c r="F2186" s="91">
        <v>0</v>
      </c>
      <c r="G2186" s="2"/>
      <c r="H2186" s="91">
        <v>0</v>
      </c>
      <c r="I2186" s="101">
        <v>0</v>
      </c>
      <c r="J2186" s="2"/>
      <c r="K2186" s="101">
        <v>0</v>
      </c>
      <c r="L2186" s="65" t="s">
        <v>70</v>
      </c>
    </row>
    <row r="2187" spans="2:12">
      <c r="B2187" s="62" t="s">
        <v>71</v>
      </c>
      <c r="C2187" s="2">
        <v>2.0459999999999998</v>
      </c>
      <c r="D2187" s="2"/>
      <c r="E2187" s="2">
        <v>78.253</v>
      </c>
      <c r="F2187" s="91">
        <v>2.0859999999999999</v>
      </c>
      <c r="G2187" s="2"/>
      <c r="H2187" s="91">
        <v>82.561000000000007</v>
      </c>
      <c r="I2187" s="101">
        <v>2.056</v>
      </c>
      <c r="J2187" s="2"/>
      <c r="K2187" s="101">
        <v>83.501220000000004</v>
      </c>
      <c r="L2187" s="65" t="s">
        <v>72</v>
      </c>
    </row>
    <row r="2188" spans="2:12">
      <c r="B2188" s="62" t="s">
        <v>73</v>
      </c>
      <c r="C2188" s="2">
        <v>0</v>
      </c>
      <c r="D2188" s="2"/>
      <c r="E2188" s="2">
        <v>0</v>
      </c>
      <c r="F2188" s="91">
        <v>0</v>
      </c>
      <c r="G2188" s="2"/>
      <c r="H2188" s="91">
        <v>0</v>
      </c>
      <c r="I2188" s="101">
        <v>0</v>
      </c>
      <c r="J2188" s="2"/>
      <c r="K2188" s="101">
        <v>0</v>
      </c>
      <c r="L2188" s="65" t="s">
        <v>74</v>
      </c>
    </row>
    <row r="2189" spans="2:12">
      <c r="B2189" s="62" t="s">
        <v>75</v>
      </c>
      <c r="C2189" s="2">
        <v>30.388999999999999</v>
      </c>
      <c r="D2189" s="2"/>
      <c r="E2189" s="2">
        <v>1359.297</v>
      </c>
      <c r="F2189" s="91">
        <v>31.117999999999999</v>
      </c>
      <c r="G2189" s="2"/>
      <c r="H2189" s="91">
        <v>1240</v>
      </c>
      <c r="I2189" s="101">
        <v>31.042999999999999</v>
      </c>
      <c r="J2189" s="2"/>
      <c r="K2189" s="101">
        <v>1185</v>
      </c>
      <c r="L2189" s="65" t="s">
        <v>76</v>
      </c>
    </row>
    <row r="2190" spans="2:12">
      <c r="B2190" s="62" t="s">
        <v>77</v>
      </c>
      <c r="C2190" s="2">
        <v>8.5</v>
      </c>
      <c r="D2190" s="2"/>
      <c r="E2190" s="2">
        <v>349.9</v>
      </c>
      <c r="F2190" s="91">
        <v>8.7859999999999996</v>
      </c>
      <c r="G2190" s="2"/>
      <c r="H2190" s="91">
        <v>340.95800000000003</v>
      </c>
      <c r="I2190" s="101">
        <v>8.8309999999999995</v>
      </c>
      <c r="J2190" s="2"/>
      <c r="K2190" s="101">
        <v>336.13799999999998</v>
      </c>
      <c r="L2190" s="65" t="s">
        <v>78</v>
      </c>
    </row>
    <row r="2191" spans="2:12" ht="15.75" thickBot="1">
      <c r="B2191" s="62" t="s">
        <v>79</v>
      </c>
      <c r="C2191" s="2">
        <v>0</v>
      </c>
      <c r="D2191" s="2"/>
      <c r="E2191" s="2">
        <v>0</v>
      </c>
      <c r="F2191" s="91">
        <v>0</v>
      </c>
      <c r="G2191" s="2"/>
      <c r="H2191" s="91">
        <v>0</v>
      </c>
      <c r="I2191" s="101">
        <v>0</v>
      </c>
      <c r="J2191" s="2"/>
      <c r="K2191" s="101">
        <v>0</v>
      </c>
      <c r="L2191" s="66" t="s">
        <v>80</v>
      </c>
    </row>
    <row r="2192" spans="2:12" ht="15.75" thickBot="1">
      <c r="B2192" s="63" t="s">
        <v>81</v>
      </c>
      <c r="C2192" s="2">
        <v>9.4309999999999992</v>
      </c>
      <c r="D2192" s="2"/>
      <c r="E2192" s="2">
        <v>116.3</v>
      </c>
      <c r="F2192" s="91">
        <v>9.4649999999999999</v>
      </c>
      <c r="G2192" s="2"/>
      <c r="H2192" s="91">
        <v>117.786</v>
      </c>
      <c r="I2192" s="101">
        <v>9.2260000000000009</v>
      </c>
      <c r="J2192" s="2"/>
      <c r="K2192" s="101">
        <v>114.50332</v>
      </c>
      <c r="L2192" s="75" t="s">
        <v>82</v>
      </c>
    </row>
    <row r="2193" spans="2:12" ht="15.75" thickBot="1">
      <c r="B2193" s="81" t="s">
        <v>343</v>
      </c>
      <c r="C2193" s="67">
        <v>107.60599999999999</v>
      </c>
      <c r="D2193" s="67"/>
      <c r="E2193" s="67">
        <v>2986.3210000000004</v>
      </c>
      <c r="F2193" s="67">
        <v>113.7355</v>
      </c>
      <c r="G2193" s="67"/>
      <c r="H2193" s="67">
        <v>2905.4360000000001</v>
      </c>
      <c r="I2193" s="67">
        <f>SUM(I2171:I2192)</f>
        <v>111.16199999999999</v>
      </c>
      <c r="J2193" s="67" t="s">
        <v>16</v>
      </c>
      <c r="K2193" s="67">
        <f t="shared" ref="K2193" si="319">SUM(K2171:K2192)</f>
        <v>2784.5706299999997</v>
      </c>
      <c r="L2193" s="81" t="s">
        <v>345</v>
      </c>
    </row>
    <row r="2194" spans="2:12" ht="15.75" thickBot="1">
      <c r="B2194" s="81" t="s">
        <v>344</v>
      </c>
      <c r="C2194" s="67">
        <v>5158.5820000000003</v>
      </c>
      <c r="D2194" s="67"/>
      <c r="E2194" s="67">
        <v>116781.658</v>
      </c>
      <c r="F2194" s="67">
        <v>5203.5119999999997</v>
      </c>
      <c r="G2194" s="67"/>
      <c r="H2194" s="67">
        <v>119833.677</v>
      </c>
      <c r="I2194" s="67">
        <v>5336.8620000000001</v>
      </c>
      <c r="J2194" s="67" t="s">
        <v>16</v>
      </c>
      <c r="K2194" s="67">
        <v>124978.57848000001</v>
      </c>
      <c r="L2194" s="81" t="s">
        <v>342</v>
      </c>
    </row>
    <row r="2196" spans="2:12">
      <c r="H2196" s="47"/>
    </row>
    <row r="2199" spans="2:12">
      <c r="B2199" s="43" t="s">
        <v>404</v>
      </c>
      <c r="L2199" s="43" t="s">
        <v>188</v>
      </c>
    </row>
    <row r="2200" spans="2:12">
      <c r="B2200" s="43" t="s">
        <v>275</v>
      </c>
      <c r="L2200" s="43" t="s">
        <v>276</v>
      </c>
    </row>
    <row r="2201" spans="2:12" ht="15.75" thickBot="1">
      <c r="B2201" s="43" t="s">
        <v>477</v>
      </c>
      <c r="L2201" s="43" t="s">
        <v>259</v>
      </c>
    </row>
    <row r="2202" spans="2:12" ht="15.75" thickBot="1">
      <c r="B2202" s="150" t="s">
        <v>39</v>
      </c>
      <c r="C2202" s="138">
        <v>2019</v>
      </c>
      <c r="D2202" s="139"/>
      <c r="E2202" s="140"/>
      <c r="F2202" s="138">
        <v>2020</v>
      </c>
      <c r="G2202" s="139"/>
      <c r="H2202" s="140"/>
      <c r="I2202" s="138">
        <v>2021</v>
      </c>
      <c r="J2202" s="139"/>
      <c r="K2202" s="140"/>
      <c r="L2202" s="141" t="s">
        <v>40</v>
      </c>
    </row>
    <row r="2203" spans="2:12">
      <c r="B2203" s="151"/>
      <c r="C2203" s="57" t="s">
        <v>260</v>
      </c>
      <c r="D2203" s="57" t="s">
        <v>261</v>
      </c>
      <c r="E2203" s="58" t="s">
        <v>462</v>
      </c>
      <c r="F2203" s="57" t="s">
        <v>260</v>
      </c>
      <c r="G2203" s="57" t="s">
        <v>261</v>
      </c>
      <c r="H2203" s="58" t="s">
        <v>462</v>
      </c>
      <c r="I2203" s="57" t="s">
        <v>260</v>
      </c>
      <c r="J2203" s="57" t="s">
        <v>261</v>
      </c>
      <c r="K2203" s="58" t="s">
        <v>462</v>
      </c>
      <c r="L2203" s="142"/>
    </row>
    <row r="2204" spans="2:12" ht="30" thickBot="1">
      <c r="B2204" s="152"/>
      <c r="C2204" s="68" t="s">
        <v>8</v>
      </c>
      <c r="D2204" s="57" t="s">
        <v>389</v>
      </c>
      <c r="E2204" s="70" t="s">
        <v>388</v>
      </c>
      <c r="F2204" s="68" t="s">
        <v>8</v>
      </c>
      <c r="G2204" s="69" t="s">
        <v>389</v>
      </c>
      <c r="H2204" s="70" t="s">
        <v>388</v>
      </c>
      <c r="I2204" s="68" t="s">
        <v>8</v>
      </c>
      <c r="J2204" s="69" t="s">
        <v>389</v>
      </c>
      <c r="K2204" s="70" t="s">
        <v>388</v>
      </c>
      <c r="L2204" s="143"/>
    </row>
    <row r="2205" spans="2:12">
      <c r="B2205" s="61" t="s">
        <v>41</v>
      </c>
      <c r="C2205" s="2">
        <f>C2239+C2273+C2307+C2339+C2372</f>
        <v>6.6890000000000001</v>
      </c>
      <c r="D2205" s="2"/>
      <c r="E2205" s="2">
        <f>E2239+E2273+E2307+E2339+E2372</f>
        <v>111.602</v>
      </c>
      <c r="F2205" s="2">
        <f>F2239+F2273+F2307+F2339+F2372</f>
        <v>6.0041000000000002</v>
      </c>
      <c r="G2205" s="2">
        <f t="shared" ref="G2205:H2205" si="320">G2239+G2273+G2307+G2339+G2372</f>
        <v>0</v>
      </c>
      <c r="H2205" s="2">
        <f t="shared" si="320"/>
        <v>129.58900000000003</v>
      </c>
      <c r="I2205" s="2">
        <f>I2239+I2273+I2307+I2339+I2446</f>
        <v>6.6040000000000001</v>
      </c>
      <c r="J2205" s="2">
        <f t="shared" ref="J2205" si="321">J2239+J2273+J2307+J2339+J2446</f>
        <v>0</v>
      </c>
      <c r="K2205" s="2">
        <f>K2239+K2273+K2307+K2339+K2446</f>
        <v>104.39750000000001</v>
      </c>
      <c r="L2205" s="64" t="s">
        <v>42</v>
      </c>
    </row>
    <row r="2206" spans="2:12">
      <c r="B2206" s="62" t="s">
        <v>43</v>
      </c>
      <c r="C2206" s="2">
        <f t="shared" ref="C2206:C2228" si="322">C2240+C2274+C2308+C2340+C2373</f>
        <v>0.33100000000000002</v>
      </c>
      <c r="D2206" s="2"/>
      <c r="E2206" s="2">
        <f t="shared" ref="E2206:H2206" si="323">E2240+E2274+E2308+E2340+E2373</f>
        <v>8.129999999999999</v>
      </c>
      <c r="F2206" s="2">
        <f t="shared" si="323"/>
        <v>0.56800000000000006</v>
      </c>
      <c r="G2206" s="2">
        <f t="shared" si="323"/>
        <v>0</v>
      </c>
      <c r="H2206" s="2">
        <f t="shared" si="323"/>
        <v>14.4</v>
      </c>
      <c r="I2206" s="2">
        <f t="shared" ref="I2206:I2228" si="324">I2240+I2274+I2308+I2340+I2447</f>
        <v>0.28499999999999998</v>
      </c>
      <c r="J2206" s="2"/>
      <c r="K2206" s="2">
        <f t="shared" ref="K2206" si="325">K2240+K2274+K2308+K2340+K2447</f>
        <v>9</v>
      </c>
      <c r="L2206" s="65" t="s">
        <v>416</v>
      </c>
    </row>
    <row r="2207" spans="2:12">
      <c r="B2207" s="62" t="s">
        <v>44</v>
      </c>
      <c r="C2207" s="2">
        <f t="shared" si="322"/>
        <v>9.4E-2</v>
      </c>
      <c r="D2207" s="2"/>
      <c r="E2207" s="2">
        <f t="shared" ref="E2207:H2207" si="326">E2241+E2275+E2309+E2341+E2374</f>
        <v>1.103</v>
      </c>
      <c r="F2207" s="2">
        <f t="shared" si="326"/>
        <v>9.4E-2</v>
      </c>
      <c r="G2207" s="2">
        <f t="shared" si="326"/>
        <v>0</v>
      </c>
      <c r="H2207" s="2">
        <f t="shared" si="326"/>
        <v>1.1100000000000001</v>
      </c>
      <c r="I2207" s="2">
        <f t="shared" si="324"/>
        <v>9.2999999999999999E-2</v>
      </c>
      <c r="J2207" s="2"/>
      <c r="K2207" s="2">
        <f t="shared" ref="K2207" si="327">K2241+K2275+K2309+K2341+K2448</f>
        <v>1.1192299999999999</v>
      </c>
      <c r="L2207" s="65" t="s">
        <v>45</v>
      </c>
    </row>
    <row r="2208" spans="2:12">
      <c r="B2208" s="62" t="s">
        <v>46</v>
      </c>
      <c r="C2208" s="2">
        <f t="shared" si="322"/>
        <v>45.724000000000004</v>
      </c>
      <c r="D2208" s="2"/>
      <c r="E2208" s="2">
        <f t="shared" ref="E2208:H2208" si="328">E2242+E2276+E2310+E2342+E2375</f>
        <v>544.976</v>
      </c>
      <c r="F2208" s="2">
        <f t="shared" si="328"/>
        <v>51.609000000000002</v>
      </c>
      <c r="G2208" s="2">
        <f t="shared" si="328"/>
        <v>0</v>
      </c>
      <c r="H2208" s="2">
        <f t="shared" si="328"/>
        <v>743.80799999999999</v>
      </c>
      <c r="I2208" s="2">
        <f t="shared" si="324"/>
        <v>37.206999999999994</v>
      </c>
      <c r="J2208" s="2"/>
      <c r="K2208" s="2">
        <f t="shared" ref="K2208" si="329">K2242+K2276+K2310+K2342+K2449</f>
        <v>650.71999000000005</v>
      </c>
      <c r="L2208" s="65" t="s">
        <v>47</v>
      </c>
    </row>
    <row r="2209" spans="2:12">
      <c r="B2209" s="62" t="s">
        <v>48</v>
      </c>
      <c r="C2209" s="2">
        <f t="shared" si="322"/>
        <v>52.835000000000001</v>
      </c>
      <c r="D2209" s="2"/>
      <c r="E2209" s="2">
        <f>E2243+E2277+E2311+E2343+E2376</f>
        <v>1763.5074999999999</v>
      </c>
      <c r="F2209" s="2">
        <f t="shared" ref="F2209:H2209" si="330">F2243+F2277+F2311+F2343+F2376</f>
        <v>65.403000000000006</v>
      </c>
      <c r="G2209" s="2">
        <f t="shared" si="330"/>
        <v>0</v>
      </c>
      <c r="H2209" s="2">
        <f t="shared" si="330"/>
        <v>1564.915</v>
      </c>
      <c r="I2209" s="2">
        <f t="shared" si="324"/>
        <v>67.406999999999996</v>
      </c>
      <c r="J2209" s="2"/>
      <c r="K2209" s="2">
        <f t="shared" ref="K2209" si="331">K2243+K2277+K2311+K2343+K2450</f>
        <v>1521.9850000000001</v>
      </c>
      <c r="L2209" s="65" t="s">
        <v>49</v>
      </c>
    </row>
    <row r="2210" spans="2:12">
      <c r="B2210" s="62" t="s">
        <v>50</v>
      </c>
      <c r="C2210" s="2">
        <f t="shared" si="322"/>
        <v>0</v>
      </c>
      <c r="D2210" s="2"/>
      <c r="E2210" s="2">
        <f t="shared" ref="E2210:H2215" si="332">E2244+E2278+E2312+E2344+E2377</f>
        <v>0</v>
      </c>
      <c r="F2210" s="2">
        <f t="shared" si="332"/>
        <v>0</v>
      </c>
      <c r="G2210" s="2">
        <f t="shared" si="332"/>
        <v>0</v>
      </c>
      <c r="H2210" s="2">
        <f t="shared" si="332"/>
        <v>0</v>
      </c>
      <c r="I2210" s="2">
        <f t="shared" si="324"/>
        <v>0</v>
      </c>
      <c r="J2210" s="2"/>
      <c r="K2210" s="2">
        <f t="shared" ref="K2210" si="333">K2244+K2278+K2312+K2344+K2451</f>
        <v>0</v>
      </c>
      <c r="L2210" s="65" t="s">
        <v>51</v>
      </c>
    </row>
    <row r="2211" spans="2:12">
      <c r="B2211" s="62" t="s">
        <v>52</v>
      </c>
      <c r="C2211" s="2">
        <f t="shared" si="322"/>
        <v>0</v>
      </c>
      <c r="D2211" s="2"/>
      <c r="E2211" s="2">
        <f t="shared" si="332"/>
        <v>2.7120000000000002</v>
      </c>
      <c r="F2211" s="2">
        <f t="shared" si="332"/>
        <v>0</v>
      </c>
      <c r="G2211" s="2">
        <f t="shared" si="332"/>
        <v>0</v>
      </c>
      <c r="H2211" s="2">
        <f t="shared" si="332"/>
        <v>2.7690000000000001</v>
      </c>
      <c r="I2211" s="2">
        <f t="shared" si="324"/>
        <v>0.51200000000000001</v>
      </c>
      <c r="J2211" s="2"/>
      <c r="K2211" s="2">
        <f t="shared" ref="K2211" si="334">K2245+K2279+K2313+K2345+K2452</f>
        <v>2.8451400000000002</v>
      </c>
      <c r="L2211" s="65" t="s">
        <v>53</v>
      </c>
    </row>
    <row r="2212" spans="2:12">
      <c r="B2212" s="62" t="s">
        <v>54</v>
      </c>
      <c r="C2212" s="2">
        <f t="shared" si="322"/>
        <v>3.9289999999999998</v>
      </c>
      <c r="D2212" s="2"/>
      <c r="E2212" s="2">
        <f t="shared" si="332"/>
        <v>34.970999999999997</v>
      </c>
      <c r="F2212" s="2">
        <f t="shared" si="332"/>
        <v>3.0609999999999999</v>
      </c>
      <c r="G2212" s="2">
        <f t="shared" si="332"/>
        <v>0</v>
      </c>
      <c r="H2212" s="2">
        <f t="shared" si="332"/>
        <v>58.53</v>
      </c>
      <c r="I2212" s="2">
        <f t="shared" si="324"/>
        <v>2.9889999999999999</v>
      </c>
      <c r="J2212" s="2"/>
      <c r="K2212" s="2">
        <f t="shared" ref="K2212" si="335">K2246+K2280+K2314+K2346+K2453</f>
        <v>59.8872</v>
      </c>
      <c r="L2212" s="65" t="s">
        <v>55</v>
      </c>
    </row>
    <row r="2213" spans="2:12">
      <c r="B2213" s="62" t="s">
        <v>56</v>
      </c>
      <c r="C2213" s="2">
        <f t="shared" si="322"/>
        <v>112.53999999999999</v>
      </c>
      <c r="D2213" s="2"/>
      <c r="E2213" s="2">
        <f t="shared" si="332"/>
        <v>850.9</v>
      </c>
      <c r="F2213" s="2">
        <f t="shared" si="332"/>
        <v>99.1</v>
      </c>
      <c r="G2213" s="2">
        <f t="shared" si="332"/>
        <v>0</v>
      </c>
      <c r="H2213" s="2">
        <f t="shared" si="332"/>
        <v>887.3</v>
      </c>
      <c r="I2213" s="2">
        <f t="shared" si="324"/>
        <v>77.417000000000002</v>
      </c>
      <c r="J2213" s="2"/>
      <c r="K2213" s="2">
        <f t="shared" ref="K2213" si="336">K2247+K2281+K2315+K2347+K2454</f>
        <v>811.69125000000008</v>
      </c>
      <c r="L2213" s="65" t="s">
        <v>57</v>
      </c>
    </row>
    <row r="2214" spans="2:12">
      <c r="B2214" s="62" t="s">
        <v>58</v>
      </c>
      <c r="C2214" s="2">
        <f t="shared" si="322"/>
        <v>53.492999999999995</v>
      </c>
      <c r="D2214" s="2"/>
      <c r="E2214" s="2">
        <f t="shared" si="332"/>
        <v>1382.3709999999999</v>
      </c>
      <c r="F2214" s="2">
        <f t="shared" si="332"/>
        <v>53.968000000000004</v>
      </c>
      <c r="G2214" s="2">
        <f t="shared" si="332"/>
        <v>0</v>
      </c>
      <c r="H2214" s="2">
        <f t="shared" si="332"/>
        <v>1127.4580000000001</v>
      </c>
      <c r="I2214" s="2">
        <f t="shared" si="324"/>
        <v>42.680000000000007</v>
      </c>
      <c r="J2214" s="2"/>
      <c r="K2214" s="2">
        <f t="shared" ref="K2214" si="337">K2248+K2282+K2316+K2348+K2455</f>
        <v>871.49356000000012</v>
      </c>
      <c r="L2214" s="65" t="s">
        <v>417</v>
      </c>
    </row>
    <row r="2215" spans="2:12">
      <c r="B2215" s="62" t="s">
        <v>59</v>
      </c>
      <c r="C2215" s="2">
        <f t="shared" si="322"/>
        <v>3.9020000000000001</v>
      </c>
      <c r="D2215" s="2"/>
      <c r="E2215" s="2">
        <f t="shared" si="332"/>
        <v>24.518999999999998</v>
      </c>
      <c r="F2215" s="2">
        <f t="shared" si="332"/>
        <v>3.9790000000000001</v>
      </c>
      <c r="G2215" s="2">
        <f t="shared" si="332"/>
        <v>0</v>
      </c>
      <c r="H2215" s="2">
        <f t="shared" si="332"/>
        <v>24.887</v>
      </c>
      <c r="I2215" s="2">
        <f t="shared" si="324"/>
        <v>4.6980000000000004</v>
      </c>
      <c r="J2215" s="2"/>
      <c r="K2215" s="2">
        <f t="shared" ref="K2215" si="338">K2249+K2283+K2317+K2349+K2456</f>
        <v>28.743259999999999</v>
      </c>
      <c r="L2215" s="65" t="s">
        <v>60</v>
      </c>
    </row>
    <row r="2216" spans="2:12">
      <c r="B2216" s="62" t="s">
        <v>61</v>
      </c>
      <c r="C2216" s="2">
        <f t="shared" si="322"/>
        <v>101.58000000000001</v>
      </c>
      <c r="D2216" s="2"/>
      <c r="E2216" s="2">
        <f>E2250+E2284+E2318+E2350+E2383</f>
        <v>145.22999999999999</v>
      </c>
      <c r="F2216" s="2">
        <f t="shared" ref="F2216" si="339">F2250+F2284+F2318+F2350+F2383</f>
        <v>107.892</v>
      </c>
      <c r="G2216" s="2">
        <f>G2250+G2284+G2318+G2350+G2383</f>
        <v>248674</v>
      </c>
      <c r="H2216" s="2">
        <f t="shared" ref="H2216" si="340">H2250+H2284+H2318+H2350+H2383</f>
        <v>152.81200000000001</v>
      </c>
      <c r="I2216" s="2">
        <f t="shared" si="324"/>
        <v>107.88</v>
      </c>
      <c r="J2216" s="2"/>
      <c r="K2216" s="2">
        <f t="shared" ref="K2216" si="341">K2250+K2284+K2318+K2350+K2457</f>
        <v>169.62973000000002</v>
      </c>
      <c r="L2216" s="65" t="s">
        <v>62</v>
      </c>
    </row>
    <row r="2217" spans="2:12">
      <c r="B2217" s="62" t="s">
        <v>63</v>
      </c>
      <c r="C2217" s="2">
        <f t="shared" si="322"/>
        <v>1.5699999999999998</v>
      </c>
      <c r="D2217" s="2"/>
      <c r="E2217" s="2">
        <f t="shared" ref="E2217:H2228" si="342">E2251+E2285+E2319+E2351+E2384</f>
        <v>7.6189999999999998</v>
      </c>
      <c r="F2217" s="2">
        <f t="shared" si="342"/>
        <v>1.75</v>
      </c>
      <c r="G2217" s="2">
        <f t="shared" si="342"/>
        <v>0</v>
      </c>
      <c r="H2217" s="2">
        <f t="shared" si="342"/>
        <v>8.3889999999999993</v>
      </c>
      <c r="I2217" s="2">
        <f t="shared" si="324"/>
        <v>1.7210000000000001</v>
      </c>
      <c r="J2217" s="2"/>
      <c r="K2217" s="2">
        <f t="shared" ref="K2217" si="343">K2251+K2285+K2319+K2351+K2458</f>
        <v>8.3309999999999995</v>
      </c>
      <c r="L2217" s="65" t="s">
        <v>64</v>
      </c>
    </row>
    <row r="2218" spans="2:12">
      <c r="B2218" s="62" t="s">
        <v>65</v>
      </c>
      <c r="C2218" s="2">
        <f t="shared" si="322"/>
        <v>0.76600000000000001</v>
      </c>
      <c r="D2218" s="2"/>
      <c r="E2218" s="2">
        <f t="shared" si="342"/>
        <v>20.163</v>
      </c>
      <c r="F2218" s="2">
        <f t="shared" si="342"/>
        <v>0.77600000000000002</v>
      </c>
      <c r="G2218" s="2">
        <f t="shared" si="342"/>
        <v>0</v>
      </c>
      <c r="H2218" s="2">
        <f t="shared" si="342"/>
        <v>21.569000000000003</v>
      </c>
      <c r="I2218" s="2">
        <f t="shared" si="324"/>
        <v>0.93200000000000005</v>
      </c>
      <c r="J2218" s="2"/>
      <c r="K2218" s="2">
        <f t="shared" ref="K2218" si="344">K2252+K2286+K2320+K2352+K2459</f>
        <v>27.853179999999998</v>
      </c>
      <c r="L2218" s="65" t="s">
        <v>66</v>
      </c>
    </row>
    <row r="2219" spans="2:12">
      <c r="B2219" s="62" t="s">
        <v>67</v>
      </c>
      <c r="C2219" s="2">
        <f t="shared" si="322"/>
        <v>80.099000000000004</v>
      </c>
      <c r="D2219" s="2"/>
      <c r="E2219" s="2">
        <f t="shared" si="342"/>
        <v>0.94500000000000006</v>
      </c>
      <c r="F2219" s="2">
        <f t="shared" si="342"/>
        <v>4.5999999999999999E-2</v>
      </c>
      <c r="G2219" s="2">
        <f t="shared" si="342"/>
        <v>0</v>
      </c>
      <c r="H2219" s="2">
        <f t="shared" si="342"/>
        <v>0.20599999999999999</v>
      </c>
      <c r="I2219" s="2">
        <f t="shared" si="324"/>
        <v>0</v>
      </c>
      <c r="J2219" s="2"/>
      <c r="K2219" s="2">
        <f t="shared" ref="K2219" si="345">K2253+K2287+K2321+K2353+K2460</f>
        <v>0</v>
      </c>
      <c r="L2219" s="65" t="s">
        <v>68</v>
      </c>
    </row>
    <row r="2220" spans="2:12">
      <c r="B2220" s="62" t="s">
        <v>69</v>
      </c>
      <c r="C2220" s="2">
        <f t="shared" si="322"/>
        <v>2.3E-2</v>
      </c>
      <c r="D2220" s="2"/>
      <c r="E2220" s="2">
        <f t="shared" si="342"/>
        <v>0.53700000000000003</v>
      </c>
      <c r="F2220" s="2">
        <f t="shared" si="342"/>
        <v>1.7000000000000001E-2</v>
      </c>
      <c r="G2220" s="2">
        <f t="shared" si="342"/>
        <v>0</v>
      </c>
      <c r="H2220" s="2">
        <f t="shared" si="342"/>
        <v>0.41500000000000004</v>
      </c>
      <c r="I2220" s="2">
        <f t="shared" si="324"/>
        <v>1.9999999999999997E-2</v>
      </c>
      <c r="J2220" s="2"/>
      <c r="K2220" s="2">
        <f t="shared" ref="K2220" si="346">K2254+K2288+K2322+K2354+K2461</f>
        <v>0.45923999999999998</v>
      </c>
      <c r="L2220" s="65" t="s">
        <v>70</v>
      </c>
    </row>
    <row r="2221" spans="2:12">
      <c r="B2221" s="62" t="s">
        <v>71</v>
      </c>
      <c r="C2221" s="2">
        <f t="shared" si="322"/>
        <v>11.806000000000001</v>
      </c>
      <c r="D2221" s="2"/>
      <c r="E2221" s="2">
        <f t="shared" si="342"/>
        <v>309.04300000000001</v>
      </c>
      <c r="F2221" s="2">
        <f t="shared" si="342"/>
        <v>10.972</v>
      </c>
      <c r="G2221" s="2">
        <f t="shared" si="342"/>
        <v>0</v>
      </c>
      <c r="H2221" s="2">
        <f t="shared" si="342"/>
        <v>301.447</v>
      </c>
      <c r="I2221" s="2">
        <f t="shared" si="324"/>
        <v>11.234999999999999</v>
      </c>
      <c r="J2221" s="2"/>
      <c r="K2221" s="2">
        <f t="shared" ref="K2221" si="347">K2255+K2289+K2323+K2355+K2462</f>
        <v>304.88252</v>
      </c>
      <c r="L2221" s="65" t="s">
        <v>72</v>
      </c>
    </row>
    <row r="2222" spans="2:12">
      <c r="B2222" s="62" t="s">
        <v>73</v>
      </c>
      <c r="C2222" s="2">
        <f t="shared" si="322"/>
        <v>8.3820000000000014</v>
      </c>
      <c r="D2222" s="2"/>
      <c r="E2222" s="2">
        <f t="shared" si="342"/>
        <v>85.082999999999998</v>
      </c>
      <c r="F2222" s="2">
        <f t="shared" si="342"/>
        <v>8.3490000000000002</v>
      </c>
      <c r="G2222" s="2">
        <f t="shared" si="342"/>
        <v>0</v>
      </c>
      <c r="H2222" s="2">
        <f t="shared" si="342"/>
        <v>84.514999999999986</v>
      </c>
      <c r="I2222" s="2">
        <f t="shared" si="324"/>
        <v>8.3810000000000002</v>
      </c>
      <c r="J2222" s="2"/>
      <c r="K2222" s="2">
        <f t="shared" ref="K2222" si="348">K2256+K2290+K2324+K2356+K2463</f>
        <v>84.723199999999991</v>
      </c>
      <c r="L2222" s="65" t="s">
        <v>74</v>
      </c>
    </row>
    <row r="2223" spans="2:12">
      <c r="B2223" s="62" t="s">
        <v>75</v>
      </c>
      <c r="C2223" s="2">
        <f t="shared" si="322"/>
        <v>191.29800000000003</v>
      </c>
      <c r="D2223" s="2"/>
      <c r="E2223" s="2">
        <f t="shared" si="342"/>
        <v>4638.9800000000014</v>
      </c>
      <c r="F2223" s="2">
        <f t="shared" si="342"/>
        <v>183.42499999999998</v>
      </c>
      <c r="G2223" s="2">
        <f t="shared" si="342"/>
        <v>0</v>
      </c>
      <c r="H2223" s="2">
        <f t="shared" si="342"/>
        <v>4327.442</v>
      </c>
      <c r="I2223" s="2">
        <f t="shared" si="324"/>
        <v>206.82399999999998</v>
      </c>
      <c r="J2223" s="2"/>
      <c r="K2223" s="2">
        <f t="shared" ref="K2223" si="349">K2257+K2291+K2325+K2357+K2464</f>
        <v>4463.0482300000003</v>
      </c>
      <c r="L2223" s="65" t="s">
        <v>76</v>
      </c>
    </row>
    <row r="2224" spans="2:12">
      <c r="B2224" s="62" t="s">
        <v>77</v>
      </c>
      <c r="C2224" s="2">
        <f t="shared" si="322"/>
        <v>198.26299999999998</v>
      </c>
      <c r="D2224" s="2"/>
      <c r="E2224" s="2">
        <f t="shared" si="342"/>
        <v>4058.0219999999999</v>
      </c>
      <c r="F2224" s="2">
        <f t="shared" si="342"/>
        <v>134.124</v>
      </c>
      <c r="G2224" s="2">
        <f t="shared" si="342"/>
        <v>0</v>
      </c>
      <c r="H2224" s="2">
        <f t="shared" si="342"/>
        <v>1786.9469999999999</v>
      </c>
      <c r="I2224" s="2">
        <f t="shared" si="324"/>
        <v>131.79000000000002</v>
      </c>
      <c r="J2224" s="2"/>
      <c r="K2224" s="2">
        <f t="shared" ref="K2224" si="350">K2258+K2292+K2326+K2358+K2465</f>
        <v>2386.0120000000002</v>
      </c>
      <c r="L2224" s="65" t="s">
        <v>78</v>
      </c>
    </row>
    <row r="2225" spans="2:12" ht="15.75" thickBot="1">
      <c r="B2225" s="62" t="s">
        <v>79</v>
      </c>
      <c r="C2225" s="2">
        <f t="shared" si="322"/>
        <v>0</v>
      </c>
      <c r="D2225" s="2"/>
      <c r="E2225" s="2">
        <f t="shared" si="342"/>
        <v>0</v>
      </c>
      <c r="F2225" s="2">
        <f t="shared" si="342"/>
        <v>0</v>
      </c>
      <c r="G2225" s="2">
        <f t="shared" si="342"/>
        <v>0</v>
      </c>
      <c r="H2225" s="2">
        <f t="shared" si="342"/>
        <v>0</v>
      </c>
      <c r="I2225" s="2">
        <f t="shared" si="324"/>
        <v>0</v>
      </c>
      <c r="J2225" s="2"/>
      <c r="K2225" s="2">
        <f t="shared" ref="K2225" si="351">K2259+K2293+K2327+K2359+K2466</f>
        <v>0</v>
      </c>
      <c r="L2225" s="66" t="s">
        <v>80</v>
      </c>
    </row>
    <row r="2226" spans="2:12" ht="15.75" thickBot="1">
      <c r="B2226" s="63" t="s">
        <v>81</v>
      </c>
      <c r="C2226" s="2">
        <f t="shared" si="322"/>
        <v>11.82</v>
      </c>
      <c r="D2226" s="2"/>
      <c r="E2226" s="2">
        <f t="shared" si="342"/>
        <v>165.32400000000001</v>
      </c>
      <c r="F2226" s="2">
        <f t="shared" si="342"/>
        <v>12.050999999999998</v>
      </c>
      <c r="G2226" s="2">
        <f t="shared" si="342"/>
        <v>0</v>
      </c>
      <c r="H2226" s="2">
        <f t="shared" si="342"/>
        <v>175.96799999999999</v>
      </c>
      <c r="I2226" s="2">
        <f t="shared" si="324"/>
        <v>12.069999999999999</v>
      </c>
      <c r="J2226" s="2"/>
      <c r="K2226" s="2">
        <f t="shared" ref="K2226" si="352">K2260+K2294+K2328+K2360+K2467</f>
        <v>162.79560000000001</v>
      </c>
      <c r="L2226" s="75" t="s">
        <v>82</v>
      </c>
    </row>
    <row r="2227" spans="2:12" ht="15.75" thickBot="1">
      <c r="B2227" s="81" t="s">
        <v>343</v>
      </c>
      <c r="C2227" s="67">
        <f t="shared" si="322"/>
        <v>885.14400000000001</v>
      </c>
      <c r="D2227" s="67"/>
      <c r="E2227" s="67">
        <f t="shared" si="342"/>
        <v>14155.737500000001</v>
      </c>
      <c r="F2227" s="81">
        <f t="shared" si="342"/>
        <v>743.18810000000008</v>
      </c>
      <c r="G2227" s="81" t="e">
        <f t="shared" si="342"/>
        <v>#VALUE!</v>
      </c>
      <c r="H2227" s="81">
        <f t="shared" si="342"/>
        <v>11414.475999999999</v>
      </c>
      <c r="I2227" s="81">
        <f t="shared" si="324"/>
        <v>720.745</v>
      </c>
      <c r="J2227" s="81"/>
      <c r="K2227" s="81">
        <f t="shared" ref="K2227" si="353">K2261+K2295+K2329+K2361+K2468</f>
        <v>11669.616830000001</v>
      </c>
      <c r="L2227" s="81" t="s">
        <v>345</v>
      </c>
    </row>
    <row r="2228" spans="2:12" ht="15.75" thickBot="1">
      <c r="B2228" s="81" t="s">
        <v>344</v>
      </c>
      <c r="C2228" s="67">
        <f t="shared" si="322"/>
        <v>9898.4629999999979</v>
      </c>
      <c r="D2228" s="67"/>
      <c r="E2228" s="67">
        <f t="shared" si="342"/>
        <v>157979.26</v>
      </c>
      <c r="F2228" s="81">
        <f t="shared" si="342"/>
        <v>10072.197</v>
      </c>
      <c r="G2228" s="81" t="e">
        <f t="shared" si="342"/>
        <v>#VALUE!</v>
      </c>
      <c r="H2228" s="81">
        <f t="shared" si="342"/>
        <v>158490.98599999998</v>
      </c>
      <c r="I2228" s="81">
        <f t="shared" si="324"/>
        <v>8816.8060000000005</v>
      </c>
      <c r="J2228" s="81"/>
      <c r="K2228" s="81">
        <f t="shared" ref="K2228" si="354">K2262+K2296+K2330+K2362+K2469</f>
        <v>148601.55455</v>
      </c>
      <c r="L2228" s="81" t="s">
        <v>342</v>
      </c>
    </row>
    <row r="2233" spans="2:12">
      <c r="B2233" s="43" t="s">
        <v>405</v>
      </c>
      <c r="L2233" s="43" t="s">
        <v>191</v>
      </c>
    </row>
    <row r="2234" spans="2:12">
      <c r="B2234" s="43" t="s">
        <v>277</v>
      </c>
      <c r="L2234" s="43" t="s">
        <v>278</v>
      </c>
    </row>
    <row r="2235" spans="2:12" ht="15.75" thickBot="1">
      <c r="B2235" s="43" t="s">
        <v>477</v>
      </c>
      <c r="L2235" s="43" t="s">
        <v>259</v>
      </c>
    </row>
    <row r="2236" spans="2:12" ht="15.75" thickBot="1">
      <c r="B2236" s="150" t="s">
        <v>39</v>
      </c>
      <c r="C2236" s="138">
        <v>2019</v>
      </c>
      <c r="D2236" s="139"/>
      <c r="E2236" s="140"/>
      <c r="F2236" s="138">
        <v>2020</v>
      </c>
      <c r="G2236" s="139"/>
      <c r="H2236" s="140"/>
      <c r="I2236" s="138">
        <v>2021</v>
      </c>
      <c r="J2236" s="139"/>
      <c r="K2236" s="140"/>
      <c r="L2236" s="141" t="s">
        <v>40</v>
      </c>
    </row>
    <row r="2237" spans="2:12">
      <c r="B2237" s="151"/>
      <c r="C2237" s="57" t="s">
        <v>260</v>
      </c>
      <c r="D2237" s="57" t="s">
        <v>261</v>
      </c>
      <c r="E2237" s="58" t="s">
        <v>462</v>
      </c>
      <c r="F2237" s="57" t="s">
        <v>260</v>
      </c>
      <c r="G2237" s="57" t="s">
        <v>261</v>
      </c>
      <c r="H2237" s="58" t="s">
        <v>462</v>
      </c>
      <c r="I2237" s="57" t="s">
        <v>260</v>
      </c>
      <c r="J2237" s="57" t="s">
        <v>261</v>
      </c>
      <c r="K2237" s="58" t="s">
        <v>462</v>
      </c>
      <c r="L2237" s="142"/>
    </row>
    <row r="2238" spans="2:12" ht="30" thickBot="1">
      <c r="B2238" s="152"/>
      <c r="C2238" s="68" t="s">
        <v>8</v>
      </c>
      <c r="D2238" s="69" t="s">
        <v>389</v>
      </c>
      <c r="E2238" s="70" t="s">
        <v>388</v>
      </c>
      <c r="F2238" s="68" t="s">
        <v>8</v>
      </c>
      <c r="G2238" s="69" t="s">
        <v>389</v>
      </c>
      <c r="H2238" s="70" t="s">
        <v>388</v>
      </c>
      <c r="I2238" s="68" t="s">
        <v>8</v>
      </c>
      <c r="J2238" s="69" t="s">
        <v>389</v>
      </c>
      <c r="K2238" s="70" t="s">
        <v>388</v>
      </c>
      <c r="L2238" s="143"/>
    </row>
    <row r="2239" spans="2:12">
      <c r="B2239" s="61" t="s">
        <v>41</v>
      </c>
      <c r="C2239" s="2">
        <v>2.77</v>
      </c>
      <c r="D2239" s="2">
        <v>0</v>
      </c>
      <c r="E2239" s="2">
        <v>46.481000000000002</v>
      </c>
      <c r="F2239" s="2">
        <v>2.3791000000000002</v>
      </c>
      <c r="G2239" s="2"/>
      <c r="H2239" s="2">
        <v>68.772000000000006</v>
      </c>
      <c r="I2239" s="2">
        <v>2.7130000000000001</v>
      </c>
      <c r="J2239" s="2"/>
      <c r="K2239" s="2">
        <v>45.80312</v>
      </c>
      <c r="L2239" s="64" t="s">
        <v>42</v>
      </c>
    </row>
    <row r="2240" spans="2:12">
      <c r="B2240" s="62" t="s">
        <v>43</v>
      </c>
      <c r="C2240" s="2">
        <v>0</v>
      </c>
      <c r="D2240" s="2"/>
      <c r="E2240" s="2">
        <v>0</v>
      </c>
      <c r="F2240" s="2">
        <v>0</v>
      </c>
      <c r="G2240" s="2"/>
      <c r="H2240" s="2">
        <v>0</v>
      </c>
      <c r="I2240" s="2">
        <v>0</v>
      </c>
      <c r="J2240" s="2"/>
      <c r="K2240" s="2">
        <v>0</v>
      </c>
      <c r="L2240" s="65" t="s">
        <v>416</v>
      </c>
    </row>
    <row r="2241" spans="2:14">
      <c r="B2241" s="62" t="s">
        <v>44</v>
      </c>
      <c r="C2241" s="2">
        <v>0</v>
      </c>
      <c r="D2241" s="2"/>
      <c r="E2241" s="2">
        <v>0</v>
      </c>
      <c r="F2241" s="2">
        <v>0</v>
      </c>
      <c r="G2241" s="2"/>
      <c r="H2241" s="2">
        <v>0</v>
      </c>
      <c r="I2241" s="2">
        <v>0</v>
      </c>
      <c r="J2241" s="2"/>
      <c r="K2241" s="2">
        <v>0</v>
      </c>
      <c r="L2241" s="65" t="s">
        <v>45</v>
      </c>
    </row>
    <row r="2242" spans="2:14">
      <c r="B2242" s="62" t="s">
        <v>46</v>
      </c>
      <c r="C2242" s="2">
        <v>12.061</v>
      </c>
      <c r="D2242" s="2"/>
      <c r="E2242" s="2">
        <v>135</v>
      </c>
      <c r="F2242" s="2">
        <v>20.108000000000001</v>
      </c>
      <c r="G2242" s="2"/>
      <c r="H2242" s="2">
        <v>366</v>
      </c>
      <c r="I2242" s="2">
        <v>19.152000000000001</v>
      </c>
      <c r="J2242" s="2"/>
      <c r="K2242" s="2">
        <v>410</v>
      </c>
      <c r="L2242" s="65" t="s">
        <v>47</v>
      </c>
    </row>
    <row r="2243" spans="2:14">
      <c r="B2243" s="62" t="s">
        <v>48</v>
      </c>
      <c r="C2243" s="2">
        <v>46.070999999999998</v>
      </c>
      <c r="D2243" s="2"/>
      <c r="E2243" s="2">
        <v>1199.5350000000001</v>
      </c>
      <c r="F2243" s="2">
        <v>46.648000000000003</v>
      </c>
      <c r="G2243" s="2"/>
      <c r="H2243" s="2">
        <v>1174.845</v>
      </c>
      <c r="I2243" s="2">
        <v>47.268999999999998</v>
      </c>
      <c r="J2243" s="2"/>
      <c r="K2243" s="2">
        <v>1137.191</v>
      </c>
      <c r="L2243" s="65" t="s">
        <v>49</v>
      </c>
    </row>
    <row r="2244" spans="2:14">
      <c r="B2244" s="62" t="s">
        <v>50</v>
      </c>
      <c r="C2244" s="2">
        <v>0</v>
      </c>
      <c r="D2244" s="2"/>
      <c r="E2244" s="2">
        <v>0</v>
      </c>
      <c r="F2244" s="2">
        <v>0</v>
      </c>
      <c r="G2244" s="2"/>
      <c r="H2244" s="2">
        <v>0</v>
      </c>
      <c r="I2244" s="2">
        <v>0</v>
      </c>
      <c r="J2244" s="2"/>
      <c r="K2244" s="2">
        <v>0</v>
      </c>
      <c r="L2244" s="65" t="s">
        <v>51</v>
      </c>
    </row>
    <row r="2245" spans="2:14">
      <c r="B2245" s="62" t="s">
        <v>52</v>
      </c>
      <c r="C2245" s="2">
        <v>0</v>
      </c>
      <c r="D2245" s="2"/>
      <c r="E2245" s="2">
        <v>5.0000000000000001E-3</v>
      </c>
      <c r="F2245" s="2">
        <v>0</v>
      </c>
      <c r="G2245" s="2"/>
      <c r="H2245" s="2">
        <v>5.0000000000000001E-3</v>
      </c>
      <c r="I2245" s="2">
        <v>1E-3</v>
      </c>
      <c r="J2245" s="2"/>
      <c r="K2245" s="2">
        <v>5.13E-3</v>
      </c>
      <c r="L2245" s="65" t="s">
        <v>53</v>
      </c>
    </row>
    <row r="2246" spans="2:14">
      <c r="B2246" s="62" t="s">
        <v>54</v>
      </c>
      <c r="C2246" s="2">
        <v>0</v>
      </c>
      <c r="D2246" s="2"/>
      <c r="E2246" s="2">
        <v>0</v>
      </c>
      <c r="F2246" s="2">
        <v>0</v>
      </c>
      <c r="G2246" s="2"/>
      <c r="H2246" s="2">
        <v>0</v>
      </c>
      <c r="I2246" s="2">
        <v>0</v>
      </c>
      <c r="J2246" s="2"/>
      <c r="K2246" s="2">
        <v>0</v>
      </c>
      <c r="L2246" s="65" t="s">
        <v>55</v>
      </c>
    </row>
    <row r="2247" spans="2:14">
      <c r="B2247" s="62" t="s">
        <v>56</v>
      </c>
      <c r="C2247" s="2">
        <v>20.7</v>
      </c>
      <c r="D2247" s="2"/>
      <c r="E2247" s="2">
        <v>164.75</v>
      </c>
      <c r="F2247" s="2">
        <v>21.7</v>
      </c>
      <c r="G2247" s="2"/>
      <c r="H2247" s="2">
        <v>173</v>
      </c>
      <c r="I2247" s="2">
        <v>21.806000000000001</v>
      </c>
      <c r="J2247" s="2"/>
      <c r="K2247" s="2">
        <v>176.28523000000001</v>
      </c>
      <c r="L2247" s="65" t="s">
        <v>57</v>
      </c>
    </row>
    <row r="2248" spans="2:14">
      <c r="B2248" s="62" t="s">
        <v>58</v>
      </c>
      <c r="C2248" s="2">
        <v>25.445</v>
      </c>
      <c r="D2248" s="2"/>
      <c r="E2248" s="2">
        <v>706.32399999999996</v>
      </c>
      <c r="F2248" s="2">
        <v>25.739000000000001</v>
      </c>
      <c r="G2248" s="2"/>
      <c r="H2248" s="2">
        <v>502.96600000000001</v>
      </c>
      <c r="I2248" s="2">
        <v>25.536000000000001</v>
      </c>
      <c r="J2248" s="2"/>
      <c r="K2248" s="2">
        <v>527.35977000000003</v>
      </c>
      <c r="L2248" s="65" t="s">
        <v>417</v>
      </c>
    </row>
    <row r="2249" spans="2:14">
      <c r="B2249" s="62" t="s">
        <v>59</v>
      </c>
      <c r="C2249" s="2">
        <v>1.472</v>
      </c>
      <c r="D2249" s="2"/>
      <c r="E2249" s="2">
        <v>11.058</v>
      </c>
      <c r="F2249" s="2">
        <v>1.4550000000000001</v>
      </c>
      <c r="G2249" s="2"/>
      <c r="H2249" s="2">
        <v>10.968</v>
      </c>
      <c r="I2249" s="2">
        <v>1.444</v>
      </c>
      <c r="J2249" s="2"/>
      <c r="K2249" s="2">
        <v>10.89518</v>
      </c>
      <c r="L2249" s="65" t="s">
        <v>60</v>
      </c>
    </row>
    <row r="2250" spans="2:14">
      <c r="B2250" s="62" t="s">
        <v>61</v>
      </c>
      <c r="C2250" s="2">
        <v>100</v>
      </c>
      <c r="D2250" s="2">
        <v>6355</v>
      </c>
      <c r="E2250" s="2">
        <v>134</v>
      </c>
      <c r="F2250" s="2">
        <v>104.221</v>
      </c>
      <c r="G2250" s="2">
        <v>6383</v>
      </c>
      <c r="H2250" s="2">
        <v>142.71700000000001</v>
      </c>
      <c r="I2250" s="2">
        <v>103.99299999999999</v>
      </c>
      <c r="J2250" s="2"/>
      <c r="K2250" s="2">
        <v>157.69</v>
      </c>
      <c r="L2250" s="65" t="s">
        <v>62</v>
      </c>
    </row>
    <row r="2251" spans="2:14">
      <c r="B2251" s="62" t="s">
        <v>63</v>
      </c>
      <c r="C2251" s="2">
        <v>0.14599999999999999</v>
      </c>
      <c r="D2251" s="2">
        <v>50</v>
      </c>
      <c r="E2251" s="2">
        <v>0.43</v>
      </c>
      <c r="F2251" s="2">
        <v>0</v>
      </c>
      <c r="G2251" s="2"/>
      <c r="H2251" s="2">
        <v>0</v>
      </c>
      <c r="I2251" s="2">
        <v>0</v>
      </c>
      <c r="J2251" s="2"/>
      <c r="K2251" s="2">
        <v>0</v>
      </c>
      <c r="L2251" s="65" t="s">
        <v>64</v>
      </c>
    </row>
    <row r="2252" spans="2:14">
      <c r="B2252" s="62" t="s">
        <v>65</v>
      </c>
      <c r="C2252" s="2">
        <v>0.159</v>
      </c>
      <c r="D2252" s="2"/>
      <c r="E2252" s="2">
        <v>3.972</v>
      </c>
      <c r="F2252" s="2">
        <v>0.16200000000000001</v>
      </c>
      <c r="G2252" s="2"/>
      <c r="H2252" s="2">
        <v>4.0359999999999996</v>
      </c>
      <c r="I2252" s="2">
        <v>0.44</v>
      </c>
      <c r="J2252" s="2"/>
      <c r="K2252" s="2">
        <v>11.48391</v>
      </c>
      <c r="L2252" s="65" t="s">
        <v>66</v>
      </c>
    </row>
    <row r="2253" spans="2:14">
      <c r="B2253" s="62" t="s">
        <v>67</v>
      </c>
      <c r="C2253" s="2">
        <v>0</v>
      </c>
      <c r="D2253" s="2"/>
      <c r="E2253" s="2">
        <v>0</v>
      </c>
      <c r="F2253" s="2">
        <v>0</v>
      </c>
      <c r="G2253" s="2"/>
      <c r="H2253" s="2">
        <v>0</v>
      </c>
      <c r="I2253" s="2">
        <v>0</v>
      </c>
      <c r="J2253" s="2"/>
      <c r="K2253" s="2">
        <v>0</v>
      </c>
      <c r="L2253" s="65" t="s">
        <v>68</v>
      </c>
      <c r="N2253" s="86"/>
    </row>
    <row r="2254" spans="2:14">
      <c r="B2254" s="62" t="s">
        <v>69</v>
      </c>
      <c r="C2254" s="2">
        <v>0.01</v>
      </c>
      <c r="D2254" s="2"/>
      <c r="E2254" s="2">
        <v>0.25800000000000001</v>
      </c>
      <c r="F2254" s="2">
        <v>8.0000000000000002E-3</v>
      </c>
      <c r="G2254" s="2"/>
      <c r="H2254" s="2">
        <v>0.215</v>
      </c>
      <c r="I2254" s="2">
        <v>1.0999999999999999E-2</v>
      </c>
      <c r="J2254" s="2"/>
      <c r="K2254" s="2">
        <v>0.25241999999999998</v>
      </c>
      <c r="L2254" s="65" t="s">
        <v>70</v>
      </c>
      <c r="M2254" s="86"/>
    </row>
    <row r="2255" spans="2:14">
      <c r="B2255" s="62" t="s">
        <v>71</v>
      </c>
      <c r="C2255" s="2">
        <v>6.3780000000000001</v>
      </c>
      <c r="D2255" s="2"/>
      <c r="E2255" s="2">
        <v>166.45400000000001</v>
      </c>
      <c r="F2255" s="2">
        <v>5.7729999999999997</v>
      </c>
      <c r="G2255" s="2"/>
      <c r="H2255" s="2">
        <v>159.952</v>
      </c>
      <c r="I2255" s="2">
        <v>5.8479999999999999</v>
      </c>
      <c r="J2255" s="2"/>
      <c r="K2255" s="2">
        <v>164.21345000000002</v>
      </c>
      <c r="L2255" s="65" t="s">
        <v>72</v>
      </c>
    </row>
    <row r="2256" spans="2:14">
      <c r="B2256" s="62" t="s">
        <v>73</v>
      </c>
      <c r="C2256" s="2">
        <v>5.2270000000000003</v>
      </c>
      <c r="D2256" s="2"/>
      <c r="E2256" s="2">
        <v>52.371000000000002</v>
      </c>
      <c r="F2256" s="2">
        <v>5.3280000000000003</v>
      </c>
      <c r="G2256" s="2"/>
      <c r="H2256" s="2">
        <v>53.348999999999997</v>
      </c>
      <c r="I2256" s="2">
        <v>5.3040000000000003</v>
      </c>
      <c r="J2256" s="2"/>
      <c r="K2256" s="2">
        <v>52.996499999999997</v>
      </c>
      <c r="L2256" s="65" t="s">
        <v>74</v>
      </c>
    </row>
    <row r="2257" spans="2:12">
      <c r="B2257" s="62" t="s">
        <v>75</v>
      </c>
      <c r="C2257" s="2">
        <v>127.2</v>
      </c>
      <c r="D2257" s="2"/>
      <c r="E2257" s="2">
        <v>3197.0459999999998</v>
      </c>
      <c r="F2257" s="2">
        <v>124.72499999999999</v>
      </c>
      <c r="G2257" s="2"/>
      <c r="H2257" s="2">
        <v>3157.96</v>
      </c>
      <c r="I2257" s="2">
        <v>138.572</v>
      </c>
      <c r="J2257" s="2"/>
      <c r="K2257" s="2">
        <v>3173</v>
      </c>
      <c r="L2257" s="65" t="s">
        <v>76</v>
      </c>
    </row>
    <row r="2258" spans="2:12">
      <c r="B2258" s="62" t="s">
        <v>77</v>
      </c>
      <c r="C2258" s="2">
        <v>128</v>
      </c>
      <c r="D2258" s="2"/>
      <c r="E2258" s="2">
        <v>2619</v>
      </c>
      <c r="F2258" s="109">
        <v>59.456000000000003</v>
      </c>
      <c r="G2258" s="109"/>
      <c r="H2258" s="109">
        <v>806.34199999999998</v>
      </c>
      <c r="I2258" s="2">
        <v>60.524999999999999</v>
      </c>
      <c r="J2258" s="109"/>
      <c r="K2258" s="2">
        <v>1039.3820000000001</v>
      </c>
      <c r="L2258" s="65" t="s">
        <v>78</v>
      </c>
    </row>
    <row r="2259" spans="2:12" ht="15.75" thickBot="1">
      <c r="B2259" s="62" t="s">
        <v>79</v>
      </c>
      <c r="C2259" s="2">
        <v>0</v>
      </c>
      <c r="D2259" s="2"/>
      <c r="E2259" s="2">
        <v>0</v>
      </c>
      <c r="F2259" s="2">
        <v>0</v>
      </c>
      <c r="G2259" s="2"/>
      <c r="H2259" s="2">
        <v>0</v>
      </c>
      <c r="I2259" s="2">
        <v>0</v>
      </c>
      <c r="J2259" s="2"/>
      <c r="K2259" s="2">
        <v>0</v>
      </c>
      <c r="L2259" s="66" t="s">
        <v>80</v>
      </c>
    </row>
    <row r="2260" spans="2:12" ht="15.75" thickBot="1">
      <c r="B2260" s="63" t="s">
        <v>81</v>
      </c>
      <c r="C2260" s="2">
        <v>7.8689999999999998</v>
      </c>
      <c r="D2260" s="2"/>
      <c r="E2260" s="2">
        <v>119.084</v>
      </c>
      <c r="F2260" s="2">
        <v>8.0299999999999994</v>
      </c>
      <c r="G2260" s="2"/>
      <c r="H2260" s="2">
        <v>127.209</v>
      </c>
      <c r="I2260" s="2">
        <v>7.8319999999999999</v>
      </c>
      <c r="J2260" s="2"/>
      <c r="K2260" s="2">
        <v>114.60947</v>
      </c>
      <c r="L2260" s="75" t="s">
        <v>82</v>
      </c>
    </row>
    <row r="2261" spans="2:12" ht="15.75" thickBot="1">
      <c r="B2261" s="81" t="s">
        <v>343</v>
      </c>
      <c r="C2261" s="67">
        <v>483.50800000000004</v>
      </c>
      <c r="D2261" s="67"/>
      <c r="E2261" s="67">
        <v>8555.7680000000018</v>
      </c>
      <c r="F2261" s="81">
        <v>425.73210000000006</v>
      </c>
      <c r="G2261" s="81"/>
      <c r="H2261" s="81">
        <v>6748.3360000000002</v>
      </c>
      <c r="I2261" s="100">
        <f>SUM(I2239:I2260)</f>
        <v>440.44599999999997</v>
      </c>
      <c r="J2261" s="100" t="s">
        <v>16</v>
      </c>
      <c r="K2261" s="100">
        <f t="shared" ref="K2261" si="355">SUM(K2239:K2260)</f>
        <v>7021.1671800000013</v>
      </c>
      <c r="L2261" s="81" t="s">
        <v>345</v>
      </c>
    </row>
    <row r="2262" spans="2:12" ht="15.75" thickBot="1">
      <c r="B2262" s="81" t="s">
        <v>344</v>
      </c>
      <c r="C2262" s="67">
        <v>4060.1289999999999</v>
      </c>
      <c r="D2262" s="67"/>
      <c r="E2262" s="67">
        <v>78699.604000000007</v>
      </c>
      <c r="F2262" s="81">
        <v>3884.5859999999998</v>
      </c>
      <c r="G2262" s="81"/>
      <c r="H2262" s="81">
        <v>75458.588000000003</v>
      </c>
      <c r="I2262" s="100">
        <v>3932.6480000000001</v>
      </c>
      <c r="J2262" s="100" t="s">
        <v>16</v>
      </c>
      <c r="K2262" s="100">
        <v>75567.951830000005</v>
      </c>
      <c r="L2262" s="81" t="s">
        <v>342</v>
      </c>
    </row>
    <row r="2267" spans="2:12">
      <c r="B2267" s="43" t="s">
        <v>406</v>
      </c>
      <c r="L2267" s="43" t="s">
        <v>194</v>
      </c>
    </row>
    <row r="2268" spans="2:12">
      <c r="B2268" s="43" t="s">
        <v>279</v>
      </c>
      <c r="L2268" s="43" t="s">
        <v>366</v>
      </c>
    </row>
    <row r="2269" spans="2:12" ht="15.75" thickBot="1">
      <c r="B2269" s="43" t="s">
        <v>477</v>
      </c>
      <c r="L2269" s="43" t="s">
        <v>259</v>
      </c>
    </row>
    <row r="2270" spans="2:12" ht="15.75" thickBot="1">
      <c r="B2270" s="150" t="s">
        <v>39</v>
      </c>
      <c r="C2270" s="138">
        <v>2019</v>
      </c>
      <c r="D2270" s="139"/>
      <c r="E2270" s="140"/>
      <c r="F2270" s="138">
        <v>2020</v>
      </c>
      <c r="G2270" s="139"/>
      <c r="H2270" s="140"/>
      <c r="I2270" s="138">
        <v>2021</v>
      </c>
      <c r="J2270" s="139"/>
      <c r="K2270" s="140"/>
      <c r="L2270" s="141" t="s">
        <v>40</v>
      </c>
    </row>
    <row r="2271" spans="2:12">
      <c r="B2271" s="151"/>
      <c r="C2271" s="57" t="s">
        <v>260</v>
      </c>
      <c r="D2271" s="57" t="s">
        <v>261</v>
      </c>
      <c r="E2271" s="58" t="s">
        <v>462</v>
      </c>
      <c r="F2271" s="57" t="s">
        <v>260</v>
      </c>
      <c r="G2271" s="57" t="s">
        <v>261</v>
      </c>
      <c r="H2271" s="58" t="s">
        <v>462</v>
      </c>
      <c r="I2271" s="57" t="s">
        <v>260</v>
      </c>
      <c r="J2271" s="57" t="s">
        <v>261</v>
      </c>
      <c r="K2271" s="58" t="s">
        <v>462</v>
      </c>
      <c r="L2271" s="142"/>
    </row>
    <row r="2272" spans="2:12" ht="30" thickBot="1">
      <c r="B2272" s="152"/>
      <c r="C2272" s="68" t="s">
        <v>8</v>
      </c>
      <c r="D2272" s="69" t="s">
        <v>389</v>
      </c>
      <c r="E2272" s="70" t="s">
        <v>388</v>
      </c>
      <c r="F2272" s="68" t="s">
        <v>8</v>
      </c>
      <c r="G2272" s="69" t="s">
        <v>389</v>
      </c>
      <c r="H2272" s="70" t="s">
        <v>388</v>
      </c>
      <c r="I2272" s="68" t="s">
        <v>8</v>
      </c>
      <c r="J2272" s="69" t="s">
        <v>389</v>
      </c>
      <c r="K2272" s="70" t="s">
        <v>388</v>
      </c>
      <c r="L2272" s="143"/>
    </row>
    <row r="2273" spans="2:12">
      <c r="B2273" s="61" t="s">
        <v>41</v>
      </c>
      <c r="C2273" s="2">
        <v>1.349</v>
      </c>
      <c r="D2273" s="2">
        <v>0</v>
      </c>
      <c r="E2273" s="2">
        <v>23.408000000000001</v>
      </c>
      <c r="F2273" s="2">
        <v>1.252</v>
      </c>
      <c r="G2273" s="2"/>
      <c r="H2273" s="2">
        <v>21.957000000000001</v>
      </c>
      <c r="I2273" s="2">
        <v>1.3540000000000001</v>
      </c>
      <c r="J2273" s="2"/>
      <c r="K2273" s="2">
        <v>23.01905</v>
      </c>
      <c r="L2273" s="64" t="s">
        <v>42</v>
      </c>
    </row>
    <row r="2274" spans="2:12">
      <c r="B2274" s="62" t="s">
        <v>43</v>
      </c>
      <c r="C2274" s="2">
        <v>0</v>
      </c>
      <c r="D2274" s="2"/>
      <c r="E2274" s="2">
        <v>0</v>
      </c>
      <c r="F2274" s="2">
        <v>0</v>
      </c>
      <c r="G2274" s="2"/>
      <c r="H2274" s="2">
        <v>0</v>
      </c>
      <c r="I2274" s="2">
        <v>0</v>
      </c>
      <c r="J2274" s="2"/>
      <c r="K2274" s="2">
        <v>0</v>
      </c>
      <c r="L2274" s="65" t="s">
        <v>416</v>
      </c>
    </row>
    <row r="2275" spans="2:12">
      <c r="B2275" s="62" t="s">
        <v>44</v>
      </c>
      <c r="C2275" s="2">
        <v>0</v>
      </c>
      <c r="D2275" s="2"/>
      <c r="E2275" s="2">
        <v>0</v>
      </c>
      <c r="F2275" s="2">
        <v>0</v>
      </c>
      <c r="G2275" s="2"/>
      <c r="H2275" s="2">
        <v>0</v>
      </c>
      <c r="I2275" s="2">
        <v>0</v>
      </c>
      <c r="J2275" s="2"/>
      <c r="K2275" s="2">
        <v>0</v>
      </c>
      <c r="L2275" s="65" t="s">
        <v>45</v>
      </c>
    </row>
    <row r="2276" spans="2:12">
      <c r="B2276" s="62" t="s">
        <v>46</v>
      </c>
      <c r="C2276" s="2">
        <v>10.093999999999999</v>
      </c>
      <c r="D2276" s="2"/>
      <c r="E2276" s="2">
        <v>84.7</v>
      </c>
      <c r="F2276" s="2">
        <v>9.7070000000000007</v>
      </c>
      <c r="G2276" s="2"/>
      <c r="H2276" s="2">
        <v>81.915000000000006</v>
      </c>
      <c r="I2276" s="2">
        <v>9.3179999999999996</v>
      </c>
      <c r="J2276" s="2"/>
      <c r="K2276" s="2">
        <v>79.3</v>
      </c>
      <c r="L2276" s="65" t="s">
        <v>47</v>
      </c>
    </row>
    <row r="2277" spans="2:12">
      <c r="B2277" s="62" t="s">
        <v>48</v>
      </c>
      <c r="C2277" s="2">
        <v>2.2429999999999999</v>
      </c>
      <c r="D2277" s="2"/>
      <c r="E2277" s="2">
        <v>464.65899999999999</v>
      </c>
      <c r="F2277" s="2">
        <v>14.223000000000001</v>
      </c>
      <c r="G2277" s="2"/>
      <c r="H2277" s="2">
        <v>302.476</v>
      </c>
      <c r="I2277" s="2">
        <v>14.808</v>
      </c>
      <c r="J2277" s="2"/>
      <c r="K2277" s="2">
        <v>290.42399999999998</v>
      </c>
      <c r="L2277" s="65" t="s">
        <v>49</v>
      </c>
    </row>
    <row r="2278" spans="2:12">
      <c r="B2278" s="62" t="s">
        <v>50</v>
      </c>
      <c r="C2278" s="2">
        <v>0</v>
      </c>
      <c r="D2278" s="2"/>
      <c r="E2278" s="2">
        <v>0</v>
      </c>
      <c r="F2278" s="2">
        <v>0</v>
      </c>
      <c r="G2278" s="2"/>
      <c r="H2278" s="2">
        <v>0</v>
      </c>
      <c r="I2278" s="2">
        <v>0</v>
      </c>
      <c r="J2278" s="2"/>
      <c r="K2278" s="2">
        <v>0</v>
      </c>
      <c r="L2278" s="65" t="s">
        <v>51</v>
      </c>
    </row>
    <row r="2279" spans="2:12">
      <c r="B2279" s="62" t="s">
        <v>52</v>
      </c>
      <c r="C2279" s="2">
        <v>0</v>
      </c>
      <c r="D2279" s="2"/>
      <c r="E2279" s="2">
        <v>2E-3</v>
      </c>
      <c r="F2279" s="2">
        <v>0</v>
      </c>
      <c r="G2279" s="2"/>
      <c r="H2279" s="2">
        <v>2E-3</v>
      </c>
      <c r="I2279" s="2">
        <v>1E-3</v>
      </c>
      <c r="J2279" s="2"/>
      <c r="K2279" s="2">
        <v>2.2200000000000002E-3</v>
      </c>
      <c r="L2279" s="65" t="s">
        <v>53</v>
      </c>
    </row>
    <row r="2280" spans="2:12">
      <c r="B2280" s="62" t="s">
        <v>54</v>
      </c>
      <c r="C2280" s="2">
        <v>0</v>
      </c>
      <c r="D2280" s="2"/>
      <c r="E2280" s="2">
        <v>0</v>
      </c>
      <c r="F2280" s="2">
        <v>0</v>
      </c>
      <c r="G2280" s="2"/>
      <c r="H2280" s="2">
        <v>0</v>
      </c>
      <c r="I2280" s="2">
        <v>0</v>
      </c>
      <c r="J2280" s="2"/>
      <c r="K2280" s="2">
        <v>0</v>
      </c>
      <c r="L2280" s="65" t="s">
        <v>55</v>
      </c>
    </row>
    <row r="2281" spans="2:12">
      <c r="B2281" s="62" t="s">
        <v>56</v>
      </c>
      <c r="C2281" s="2">
        <v>0</v>
      </c>
      <c r="D2281" s="2"/>
      <c r="E2281" s="2">
        <v>0</v>
      </c>
      <c r="F2281" s="2">
        <v>0</v>
      </c>
      <c r="G2281" s="2"/>
      <c r="H2281" s="2">
        <v>0</v>
      </c>
      <c r="I2281" s="2">
        <v>0</v>
      </c>
      <c r="J2281" s="2"/>
      <c r="K2281" s="2">
        <v>0</v>
      </c>
      <c r="L2281" s="65" t="s">
        <v>57</v>
      </c>
    </row>
    <row r="2282" spans="2:12">
      <c r="B2282" s="62" t="s">
        <v>58</v>
      </c>
      <c r="C2282" s="2">
        <v>1.3660000000000001</v>
      </c>
      <c r="D2282" s="2"/>
      <c r="E2282" s="2">
        <v>26.334</v>
      </c>
      <c r="F2282" s="2">
        <v>1.3819999999999999</v>
      </c>
      <c r="G2282" s="2"/>
      <c r="H2282" s="2">
        <v>27.393000000000001</v>
      </c>
      <c r="I2282" s="2">
        <v>7.99</v>
      </c>
      <c r="J2282" s="2"/>
      <c r="K2282" s="2">
        <v>180.10220999999999</v>
      </c>
      <c r="L2282" s="65" t="s">
        <v>417</v>
      </c>
    </row>
    <row r="2283" spans="2:12">
      <c r="B2283" s="62" t="s">
        <v>59</v>
      </c>
      <c r="C2283" s="2">
        <v>0</v>
      </c>
      <c r="D2283" s="2"/>
      <c r="E2283" s="2">
        <v>0</v>
      </c>
      <c r="F2283" s="2">
        <v>0</v>
      </c>
      <c r="G2283" s="2"/>
      <c r="H2283" s="2">
        <v>0</v>
      </c>
      <c r="I2283" s="2">
        <v>0</v>
      </c>
      <c r="J2283" s="2"/>
      <c r="K2283" s="2">
        <v>0</v>
      </c>
      <c r="L2283" s="65" t="s">
        <v>60</v>
      </c>
    </row>
    <row r="2284" spans="2:12">
      <c r="B2284" s="62" t="s">
        <v>61</v>
      </c>
      <c r="C2284" s="2">
        <v>0.38500000000000001</v>
      </c>
      <c r="D2284" s="2">
        <v>234291</v>
      </c>
      <c r="E2284" s="2">
        <v>4.1669999999999998</v>
      </c>
      <c r="F2284" s="2">
        <v>0.35399999999999998</v>
      </c>
      <c r="G2284" s="2">
        <v>242000</v>
      </c>
      <c r="H2284" s="2">
        <v>4.4939999999999998</v>
      </c>
      <c r="I2284" s="2">
        <v>0.41799999999999998</v>
      </c>
      <c r="J2284" s="2"/>
      <c r="K2284" s="2">
        <v>4.327</v>
      </c>
      <c r="L2284" s="65" t="s">
        <v>62</v>
      </c>
    </row>
    <row r="2285" spans="2:12">
      <c r="B2285" s="62" t="s">
        <v>63</v>
      </c>
      <c r="C2285" s="2">
        <v>7.0000000000000001E-3</v>
      </c>
      <c r="D2285" s="2"/>
      <c r="E2285" s="2">
        <v>0</v>
      </c>
      <c r="F2285" s="2">
        <v>0</v>
      </c>
      <c r="G2285" s="2"/>
      <c r="H2285" s="2">
        <v>0</v>
      </c>
      <c r="I2285" s="2">
        <v>0</v>
      </c>
      <c r="J2285" s="2"/>
      <c r="K2285" s="2">
        <v>0</v>
      </c>
      <c r="L2285" s="65" t="s">
        <v>64</v>
      </c>
    </row>
    <row r="2286" spans="2:12">
      <c r="B2286" s="62" t="s">
        <v>65</v>
      </c>
      <c r="C2286" s="2">
        <v>8.0000000000000002E-3</v>
      </c>
      <c r="D2286" s="2"/>
      <c r="E2286" s="2">
        <v>0.217</v>
      </c>
      <c r="F2286" s="2">
        <v>6.5000000000000002E-2</v>
      </c>
      <c r="G2286" s="2"/>
      <c r="H2286" s="2">
        <v>1.704</v>
      </c>
      <c r="I2286" s="2">
        <v>6.5000000000000002E-2</v>
      </c>
      <c r="J2286" s="2"/>
      <c r="K2286" s="2">
        <v>1.70658</v>
      </c>
      <c r="L2286" s="65" t="s">
        <v>66</v>
      </c>
    </row>
    <row r="2287" spans="2:12">
      <c r="B2287" s="62" t="s">
        <v>67</v>
      </c>
      <c r="C2287" s="2">
        <v>0</v>
      </c>
      <c r="D2287" s="2"/>
      <c r="E2287" s="2">
        <v>0</v>
      </c>
      <c r="F2287" s="2">
        <v>0</v>
      </c>
      <c r="G2287" s="2"/>
      <c r="H2287" s="2">
        <v>0</v>
      </c>
      <c r="I2287" s="2">
        <v>0</v>
      </c>
      <c r="J2287" s="2"/>
      <c r="K2287" s="2">
        <v>0</v>
      </c>
      <c r="L2287" s="65" t="s">
        <v>68</v>
      </c>
    </row>
    <row r="2288" spans="2:12">
      <c r="B2288" s="62" t="s">
        <v>69</v>
      </c>
      <c r="C2288" s="2">
        <v>0</v>
      </c>
      <c r="D2288" s="2"/>
      <c r="E2288" s="2">
        <v>0</v>
      </c>
      <c r="F2288" s="2">
        <v>0</v>
      </c>
      <c r="G2288" s="2"/>
      <c r="H2288" s="2">
        <v>0</v>
      </c>
      <c r="I2288" s="2">
        <v>0</v>
      </c>
      <c r="J2288" s="2"/>
      <c r="K2288" s="2">
        <v>0</v>
      </c>
      <c r="L2288" s="65" t="s">
        <v>70</v>
      </c>
    </row>
    <row r="2289" spans="2:12">
      <c r="B2289" s="62" t="s">
        <v>71</v>
      </c>
      <c r="C2289" s="2">
        <v>1.224</v>
      </c>
      <c r="D2289" s="2"/>
      <c r="E2289" s="2">
        <v>28.902999999999999</v>
      </c>
      <c r="F2289" s="2">
        <v>1.0469999999999999</v>
      </c>
      <c r="G2289" s="2"/>
      <c r="H2289" s="2">
        <v>26.234000000000002</v>
      </c>
      <c r="I2289" s="2">
        <v>1.03</v>
      </c>
      <c r="J2289" s="2"/>
      <c r="K2289" s="2">
        <v>26.081199999999999</v>
      </c>
      <c r="L2289" s="65" t="s">
        <v>72</v>
      </c>
    </row>
    <row r="2290" spans="2:12">
      <c r="B2290" s="62" t="s">
        <v>73</v>
      </c>
      <c r="C2290" s="2">
        <v>0.996</v>
      </c>
      <c r="D2290" s="2"/>
      <c r="E2290" s="2">
        <v>10.337999999999999</v>
      </c>
      <c r="F2290" s="2">
        <v>0.99099999999999999</v>
      </c>
      <c r="G2290" s="2"/>
      <c r="H2290" s="2">
        <v>10.272</v>
      </c>
      <c r="I2290" s="2">
        <v>1.0009999999999999</v>
      </c>
      <c r="J2290" s="2"/>
      <c r="K2290" s="2">
        <v>10.369819999999999</v>
      </c>
      <c r="L2290" s="65" t="s">
        <v>74</v>
      </c>
    </row>
    <row r="2291" spans="2:12">
      <c r="B2291" s="62" t="s">
        <v>75</v>
      </c>
      <c r="C2291" s="2">
        <v>48.582999999999998</v>
      </c>
      <c r="D2291" s="2"/>
      <c r="E2291" s="2">
        <v>1096.027</v>
      </c>
      <c r="F2291" s="2">
        <v>41.24</v>
      </c>
      <c r="G2291" s="2"/>
      <c r="H2291" s="2">
        <v>861</v>
      </c>
      <c r="I2291" s="2">
        <v>50.951000000000001</v>
      </c>
      <c r="J2291" s="2"/>
      <c r="K2291" s="2">
        <v>951</v>
      </c>
      <c r="L2291" s="65" t="s">
        <v>76</v>
      </c>
    </row>
    <row r="2292" spans="2:12">
      <c r="B2292" s="62" t="s">
        <v>77</v>
      </c>
      <c r="C2292" s="2">
        <v>64.995999999999995</v>
      </c>
      <c r="D2292" s="2"/>
      <c r="E2292" s="2">
        <v>1374.6289999999999</v>
      </c>
      <c r="F2292" s="2">
        <v>69.204999999999998</v>
      </c>
      <c r="G2292" s="2"/>
      <c r="H2292" s="2">
        <v>926.56600000000003</v>
      </c>
      <c r="I2292" s="2">
        <v>64.387</v>
      </c>
      <c r="J2292" s="2"/>
      <c r="K2292" s="2">
        <v>1248.4179999999999</v>
      </c>
      <c r="L2292" s="65" t="s">
        <v>78</v>
      </c>
    </row>
    <row r="2293" spans="2:12" ht="15.75" thickBot="1">
      <c r="B2293" s="62" t="s">
        <v>79</v>
      </c>
      <c r="C2293" s="2">
        <v>0</v>
      </c>
      <c r="D2293" s="2"/>
      <c r="E2293" s="2">
        <v>0</v>
      </c>
      <c r="F2293" s="2">
        <v>0</v>
      </c>
      <c r="G2293" s="2"/>
      <c r="H2293" s="2">
        <v>0</v>
      </c>
      <c r="I2293" s="2">
        <v>0</v>
      </c>
      <c r="J2293" s="2"/>
      <c r="K2293" s="2">
        <v>0</v>
      </c>
      <c r="L2293" s="66" t="s">
        <v>80</v>
      </c>
    </row>
    <row r="2294" spans="2:12" ht="15.75" thickBot="1">
      <c r="B2294" s="63" t="s">
        <v>81</v>
      </c>
      <c r="C2294" s="2">
        <v>1.419</v>
      </c>
      <c r="D2294" s="2"/>
      <c r="E2294" s="2">
        <v>20.28</v>
      </c>
      <c r="F2294" s="2">
        <v>1.488</v>
      </c>
      <c r="G2294" s="2"/>
      <c r="H2294" s="2">
        <v>22.338000000000001</v>
      </c>
      <c r="I2294" s="2">
        <v>1.5149999999999999</v>
      </c>
      <c r="J2294" s="2"/>
      <c r="K2294" s="2">
        <v>21.638950000000001</v>
      </c>
      <c r="L2294" s="75" t="s">
        <v>82</v>
      </c>
    </row>
    <row r="2295" spans="2:12" ht="15.75" thickBot="1">
      <c r="B2295" s="81" t="s">
        <v>343</v>
      </c>
      <c r="C2295" s="67">
        <v>132.66999999999999</v>
      </c>
      <c r="D2295" s="67" t="s">
        <v>16</v>
      </c>
      <c r="E2295" s="67">
        <v>3133.6640000000002</v>
      </c>
      <c r="F2295" s="81">
        <v>140.95400000000001</v>
      </c>
      <c r="G2295" s="81" t="s">
        <v>16</v>
      </c>
      <c r="H2295" s="81">
        <v>2286.3510000000001</v>
      </c>
      <c r="I2295" s="100">
        <f>SUM(I2273:I2294)</f>
        <v>152.83799999999999</v>
      </c>
      <c r="J2295" s="100" t="s">
        <v>16</v>
      </c>
      <c r="K2295" s="100">
        <f>SUM(K2273:K2294)</f>
        <v>2836.3890299999998</v>
      </c>
      <c r="L2295" s="81" t="s">
        <v>345</v>
      </c>
    </row>
    <row r="2296" spans="2:12" ht="15.75" thickBot="1">
      <c r="B2296" s="81" t="s">
        <v>344</v>
      </c>
      <c r="C2296" s="67">
        <v>2756.8870000000002</v>
      </c>
      <c r="D2296" s="67" t="s">
        <v>16</v>
      </c>
      <c r="E2296" s="67">
        <v>35444.080000000002</v>
      </c>
      <c r="F2296" s="81">
        <v>3047.85</v>
      </c>
      <c r="G2296" s="81" t="s">
        <v>16</v>
      </c>
      <c r="H2296" s="81">
        <v>38600.906999999999</v>
      </c>
      <c r="I2296" s="100">
        <v>3109.0509999999999</v>
      </c>
      <c r="J2296" s="100" t="s">
        <v>16</v>
      </c>
      <c r="K2296" s="100">
        <v>41950.301659999997</v>
      </c>
      <c r="L2296" s="81" t="s">
        <v>342</v>
      </c>
    </row>
    <row r="2301" spans="2:12">
      <c r="B2301" s="43" t="s">
        <v>407</v>
      </c>
      <c r="L2301" s="43" t="s">
        <v>195</v>
      </c>
    </row>
    <row r="2302" spans="2:12">
      <c r="B2302" s="43" t="s">
        <v>280</v>
      </c>
      <c r="L2302" s="43" t="s">
        <v>367</v>
      </c>
    </row>
    <row r="2303" spans="2:12" ht="15.75" thickBot="1">
      <c r="B2303" s="43" t="s">
        <v>477</v>
      </c>
      <c r="L2303" s="43" t="s">
        <v>259</v>
      </c>
    </row>
    <row r="2304" spans="2:12" ht="15.75" thickBot="1">
      <c r="B2304" s="150" t="s">
        <v>39</v>
      </c>
      <c r="C2304" s="138">
        <v>2019</v>
      </c>
      <c r="D2304" s="139"/>
      <c r="E2304" s="140"/>
      <c r="F2304" s="138">
        <v>2020</v>
      </c>
      <c r="G2304" s="139"/>
      <c r="H2304" s="140"/>
      <c r="I2304" s="138">
        <v>2021</v>
      </c>
      <c r="J2304" s="139"/>
      <c r="K2304" s="140"/>
      <c r="L2304" s="141" t="s">
        <v>40</v>
      </c>
    </row>
    <row r="2305" spans="2:12">
      <c r="B2305" s="151"/>
      <c r="C2305" s="57" t="s">
        <v>260</v>
      </c>
      <c r="D2305" s="57" t="s">
        <v>261</v>
      </c>
      <c r="E2305" s="58" t="s">
        <v>462</v>
      </c>
      <c r="F2305" s="57" t="s">
        <v>260</v>
      </c>
      <c r="G2305" s="57" t="s">
        <v>261</v>
      </c>
      <c r="H2305" s="58" t="s">
        <v>462</v>
      </c>
      <c r="I2305" s="57" t="s">
        <v>260</v>
      </c>
      <c r="J2305" s="57" t="s">
        <v>261</v>
      </c>
      <c r="K2305" s="58" t="s">
        <v>462</v>
      </c>
      <c r="L2305" s="142"/>
    </row>
    <row r="2306" spans="2:12" ht="30" thickBot="1">
      <c r="B2306" s="152"/>
      <c r="C2306" s="68" t="s">
        <v>8</v>
      </c>
      <c r="D2306" s="69" t="s">
        <v>389</v>
      </c>
      <c r="E2306" s="70" t="s">
        <v>388</v>
      </c>
      <c r="F2306" s="68" t="s">
        <v>8</v>
      </c>
      <c r="G2306" s="69" t="s">
        <v>389</v>
      </c>
      <c r="H2306" s="70" t="s">
        <v>388</v>
      </c>
      <c r="I2306" s="68" t="s">
        <v>8</v>
      </c>
      <c r="J2306" s="69" t="s">
        <v>389</v>
      </c>
      <c r="K2306" s="70" t="s">
        <v>388</v>
      </c>
      <c r="L2306" s="143"/>
    </row>
    <row r="2307" spans="2:12">
      <c r="B2307" s="61" t="s">
        <v>41</v>
      </c>
      <c r="C2307" s="2">
        <v>0.46100000000000002</v>
      </c>
      <c r="D2307" s="2">
        <v>0</v>
      </c>
      <c r="E2307" s="2">
        <v>7.9939999999999998</v>
      </c>
      <c r="F2307" s="2">
        <v>0.441</v>
      </c>
      <c r="G2307" s="2"/>
      <c r="H2307" s="2">
        <v>7.6580000000000004</v>
      </c>
      <c r="I2307" s="2">
        <v>0.40200000000000002</v>
      </c>
      <c r="J2307" s="2"/>
      <c r="K2307" s="2">
        <v>6.8718000000000004</v>
      </c>
      <c r="L2307" s="64" t="s">
        <v>42</v>
      </c>
    </row>
    <row r="2308" spans="2:12">
      <c r="B2308" s="62" t="s">
        <v>43</v>
      </c>
      <c r="C2308" s="2">
        <v>0</v>
      </c>
      <c r="D2308" s="2"/>
      <c r="E2308" s="2">
        <v>0</v>
      </c>
      <c r="F2308" s="2">
        <v>0</v>
      </c>
      <c r="G2308" s="2"/>
      <c r="H2308" s="2">
        <v>0</v>
      </c>
      <c r="I2308" s="2">
        <v>0</v>
      </c>
      <c r="J2308" s="2"/>
      <c r="K2308" s="2">
        <v>0</v>
      </c>
      <c r="L2308" s="65" t="s">
        <v>416</v>
      </c>
    </row>
    <row r="2309" spans="2:12">
      <c r="B2309" s="62" t="s">
        <v>44</v>
      </c>
      <c r="C2309" s="2">
        <v>0</v>
      </c>
      <c r="D2309" s="2"/>
      <c r="E2309" s="2">
        <v>0</v>
      </c>
      <c r="F2309" s="2">
        <v>0</v>
      </c>
      <c r="G2309" s="2"/>
      <c r="H2309" s="2">
        <v>0</v>
      </c>
      <c r="I2309" s="2">
        <v>0</v>
      </c>
      <c r="J2309" s="2"/>
      <c r="K2309" s="2">
        <v>0</v>
      </c>
      <c r="L2309" s="65" t="s">
        <v>45</v>
      </c>
    </row>
    <row r="2310" spans="2:12">
      <c r="B2310" s="62" t="s">
        <v>46</v>
      </c>
      <c r="C2310" s="2">
        <v>4.6040000000000001</v>
      </c>
      <c r="D2310" s="2"/>
      <c r="E2310" s="2">
        <v>109.26</v>
      </c>
      <c r="F2310" s="2">
        <v>4.6440000000000001</v>
      </c>
      <c r="G2310" s="2"/>
      <c r="H2310" s="2">
        <v>100.31399999999999</v>
      </c>
      <c r="I2310" s="2">
        <v>4.6470000000000002</v>
      </c>
      <c r="J2310" s="2"/>
      <c r="K2310" s="2">
        <v>102.34625</v>
      </c>
      <c r="L2310" s="65" t="s">
        <v>47</v>
      </c>
    </row>
    <row r="2311" spans="2:12">
      <c r="B2311" s="62" t="s">
        <v>48</v>
      </c>
      <c r="C2311" s="2">
        <v>7.2999999999999995E-2</v>
      </c>
      <c r="D2311" s="2"/>
      <c r="E2311" s="2">
        <v>11.6915</v>
      </c>
      <c r="F2311" s="2">
        <v>7.2999999999999995E-2</v>
      </c>
      <c r="G2311" s="2"/>
      <c r="H2311" s="2">
        <v>1.722</v>
      </c>
      <c r="I2311" s="2">
        <v>7.3999999999999996E-2</v>
      </c>
      <c r="J2311" s="2"/>
      <c r="K2311" s="2">
        <v>1.8140000000000001</v>
      </c>
      <c r="L2311" s="65" t="s">
        <v>49</v>
      </c>
    </row>
    <row r="2312" spans="2:12">
      <c r="B2312" s="62" t="s">
        <v>50</v>
      </c>
      <c r="C2312" s="2">
        <v>0</v>
      </c>
      <c r="D2312" s="2"/>
      <c r="E2312" s="2">
        <v>0</v>
      </c>
      <c r="F2312" s="2">
        <v>0</v>
      </c>
      <c r="G2312" s="2"/>
      <c r="H2312" s="2">
        <v>0</v>
      </c>
      <c r="I2312" s="2">
        <v>0</v>
      </c>
      <c r="J2312" s="2"/>
      <c r="K2312" s="2">
        <v>0</v>
      </c>
      <c r="L2312" s="65" t="s">
        <v>51</v>
      </c>
    </row>
    <row r="2313" spans="2:12">
      <c r="B2313" s="62" t="s">
        <v>52</v>
      </c>
      <c r="C2313" s="2">
        <v>0</v>
      </c>
      <c r="D2313" s="2"/>
      <c r="E2313" s="2">
        <v>0</v>
      </c>
      <c r="F2313" s="2">
        <v>0</v>
      </c>
      <c r="G2313" s="2"/>
      <c r="H2313" s="2">
        <v>0</v>
      </c>
      <c r="I2313" s="2">
        <v>0</v>
      </c>
      <c r="J2313" s="2"/>
      <c r="K2313" s="2">
        <v>0</v>
      </c>
      <c r="L2313" s="65" t="s">
        <v>53</v>
      </c>
    </row>
    <row r="2314" spans="2:12">
      <c r="B2314" s="62" t="s">
        <v>54</v>
      </c>
      <c r="C2314" s="2">
        <v>0</v>
      </c>
      <c r="D2314" s="2"/>
      <c r="E2314" s="2">
        <v>0</v>
      </c>
      <c r="F2314" s="2">
        <v>0</v>
      </c>
      <c r="G2314" s="2"/>
      <c r="H2314" s="2">
        <v>0</v>
      </c>
      <c r="I2314" s="2">
        <v>0</v>
      </c>
      <c r="J2314" s="2"/>
      <c r="K2314" s="2">
        <v>0</v>
      </c>
      <c r="L2314" s="65" t="s">
        <v>55</v>
      </c>
    </row>
    <row r="2315" spans="2:12">
      <c r="B2315" s="62" t="s">
        <v>56</v>
      </c>
      <c r="C2315" s="2">
        <v>42.2</v>
      </c>
      <c r="D2315" s="2"/>
      <c r="E2315" s="2">
        <v>238.14</v>
      </c>
      <c r="F2315" s="2">
        <v>24.3</v>
      </c>
      <c r="G2315" s="2"/>
      <c r="H2315" s="2">
        <v>239.3</v>
      </c>
      <c r="I2315" s="2">
        <v>23.09</v>
      </c>
      <c r="J2315" s="2"/>
      <c r="K2315" s="2">
        <v>277.87539000000004</v>
      </c>
      <c r="L2315" s="65" t="s">
        <v>57</v>
      </c>
    </row>
    <row r="2316" spans="2:12">
      <c r="B2316" s="62" t="s">
        <v>58</v>
      </c>
      <c r="C2316" s="2">
        <v>2.048</v>
      </c>
      <c r="D2316" s="2"/>
      <c r="E2316" s="2">
        <v>56.768999999999998</v>
      </c>
      <c r="F2316" s="2">
        <v>1.83</v>
      </c>
      <c r="G2316" s="2"/>
      <c r="H2316" s="2">
        <v>52.826999999999998</v>
      </c>
      <c r="I2316" s="2">
        <v>1.554</v>
      </c>
      <c r="J2316" s="2"/>
      <c r="K2316" s="2">
        <v>47.278010000000002</v>
      </c>
      <c r="L2316" s="65" t="s">
        <v>417</v>
      </c>
    </row>
    <row r="2317" spans="2:12">
      <c r="B2317" s="62" t="s">
        <v>59</v>
      </c>
      <c r="C2317" s="2">
        <v>1.0289999999999999</v>
      </c>
      <c r="D2317" s="2"/>
      <c r="E2317" s="2">
        <v>5.0679999999999996</v>
      </c>
      <c r="F2317" s="2">
        <v>1.232</v>
      </c>
      <c r="G2317" s="2"/>
      <c r="H2317" s="2">
        <v>5.8849999999999998</v>
      </c>
      <c r="I2317" s="2">
        <v>1.2350000000000001</v>
      </c>
      <c r="J2317" s="2"/>
      <c r="K2317" s="2">
        <v>5.9024999999999999</v>
      </c>
      <c r="L2317" s="65" t="s">
        <v>60</v>
      </c>
    </row>
    <row r="2318" spans="2:12">
      <c r="B2318" s="62" t="s">
        <v>61</v>
      </c>
      <c r="C2318" s="2">
        <v>1.2E-2</v>
      </c>
      <c r="D2318" s="2"/>
      <c r="E2318" s="2">
        <v>6.3E-2</v>
      </c>
      <c r="F2318" s="2">
        <v>3.5000000000000003E-2</v>
      </c>
      <c r="G2318" s="2"/>
      <c r="H2318" s="2">
        <v>0.22600000000000001</v>
      </c>
      <c r="I2318" s="2">
        <v>3.4000000000000002E-2</v>
      </c>
      <c r="J2318" s="2"/>
      <c r="K2318" s="2">
        <v>0.22469</v>
      </c>
      <c r="L2318" s="65" t="s">
        <v>62</v>
      </c>
    </row>
    <row r="2319" spans="2:12">
      <c r="B2319" s="62" t="s">
        <v>63</v>
      </c>
      <c r="C2319" s="2">
        <v>3.0000000000000001E-3</v>
      </c>
      <c r="D2319" s="2">
        <v>1</v>
      </c>
      <c r="E2319" s="2">
        <v>0</v>
      </c>
      <c r="F2319" s="2">
        <v>0</v>
      </c>
      <c r="G2319" s="2"/>
      <c r="H2319" s="2">
        <v>0</v>
      </c>
      <c r="I2319" s="2">
        <v>0</v>
      </c>
      <c r="J2319" s="2"/>
      <c r="K2319" s="2">
        <v>0</v>
      </c>
      <c r="L2319" s="65" t="s">
        <v>64</v>
      </c>
    </row>
    <row r="2320" spans="2:12">
      <c r="B2320" s="62" t="s">
        <v>65</v>
      </c>
      <c r="C2320" s="2">
        <v>1.2E-2</v>
      </c>
      <c r="D2320" s="2"/>
      <c r="E2320" s="2">
        <v>0.35</v>
      </c>
      <c r="F2320" s="2">
        <v>0.01</v>
      </c>
      <c r="G2320" s="2"/>
      <c r="H2320" s="2">
        <v>0.28999999999999998</v>
      </c>
      <c r="I2320" s="2">
        <v>0.01</v>
      </c>
      <c r="J2320" s="2"/>
      <c r="K2320" s="2">
        <v>0.29268</v>
      </c>
      <c r="L2320" s="65" t="s">
        <v>66</v>
      </c>
    </row>
    <row r="2321" spans="2:12">
      <c r="B2321" s="62" t="s">
        <v>67</v>
      </c>
      <c r="C2321" s="2">
        <v>0</v>
      </c>
      <c r="D2321" s="2"/>
      <c r="E2321" s="2">
        <v>0</v>
      </c>
      <c r="F2321" s="2">
        <v>0</v>
      </c>
      <c r="G2321" s="2"/>
      <c r="H2321" s="2">
        <v>0</v>
      </c>
      <c r="I2321" s="2">
        <v>0</v>
      </c>
      <c r="J2321" s="2"/>
      <c r="K2321" s="2">
        <v>0</v>
      </c>
      <c r="L2321" s="65" t="s">
        <v>68</v>
      </c>
    </row>
    <row r="2322" spans="2:12">
      <c r="B2322" s="62" t="s">
        <v>69</v>
      </c>
      <c r="C2322" s="2">
        <v>0</v>
      </c>
      <c r="D2322" s="2"/>
      <c r="E2322" s="2">
        <v>0</v>
      </c>
      <c r="F2322" s="2">
        <v>0</v>
      </c>
      <c r="G2322" s="2"/>
      <c r="H2322" s="2">
        <v>0</v>
      </c>
      <c r="I2322" s="2">
        <v>0</v>
      </c>
      <c r="J2322" s="2"/>
      <c r="K2322" s="2">
        <v>0</v>
      </c>
      <c r="L2322" s="65" t="s">
        <v>70</v>
      </c>
    </row>
    <row r="2323" spans="2:12">
      <c r="B2323" s="62" t="s">
        <v>71</v>
      </c>
      <c r="C2323" s="2">
        <v>0.55400000000000005</v>
      </c>
      <c r="D2323" s="2"/>
      <c r="E2323" s="2">
        <v>8.2949999999999999</v>
      </c>
      <c r="F2323" s="2">
        <v>0.628</v>
      </c>
      <c r="G2323" s="2"/>
      <c r="H2323" s="2">
        <v>9.6129999999999995</v>
      </c>
      <c r="I2323" s="2">
        <v>0.86799999999999999</v>
      </c>
      <c r="J2323" s="2"/>
      <c r="K2323" s="2">
        <v>8.7522700000000011</v>
      </c>
      <c r="L2323" s="65" t="s">
        <v>72</v>
      </c>
    </row>
    <row r="2324" spans="2:12">
      <c r="B2324" s="62" t="s">
        <v>73</v>
      </c>
      <c r="C2324" s="2">
        <v>0</v>
      </c>
      <c r="D2324" s="2"/>
      <c r="E2324" s="2">
        <v>0</v>
      </c>
      <c r="F2324" s="2">
        <v>0</v>
      </c>
      <c r="G2324" s="2"/>
      <c r="H2324" s="2">
        <v>0</v>
      </c>
      <c r="I2324" s="2">
        <v>0</v>
      </c>
      <c r="J2324" s="2"/>
      <c r="K2324" s="2">
        <v>0</v>
      </c>
      <c r="L2324" s="65" t="s">
        <v>74</v>
      </c>
    </row>
    <row r="2325" spans="2:12">
      <c r="B2325" s="62" t="s">
        <v>75</v>
      </c>
      <c r="C2325" s="2">
        <v>0.11600000000000001</v>
      </c>
      <c r="D2325" s="2"/>
      <c r="E2325" s="2">
        <v>1.631</v>
      </c>
      <c r="F2325" s="2">
        <v>0.13</v>
      </c>
      <c r="G2325" s="2"/>
      <c r="H2325" s="2">
        <v>2</v>
      </c>
      <c r="I2325" s="2">
        <v>0.14099999999999999</v>
      </c>
      <c r="J2325" s="2"/>
      <c r="K2325" s="2">
        <v>2</v>
      </c>
      <c r="L2325" s="65" t="s">
        <v>76</v>
      </c>
    </row>
    <row r="2326" spans="2:12">
      <c r="B2326" s="62" t="s">
        <v>77</v>
      </c>
      <c r="C2326" s="2">
        <v>0.11899999999999999</v>
      </c>
      <c r="D2326" s="2"/>
      <c r="E2326" s="2">
        <v>2.2650000000000001</v>
      </c>
      <c r="F2326" s="2">
        <v>0.107</v>
      </c>
      <c r="G2326" s="2"/>
      <c r="H2326" s="2">
        <v>1.72</v>
      </c>
      <c r="I2326" s="2">
        <v>0.106</v>
      </c>
      <c r="J2326" s="2"/>
      <c r="K2326" s="2">
        <v>2.3740000000000001</v>
      </c>
      <c r="L2326" s="65" t="s">
        <v>78</v>
      </c>
    </row>
    <row r="2327" spans="2:12" ht="15.75" thickBot="1">
      <c r="B2327" s="62" t="s">
        <v>79</v>
      </c>
      <c r="C2327" s="2">
        <v>0</v>
      </c>
      <c r="D2327" s="2"/>
      <c r="E2327" s="2">
        <v>0</v>
      </c>
      <c r="F2327" s="2">
        <v>0</v>
      </c>
      <c r="G2327" s="2"/>
      <c r="H2327" s="2">
        <v>0</v>
      </c>
      <c r="I2327" s="2">
        <v>0</v>
      </c>
      <c r="J2327" s="2"/>
      <c r="K2327" s="2">
        <v>0</v>
      </c>
      <c r="L2327" s="66" t="s">
        <v>80</v>
      </c>
    </row>
    <row r="2328" spans="2:12" ht="15.75" thickBot="1">
      <c r="B2328" s="63" t="s">
        <v>81</v>
      </c>
      <c r="C2328" s="2">
        <v>0</v>
      </c>
      <c r="D2328" s="2"/>
      <c r="E2328" s="2">
        <v>0</v>
      </c>
      <c r="F2328" s="2">
        <v>0</v>
      </c>
      <c r="G2328" s="2"/>
      <c r="H2328" s="2">
        <v>0</v>
      </c>
      <c r="I2328" s="2">
        <v>0</v>
      </c>
      <c r="J2328" s="2"/>
      <c r="K2328" s="2">
        <v>0</v>
      </c>
      <c r="L2328" s="75" t="s">
        <v>82</v>
      </c>
    </row>
    <row r="2329" spans="2:12" ht="15.75" thickBot="1">
      <c r="B2329" s="81" t="s">
        <v>343</v>
      </c>
      <c r="C2329" s="67">
        <v>51.231000000000009</v>
      </c>
      <c r="D2329" s="67"/>
      <c r="E2329" s="67">
        <v>441.5265</v>
      </c>
      <c r="F2329" s="81">
        <v>33.43</v>
      </c>
      <c r="G2329" s="81"/>
      <c r="H2329" s="81">
        <v>421.55500000000006</v>
      </c>
      <c r="I2329" s="100">
        <f t="shared" ref="I2329" si="356">SUM(I2307:I2328)</f>
        <v>32.161000000000001</v>
      </c>
      <c r="J2329" s="100" t="s">
        <v>16</v>
      </c>
      <c r="K2329" s="100">
        <f>SUM(K2307:K2328)</f>
        <v>455.7315900000001</v>
      </c>
      <c r="L2329" s="81" t="s">
        <v>345</v>
      </c>
    </row>
    <row r="2330" spans="2:12" ht="15.75" thickBot="1">
      <c r="B2330" s="81" t="s">
        <v>344</v>
      </c>
      <c r="C2330" s="67">
        <v>346.19099999999997</v>
      </c>
      <c r="D2330" s="67"/>
      <c r="E2330" s="67">
        <v>9289.4619999999995</v>
      </c>
      <c r="F2330" s="81">
        <v>343.96499999999997</v>
      </c>
      <c r="G2330" s="81"/>
      <c r="H2330" s="81">
        <v>9342.6319999999996</v>
      </c>
      <c r="I2330" s="100">
        <v>360.892</v>
      </c>
      <c r="J2330" s="100" t="s">
        <v>16</v>
      </c>
      <c r="K2330" s="100">
        <v>9556.9990699999998</v>
      </c>
      <c r="L2330" s="81" t="s">
        <v>342</v>
      </c>
    </row>
    <row r="2333" spans="2:12">
      <c r="B2333" s="43" t="s">
        <v>198</v>
      </c>
      <c r="L2333" s="43" t="s">
        <v>199</v>
      </c>
    </row>
    <row r="2334" spans="2:12">
      <c r="B2334" s="43" t="s">
        <v>281</v>
      </c>
      <c r="L2334" s="43" t="s">
        <v>368</v>
      </c>
    </row>
    <row r="2335" spans="2:12" ht="15.75" thickBot="1">
      <c r="B2335" s="43" t="s">
        <v>477</v>
      </c>
      <c r="L2335" s="43" t="s">
        <v>259</v>
      </c>
    </row>
    <row r="2336" spans="2:12" ht="15.75" thickBot="1">
      <c r="B2336" s="150" t="s">
        <v>39</v>
      </c>
      <c r="C2336" s="138">
        <v>2019</v>
      </c>
      <c r="D2336" s="139"/>
      <c r="E2336" s="140"/>
      <c r="F2336" s="138">
        <v>2020</v>
      </c>
      <c r="G2336" s="139"/>
      <c r="H2336" s="140"/>
      <c r="I2336" s="138">
        <v>2021</v>
      </c>
      <c r="J2336" s="139"/>
      <c r="K2336" s="140"/>
      <c r="L2336" s="141" t="s">
        <v>40</v>
      </c>
    </row>
    <row r="2337" spans="2:13">
      <c r="B2337" s="151"/>
      <c r="C2337" s="57" t="s">
        <v>260</v>
      </c>
      <c r="D2337" s="57" t="s">
        <v>261</v>
      </c>
      <c r="E2337" s="58" t="s">
        <v>462</v>
      </c>
      <c r="F2337" s="57" t="s">
        <v>260</v>
      </c>
      <c r="G2337" s="57" t="s">
        <v>261</v>
      </c>
      <c r="H2337" s="58" t="s">
        <v>462</v>
      </c>
      <c r="I2337" s="57" t="s">
        <v>260</v>
      </c>
      <c r="J2337" s="57" t="s">
        <v>261</v>
      </c>
      <c r="K2337" s="58" t="s">
        <v>462</v>
      </c>
      <c r="L2337" s="142"/>
    </row>
    <row r="2338" spans="2:13" ht="30" thickBot="1">
      <c r="B2338" s="152"/>
      <c r="C2338" s="68" t="s">
        <v>8</v>
      </c>
      <c r="D2338" s="69" t="s">
        <v>389</v>
      </c>
      <c r="E2338" s="70" t="s">
        <v>388</v>
      </c>
      <c r="F2338" s="68" t="s">
        <v>8</v>
      </c>
      <c r="G2338" s="69" t="s">
        <v>389</v>
      </c>
      <c r="H2338" s="70" t="s">
        <v>388</v>
      </c>
      <c r="I2338" s="68" t="s">
        <v>8</v>
      </c>
      <c r="J2338" s="69" t="s">
        <v>389</v>
      </c>
      <c r="K2338" s="70" t="s">
        <v>388</v>
      </c>
      <c r="L2338" s="143"/>
    </row>
    <row r="2339" spans="2:13">
      <c r="B2339" s="61" t="s">
        <v>41</v>
      </c>
      <c r="C2339" s="2">
        <v>2.032</v>
      </c>
      <c r="D2339" s="2">
        <v>0</v>
      </c>
      <c r="E2339" s="2">
        <v>33.021999999999998</v>
      </c>
      <c r="F2339" s="2">
        <v>1.85</v>
      </c>
      <c r="G2339" s="2"/>
      <c r="H2339" s="2">
        <v>30.523</v>
      </c>
      <c r="I2339" s="2">
        <v>2.13</v>
      </c>
      <c r="J2339" s="2"/>
      <c r="K2339" s="2">
        <v>28.675330000000002</v>
      </c>
      <c r="L2339" s="64" t="s">
        <v>42</v>
      </c>
    </row>
    <row r="2340" spans="2:13">
      <c r="B2340" s="62" t="s">
        <v>43</v>
      </c>
      <c r="C2340" s="2">
        <v>0.16600000000000001</v>
      </c>
      <c r="D2340" s="2"/>
      <c r="E2340" s="2">
        <v>5</v>
      </c>
      <c r="F2340" s="2">
        <v>0.27900000000000003</v>
      </c>
      <c r="G2340" s="2"/>
      <c r="H2340" s="2">
        <v>8.5470000000000006</v>
      </c>
      <c r="I2340" s="2">
        <v>0.28499999999999998</v>
      </c>
      <c r="J2340" s="2"/>
      <c r="K2340" s="2">
        <v>9</v>
      </c>
      <c r="L2340" s="65" t="s">
        <v>416</v>
      </c>
    </row>
    <row r="2341" spans="2:13">
      <c r="B2341" s="62" t="s">
        <v>44</v>
      </c>
      <c r="C2341" s="2">
        <v>9.4E-2</v>
      </c>
      <c r="D2341" s="2"/>
      <c r="E2341" s="2">
        <v>1.103</v>
      </c>
      <c r="F2341" s="2">
        <v>9.4E-2</v>
      </c>
      <c r="G2341" s="2"/>
      <c r="H2341" s="2">
        <v>1.1100000000000001</v>
      </c>
      <c r="I2341" s="2">
        <v>9.2999999999999999E-2</v>
      </c>
      <c r="J2341" s="2"/>
      <c r="K2341" s="2">
        <v>1.1192299999999999</v>
      </c>
      <c r="L2341" s="65" t="s">
        <v>45</v>
      </c>
    </row>
    <row r="2342" spans="2:13">
      <c r="B2342" s="62" t="s">
        <v>46</v>
      </c>
      <c r="C2342" s="2">
        <v>3.6509999999999998</v>
      </c>
      <c r="D2342" s="2"/>
      <c r="E2342" s="2">
        <v>54.3</v>
      </c>
      <c r="F2342" s="2">
        <v>3.6859999999999999</v>
      </c>
      <c r="G2342" s="2"/>
      <c r="H2342" s="2">
        <v>55</v>
      </c>
      <c r="I2342" s="2">
        <v>3.702</v>
      </c>
      <c r="J2342" s="2"/>
      <c r="K2342" s="2">
        <v>55</v>
      </c>
      <c r="L2342" s="65" t="s">
        <v>47</v>
      </c>
    </row>
    <row r="2343" spans="2:13">
      <c r="B2343" s="62" t="s">
        <v>48</v>
      </c>
      <c r="C2343" s="2">
        <v>3.9940000000000002</v>
      </c>
      <c r="D2343" s="2"/>
      <c r="E2343" s="2">
        <v>87.016000000000005</v>
      </c>
      <c r="F2343" s="2">
        <v>3.9910000000000001</v>
      </c>
      <c r="G2343" s="2"/>
      <c r="H2343" s="2">
        <v>85.302999999999997</v>
      </c>
      <c r="I2343" s="2">
        <v>4.0529999999999999</v>
      </c>
      <c r="J2343" s="2"/>
      <c r="K2343" s="2">
        <v>84.018000000000001</v>
      </c>
      <c r="L2343" s="65" t="s">
        <v>49</v>
      </c>
    </row>
    <row r="2344" spans="2:13">
      <c r="B2344" s="62" t="s">
        <v>50</v>
      </c>
      <c r="C2344" s="2">
        <v>0</v>
      </c>
      <c r="D2344" s="2"/>
      <c r="E2344" s="2">
        <v>0</v>
      </c>
      <c r="F2344" s="2">
        <v>0</v>
      </c>
      <c r="G2344" s="2"/>
      <c r="H2344" s="2">
        <v>0</v>
      </c>
      <c r="I2344" s="2">
        <v>0</v>
      </c>
      <c r="J2344" s="2"/>
      <c r="K2344" s="2">
        <v>0</v>
      </c>
      <c r="L2344" s="65" t="s">
        <v>51</v>
      </c>
    </row>
    <row r="2345" spans="2:13">
      <c r="B2345" s="62" t="s">
        <v>52</v>
      </c>
      <c r="C2345" s="2">
        <v>0</v>
      </c>
      <c r="D2345" s="2"/>
      <c r="E2345" s="2">
        <v>2.7050000000000001</v>
      </c>
      <c r="F2345" s="2">
        <v>0</v>
      </c>
      <c r="G2345" s="2"/>
      <c r="H2345" s="2">
        <v>2.762</v>
      </c>
      <c r="I2345" s="2">
        <v>0.51</v>
      </c>
      <c r="J2345" s="2"/>
      <c r="K2345" s="2">
        <v>2.83779</v>
      </c>
      <c r="L2345" s="65" t="s">
        <v>53</v>
      </c>
      <c r="M2345" s="93"/>
    </row>
    <row r="2346" spans="2:13">
      <c r="B2346" s="62" t="s">
        <v>54</v>
      </c>
      <c r="C2346" s="2">
        <v>0</v>
      </c>
      <c r="D2346" s="2"/>
      <c r="E2346" s="2">
        <v>0</v>
      </c>
      <c r="F2346" s="2">
        <v>2.86</v>
      </c>
      <c r="G2346" s="2"/>
      <c r="H2346" s="2">
        <v>57.2</v>
      </c>
      <c r="I2346" s="2">
        <v>2.9889999999999999</v>
      </c>
      <c r="J2346" s="2"/>
      <c r="K2346" s="2">
        <v>59.8872</v>
      </c>
      <c r="L2346" s="65" t="s">
        <v>55</v>
      </c>
    </row>
    <row r="2347" spans="2:13">
      <c r="B2347" s="62" t="s">
        <v>56</v>
      </c>
      <c r="C2347" s="2">
        <v>34.1</v>
      </c>
      <c r="D2347" s="2"/>
      <c r="E2347" s="2">
        <v>292.11</v>
      </c>
      <c r="F2347" s="2">
        <v>37.5</v>
      </c>
      <c r="G2347" s="2"/>
      <c r="H2347" s="2">
        <v>321.3</v>
      </c>
      <c r="I2347" s="2">
        <v>32.521000000000001</v>
      </c>
      <c r="J2347" s="2"/>
      <c r="K2347" s="2">
        <v>357.53063000000003</v>
      </c>
      <c r="L2347" s="65" t="s">
        <v>57</v>
      </c>
    </row>
    <row r="2348" spans="2:13">
      <c r="B2348" s="62" t="s">
        <v>58</v>
      </c>
      <c r="C2348" s="2">
        <v>17.209</v>
      </c>
      <c r="D2348" s="2"/>
      <c r="E2348" s="2">
        <v>388.48399999999998</v>
      </c>
      <c r="F2348" s="2">
        <v>17.515000000000001</v>
      </c>
      <c r="G2348" s="2"/>
      <c r="H2348" s="2">
        <v>330.68799999999999</v>
      </c>
      <c r="I2348" s="2">
        <v>7.2549999999999999</v>
      </c>
      <c r="J2348" s="2"/>
      <c r="K2348" s="2">
        <v>114.0741</v>
      </c>
      <c r="L2348" s="65" t="s">
        <v>417</v>
      </c>
    </row>
    <row r="2349" spans="2:13">
      <c r="B2349" s="62" t="s">
        <v>59</v>
      </c>
      <c r="C2349" s="2">
        <v>1.401</v>
      </c>
      <c r="D2349" s="2"/>
      <c r="E2349" s="2">
        <v>8.3930000000000007</v>
      </c>
      <c r="F2349" s="2">
        <v>1.292</v>
      </c>
      <c r="G2349" s="2"/>
      <c r="H2349" s="2">
        <v>8.0340000000000007</v>
      </c>
      <c r="I2349" s="2">
        <v>2.0190000000000001</v>
      </c>
      <c r="J2349" s="2"/>
      <c r="K2349" s="2">
        <v>11.94558</v>
      </c>
      <c r="L2349" s="65" t="s">
        <v>60</v>
      </c>
    </row>
    <row r="2350" spans="2:13">
      <c r="B2350" s="62" t="s">
        <v>61</v>
      </c>
      <c r="C2350" s="2">
        <v>1.1830000000000001</v>
      </c>
      <c r="D2350" s="2">
        <v>283</v>
      </c>
      <c r="E2350" s="2">
        <v>7</v>
      </c>
      <c r="F2350" s="2">
        <v>3.282</v>
      </c>
      <c r="G2350" s="2">
        <v>291</v>
      </c>
      <c r="H2350" s="2">
        <v>5.375</v>
      </c>
      <c r="I2350" s="2">
        <v>3.1120000000000001</v>
      </c>
      <c r="J2350" s="2"/>
      <c r="K2350" s="2">
        <v>5.6379999999999999</v>
      </c>
      <c r="L2350" s="65" t="s">
        <v>62</v>
      </c>
    </row>
    <row r="2351" spans="2:13">
      <c r="B2351" s="62" t="s">
        <v>63</v>
      </c>
      <c r="C2351" s="2">
        <v>1.4139999999999999</v>
      </c>
      <c r="D2351" s="2">
        <v>390</v>
      </c>
      <c r="E2351" s="2">
        <v>7.1890000000000001</v>
      </c>
      <c r="F2351" s="2">
        <v>1.75</v>
      </c>
      <c r="G2351" s="2"/>
      <c r="H2351" s="2">
        <v>8.3889999999999993</v>
      </c>
      <c r="I2351" s="2">
        <v>1.7210000000000001</v>
      </c>
      <c r="J2351" s="2"/>
      <c r="K2351" s="2">
        <v>8.3309999999999995</v>
      </c>
      <c r="L2351" s="65" t="s">
        <v>64</v>
      </c>
    </row>
    <row r="2352" spans="2:13">
      <c r="B2352" s="62" t="s">
        <v>65</v>
      </c>
      <c r="C2352" s="2">
        <v>0.41799999999999998</v>
      </c>
      <c r="D2352" s="2"/>
      <c r="E2352" s="2">
        <v>14.494</v>
      </c>
      <c r="F2352" s="2">
        <v>0.41199999999999998</v>
      </c>
      <c r="G2352" s="2"/>
      <c r="H2352" s="2">
        <v>14.442</v>
      </c>
      <c r="I2352" s="2">
        <v>0.38900000000000001</v>
      </c>
      <c r="J2352" s="2"/>
      <c r="K2352" s="2">
        <v>14.27746</v>
      </c>
      <c r="L2352" s="65" t="s">
        <v>66</v>
      </c>
    </row>
    <row r="2353" spans="2:12">
      <c r="B2353" s="62" t="s">
        <v>67</v>
      </c>
      <c r="C2353" s="2">
        <v>80</v>
      </c>
      <c r="D2353" s="2">
        <v>44441</v>
      </c>
      <c r="E2353" s="2">
        <v>0.5</v>
      </c>
      <c r="F2353" s="2">
        <v>0</v>
      </c>
      <c r="G2353" s="2"/>
      <c r="H2353" s="2">
        <v>0</v>
      </c>
      <c r="I2353" s="2">
        <v>0</v>
      </c>
      <c r="J2353" s="2"/>
      <c r="K2353" s="2">
        <v>0</v>
      </c>
      <c r="L2353" s="65" t="s">
        <v>68</v>
      </c>
    </row>
    <row r="2354" spans="2:12">
      <c r="B2354" s="62" t="s">
        <v>69</v>
      </c>
      <c r="C2354" s="2">
        <v>1.2999999999999999E-2</v>
      </c>
      <c r="D2354" s="2"/>
      <c r="E2354" s="2">
        <v>0.27900000000000003</v>
      </c>
      <c r="F2354" s="2">
        <v>8.9999999999999993E-3</v>
      </c>
      <c r="G2354" s="2"/>
      <c r="H2354" s="2">
        <v>0.2</v>
      </c>
      <c r="I2354" s="2">
        <v>8.9999999999999993E-3</v>
      </c>
      <c r="J2354" s="2"/>
      <c r="K2354" s="2">
        <v>0.20682</v>
      </c>
      <c r="L2354" s="65" t="s">
        <v>70</v>
      </c>
    </row>
    <row r="2355" spans="2:12">
      <c r="B2355" s="62" t="s">
        <v>71</v>
      </c>
      <c r="C2355" s="2">
        <v>3.65</v>
      </c>
      <c r="D2355" s="2"/>
      <c r="E2355" s="2">
        <v>105.39100000000001</v>
      </c>
      <c r="F2355" s="2">
        <v>3.524</v>
      </c>
      <c r="G2355" s="2"/>
      <c r="H2355" s="2">
        <v>105.648</v>
      </c>
      <c r="I2355" s="2">
        <v>3.4889999999999999</v>
      </c>
      <c r="J2355" s="2"/>
      <c r="K2355" s="2">
        <v>105.8356</v>
      </c>
      <c r="L2355" s="65" t="s">
        <v>72</v>
      </c>
    </row>
    <row r="2356" spans="2:12">
      <c r="B2356" s="62" t="s">
        <v>73</v>
      </c>
      <c r="C2356" s="2">
        <v>2.1589999999999998</v>
      </c>
      <c r="D2356" s="2"/>
      <c r="E2356" s="2">
        <v>22.373999999999999</v>
      </c>
      <c r="F2356" s="2">
        <v>2.0299999999999998</v>
      </c>
      <c r="G2356" s="2"/>
      <c r="H2356" s="2">
        <v>20.893999999999998</v>
      </c>
      <c r="I2356" s="2">
        <v>2.0760000000000001</v>
      </c>
      <c r="J2356" s="2"/>
      <c r="K2356" s="2">
        <v>21.35688</v>
      </c>
      <c r="L2356" s="65" t="s">
        <v>74</v>
      </c>
    </row>
    <row r="2357" spans="2:12">
      <c r="B2357" s="62" t="s">
        <v>75</v>
      </c>
      <c r="C2357" s="2">
        <v>14.946999999999999</v>
      </c>
      <c r="D2357" s="2"/>
      <c r="E2357" s="2">
        <v>337.99700000000001</v>
      </c>
      <c r="F2357" s="2">
        <v>16.940000000000001</v>
      </c>
      <c r="G2357" s="2"/>
      <c r="H2357" s="2">
        <v>301</v>
      </c>
      <c r="I2357" s="2">
        <v>17.154</v>
      </c>
      <c r="J2357" s="2"/>
      <c r="K2357" s="2">
        <v>337</v>
      </c>
      <c r="L2357" s="65" t="s">
        <v>76</v>
      </c>
    </row>
    <row r="2358" spans="2:12">
      <c r="B2358" s="62" t="s">
        <v>77</v>
      </c>
      <c r="C2358" s="2">
        <v>3.2</v>
      </c>
      <c r="D2358" s="2"/>
      <c r="E2358" s="2">
        <v>44.9</v>
      </c>
      <c r="F2358" s="2">
        <v>3.3490000000000002</v>
      </c>
      <c r="G2358" s="2"/>
      <c r="H2358" s="2">
        <v>34.6</v>
      </c>
      <c r="I2358" s="2">
        <v>3.5920000000000001</v>
      </c>
      <c r="J2358" s="2"/>
      <c r="K2358" s="2">
        <v>41.197000000000003</v>
      </c>
      <c r="L2358" s="65" t="s">
        <v>78</v>
      </c>
    </row>
    <row r="2359" spans="2:12" ht="15.75" thickBot="1">
      <c r="B2359" s="62" t="s">
        <v>79</v>
      </c>
      <c r="C2359" s="2">
        <v>0</v>
      </c>
      <c r="D2359" s="2"/>
      <c r="E2359" s="2">
        <v>0</v>
      </c>
      <c r="F2359" s="2">
        <v>0</v>
      </c>
      <c r="G2359" s="2"/>
      <c r="H2359" s="2">
        <v>0</v>
      </c>
      <c r="I2359" s="2">
        <v>0</v>
      </c>
      <c r="J2359" s="2"/>
      <c r="K2359" s="2">
        <v>0</v>
      </c>
      <c r="L2359" s="66" t="s">
        <v>80</v>
      </c>
    </row>
    <row r="2360" spans="2:12" ht="15.75" thickBot="1">
      <c r="B2360" s="63" t="s">
        <v>81</v>
      </c>
      <c r="C2360" s="2">
        <v>2.496</v>
      </c>
      <c r="D2360" s="2"/>
      <c r="E2360" s="2">
        <v>25.667999999999999</v>
      </c>
      <c r="F2360" s="2">
        <v>2.4969999999999999</v>
      </c>
      <c r="G2360" s="2"/>
      <c r="H2360" s="2">
        <v>26.167000000000002</v>
      </c>
      <c r="I2360" s="2">
        <v>2.3849999999999998</v>
      </c>
      <c r="J2360" s="2"/>
      <c r="K2360" s="2">
        <v>24.98021</v>
      </c>
      <c r="L2360" s="75" t="s">
        <v>82</v>
      </c>
    </row>
    <row r="2361" spans="2:12" ht="15.75" thickBot="1">
      <c r="B2361" s="81" t="s">
        <v>343</v>
      </c>
      <c r="C2361" s="67">
        <v>172.12700000000001</v>
      </c>
      <c r="D2361" s="67"/>
      <c r="E2361" s="67">
        <v>1437.925</v>
      </c>
      <c r="F2361" s="81">
        <v>102.86000000000001</v>
      </c>
      <c r="G2361" s="81"/>
      <c r="H2361" s="81">
        <v>1417.1819999999998</v>
      </c>
      <c r="I2361" s="100">
        <f t="shared" ref="I2361" si="357">SUM(I2339:I2360)</f>
        <v>89.483999999999995</v>
      </c>
      <c r="J2361" s="100" t="s">
        <v>16</v>
      </c>
      <c r="K2361" s="100">
        <f>SUM(K2339:K2360)</f>
        <v>1282.91083</v>
      </c>
      <c r="L2361" s="81" t="s">
        <v>345</v>
      </c>
    </row>
    <row r="2362" spans="2:12" ht="15.75" thickBot="1">
      <c r="B2362" s="81" t="s">
        <v>344</v>
      </c>
      <c r="C2362" s="67">
        <v>1226.617</v>
      </c>
      <c r="D2362" s="67"/>
      <c r="E2362" s="67">
        <v>20049.63</v>
      </c>
      <c r="F2362" s="81">
        <v>1330.6030000000001</v>
      </c>
      <c r="G2362" s="81"/>
      <c r="H2362" s="81">
        <v>21353.502</v>
      </c>
      <c r="I2362" s="100">
        <v>1338.3209999999999</v>
      </c>
      <c r="J2362" s="100" t="s">
        <v>16</v>
      </c>
      <c r="K2362" s="100">
        <v>20828.739389999999</v>
      </c>
      <c r="L2362" s="81" t="s">
        <v>342</v>
      </c>
    </row>
    <row r="2366" spans="2:12">
      <c r="B2366" s="43" t="s">
        <v>201</v>
      </c>
      <c r="L2366" s="43" t="s">
        <v>202</v>
      </c>
    </row>
    <row r="2367" spans="2:12">
      <c r="B2367" s="43" t="s">
        <v>282</v>
      </c>
      <c r="L2367" s="43" t="s">
        <v>482</v>
      </c>
    </row>
    <row r="2368" spans="2:12" ht="15.75" thickBot="1">
      <c r="B2368" s="43" t="s">
        <v>477</v>
      </c>
      <c r="L2368" s="43" t="s">
        <v>259</v>
      </c>
    </row>
    <row r="2369" spans="2:12" ht="15.75" thickBot="1">
      <c r="B2369" s="150" t="s">
        <v>39</v>
      </c>
      <c r="C2369" s="138">
        <v>2019</v>
      </c>
      <c r="D2369" s="139"/>
      <c r="E2369" s="140"/>
      <c r="F2369" s="138">
        <v>2020</v>
      </c>
      <c r="G2369" s="139"/>
      <c r="H2369" s="140"/>
      <c r="I2369" s="138">
        <v>2021</v>
      </c>
      <c r="J2369" s="139"/>
      <c r="K2369" s="140"/>
      <c r="L2369" s="141" t="s">
        <v>40</v>
      </c>
    </row>
    <row r="2370" spans="2:12">
      <c r="B2370" s="151"/>
      <c r="C2370" s="57" t="s">
        <v>260</v>
      </c>
      <c r="D2370" s="57" t="s">
        <v>261</v>
      </c>
      <c r="E2370" s="58" t="s">
        <v>462</v>
      </c>
      <c r="F2370" s="57" t="s">
        <v>260</v>
      </c>
      <c r="G2370" s="57" t="s">
        <v>261</v>
      </c>
      <c r="H2370" s="58" t="s">
        <v>462</v>
      </c>
      <c r="I2370" s="57" t="s">
        <v>260</v>
      </c>
      <c r="J2370" s="57" t="s">
        <v>261</v>
      </c>
      <c r="K2370" s="58" t="s">
        <v>462</v>
      </c>
      <c r="L2370" s="142"/>
    </row>
    <row r="2371" spans="2:12" ht="30" thickBot="1">
      <c r="B2371" s="152"/>
      <c r="C2371" s="68" t="s">
        <v>8</v>
      </c>
      <c r="D2371" s="69" t="s">
        <v>389</v>
      </c>
      <c r="E2371" s="70" t="s">
        <v>388</v>
      </c>
      <c r="F2371" s="68" t="s">
        <v>8</v>
      </c>
      <c r="G2371" s="69" t="s">
        <v>389</v>
      </c>
      <c r="H2371" s="70" t="s">
        <v>388</v>
      </c>
      <c r="I2371" s="68" t="s">
        <v>8</v>
      </c>
      <c r="J2371" s="69" t="s">
        <v>389</v>
      </c>
      <c r="K2371" s="70" t="s">
        <v>388</v>
      </c>
      <c r="L2371" s="143"/>
    </row>
    <row r="2372" spans="2:12">
      <c r="B2372" s="61" t="s">
        <v>41</v>
      </c>
      <c r="C2372" s="2">
        <v>7.6999999999999999E-2</v>
      </c>
      <c r="D2372" s="2">
        <v>0</v>
      </c>
      <c r="E2372" s="2">
        <v>0.69699999999999995</v>
      </c>
      <c r="F2372" s="2">
        <v>8.2000000000000003E-2</v>
      </c>
      <c r="G2372" s="2"/>
      <c r="H2372" s="2">
        <v>0.67900000000000005</v>
      </c>
      <c r="I2372" s="2">
        <v>9.9000000000000005E-2</v>
      </c>
      <c r="J2372" s="2"/>
      <c r="K2372" s="2">
        <v>0.95343</v>
      </c>
      <c r="L2372" s="64" t="s">
        <v>42</v>
      </c>
    </row>
    <row r="2373" spans="2:12">
      <c r="B2373" s="62" t="s">
        <v>43</v>
      </c>
      <c r="C2373" s="2">
        <v>0.16500000000000001</v>
      </c>
      <c r="D2373" s="2"/>
      <c r="E2373" s="2">
        <v>3.13</v>
      </c>
      <c r="F2373" s="2">
        <v>0.28899999999999998</v>
      </c>
      <c r="G2373" s="2"/>
      <c r="H2373" s="2">
        <v>5.8529999999999998</v>
      </c>
      <c r="I2373" s="2">
        <v>0.214</v>
      </c>
      <c r="J2373" s="2"/>
      <c r="K2373" s="2">
        <v>3.7238600000000002</v>
      </c>
      <c r="L2373" s="65" t="s">
        <v>416</v>
      </c>
    </row>
    <row r="2374" spans="2:12">
      <c r="B2374" s="62" t="s">
        <v>44</v>
      </c>
      <c r="C2374" s="2">
        <v>0</v>
      </c>
      <c r="D2374" s="2"/>
      <c r="E2374" s="2">
        <v>0</v>
      </c>
      <c r="F2374" s="2">
        <v>0</v>
      </c>
      <c r="G2374" s="2"/>
      <c r="H2374" s="2">
        <v>0</v>
      </c>
      <c r="I2374" s="2">
        <v>0</v>
      </c>
      <c r="J2374" s="2"/>
      <c r="K2374" s="2">
        <v>0</v>
      </c>
      <c r="L2374" s="65" t="s">
        <v>45</v>
      </c>
    </row>
    <row r="2375" spans="2:12">
      <c r="B2375" s="62" t="s">
        <v>46</v>
      </c>
      <c r="C2375" s="2">
        <v>15.314</v>
      </c>
      <c r="D2375" s="2"/>
      <c r="E2375" s="2">
        <v>161.71600000000001</v>
      </c>
      <c r="F2375" s="2">
        <v>13.464</v>
      </c>
      <c r="G2375" s="2"/>
      <c r="H2375" s="2">
        <v>140.57900000000001</v>
      </c>
      <c r="I2375" s="2">
        <v>13.553000000000001</v>
      </c>
      <c r="J2375" s="2"/>
      <c r="K2375" s="2">
        <v>141.77739000000003</v>
      </c>
      <c r="L2375" s="65" t="s">
        <v>47</v>
      </c>
    </row>
    <row r="2376" spans="2:12">
      <c r="B2376" s="62" t="s">
        <v>48</v>
      </c>
      <c r="C2376" s="2">
        <v>0.45400000000000001</v>
      </c>
      <c r="D2376" s="2"/>
      <c r="E2376" s="2">
        <v>0.60599999999999998</v>
      </c>
      <c r="F2376" s="2">
        <v>0.46800000000000003</v>
      </c>
      <c r="G2376" s="2"/>
      <c r="H2376" s="2">
        <v>0.56899999999999995</v>
      </c>
      <c r="I2376" s="2">
        <v>0.47099999999999997</v>
      </c>
      <c r="J2376" s="2"/>
      <c r="K2376" s="2">
        <v>0.58209</v>
      </c>
      <c r="L2376" s="65" t="s">
        <v>49</v>
      </c>
    </row>
    <row r="2377" spans="2:12">
      <c r="B2377" s="62" t="s">
        <v>50</v>
      </c>
      <c r="C2377" s="2">
        <v>0</v>
      </c>
      <c r="D2377" s="2"/>
      <c r="E2377" s="2">
        <v>0</v>
      </c>
      <c r="F2377" s="2">
        <v>0</v>
      </c>
      <c r="G2377" s="2"/>
      <c r="H2377" s="2">
        <v>0</v>
      </c>
      <c r="I2377" s="2">
        <v>0</v>
      </c>
      <c r="J2377" s="2"/>
      <c r="K2377" s="2">
        <v>0</v>
      </c>
      <c r="L2377" s="65" t="s">
        <v>51</v>
      </c>
    </row>
    <row r="2378" spans="2:12">
      <c r="B2378" s="62" t="s">
        <v>52</v>
      </c>
      <c r="C2378" s="2">
        <v>0</v>
      </c>
      <c r="D2378" s="2"/>
      <c r="E2378" s="2">
        <v>0</v>
      </c>
      <c r="F2378" s="2">
        <v>0</v>
      </c>
      <c r="G2378" s="2"/>
      <c r="H2378" s="2">
        <v>0</v>
      </c>
      <c r="I2378" s="2">
        <v>0</v>
      </c>
      <c r="J2378" s="2"/>
      <c r="K2378" s="2">
        <v>0</v>
      </c>
      <c r="L2378" s="65" t="s">
        <v>53</v>
      </c>
    </row>
    <row r="2379" spans="2:12">
      <c r="B2379" s="62" t="s">
        <v>54</v>
      </c>
      <c r="C2379" s="2">
        <v>3.9289999999999998</v>
      </c>
      <c r="D2379" s="2"/>
      <c r="E2379" s="2">
        <v>34.970999999999997</v>
      </c>
      <c r="F2379" s="2">
        <v>0.20100000000000001</v>
      </c>
      <c r="G2379" s="2"/>
      <c r="H2379" s="2">
        <v>1.33</v>
      </c>
      <c r="I2379" s="2">
        <v>5.0780000000000003</v>
      </c>
      <c r="J2379" s="2"/>
      <c r="K2379" s="2">
        <v>116.8</v>
      </c>
      <c r="L2379" s="65" t="s">
        <v>55</v>
      </c>
    </row>
    <row r="2380" spans="2:12">
      <c r="B2380" s="62" t="s">
        <v>56</v>
      </c>
      <c r="C2380" s="2">
        <v>15.54</v>
      </c>
      <c r="D2380" s="2"/>
      <c r="E2380" s="2">
        <v>155.9</v>
      </c>
      <c r="F2380" s="2">
        <v>15.6</v>
      </c>
      <c r="G2380" s="2"/>
      <c r="H2380" s="2">
        <v>153.69999999999999</v>
      </c>
      <c r="I2380" s="2">
        <v>0</v>
      </c>
      <c r="J2380" s="2"/>
      <c r="K2380" s="2">
        <v>0</v>
      </c>
      <c r="L2380" s="65" t="s">
        <v>57</v>
      </c>
    </row>
    <row r="2381" spans="2:12">
      <c r="B2381" s="62" t="s">
        <v>58</v>
      </c>
      <c r="C2381" s="2">
        <v>7.4249999999999998</v>
      </c>
      <c r="D2381" s="2"/>
      <c r="E2381" s="2">
        <v>204.46</v>
      </c>
      <c r="F2381" s="2">
        <v>7.5019999999999998</v>
      </c>
      <c r="G2381" s="2"/>
      <c r="H2381" s="2">
        <v>213.584</v>
      </c>
      <c r="I2381" s="2">
        <v>0</v>
      </c>
      <c r="J2381" s="2"/>
      <c r="K2381" s="2">
        <v>0</v>
      </c>
      <c r="L2381" s="65" t="s">
        <v>417</v>
      </c>
    </row>
    <row r="2382" spans="2:12">
      <c r="B2382" s="62" t="s">
        <v>59</v>
      </c>
      <c r="C2382" s="2">
        <v>0</v>
      </c>
      <c r="D2382" s="2"/>
      <c r="E2382" s="2">
        <v>0</v>
      </c>
      <c r="F2382" s="2">
        <v>0</v>
      </c>
      <c r="G2382" s="2"/>
      <c r="H2382" s="2">
        <v>0</v>
      </c>
      <c r="I2382" s="2">
        <v>0</v>
      </c>
      <c r="J2382" s="2"/>
      <c r="K2382" s="2">
        <v>0</v>
      </c>
      <c r="L2382" s="65" t="s">
        <v>60</v>
      </c>
    </row>
    <row r="2383" spans="2:12">
      <c r="B2383" s="62" t="s">
        <v>61</v>
      </c>
      <c r="C2383" s="2">
        <v>0</v>
      </c>
      <c r="D2383" s="2"/>
      <c r="E2383" s="2">
        <v>0</v>
      </c>
      <c r="F2383" s="2">
        <v>0</v>
      </c>
      <c r="G2383" s="2"/>
      <c r="H2383" s="2">
        <v>0</v>
      </c>
      <c r="I2383" s="2">
        <v>0</v>
      </c>
      <c r="J2383" s="2"/>
      <c r="K2383" s="2">
        <v>0</v>
      </c>
      <c r="L2383" s="65" t="s">
        <v>62</v>
      </c>
    </row>
    <row r="2384" spans="2:12">
      <c r="B2384" s="62" t="s">
        <v>63</v>
      </c>
      <c r="C2384" s="2">
        <v>0</v>
      </c>
      <c r="D2384" s="2"/>
      <c r="E2384" s="2">
        <v>0</v>
      </c>
      <c r="F2384" s="2">
        <v>0</v>
      </c>
      <c r="G2384" s="2"/>
      <c r="H2384" s="2">
        <v>0</v>
      </c>
      <c r="I2384" s="2">
        <v>0</v>
      </c>
      <c r="J2384" s="2"/>
      <c r="K2384" s="2">
        <v>0</v>
      </c>
      <c r="L2384" s="65" t="s">
        <v>64</v>
      </c>
    </row>
    <row r="2385" spans="2:12">
      <c r="B2385" s="62" t="s">
        <v>65</v>
      </c>
      <c r="C2385" s="2">
        <v>0.16900000000000001</v>
      </c>
      <c r="D2385" s="2"/>
      <c r="E2385" s="2">
        <v>1.1299999999999999</v>
      </c>
      <c r="F2385" s="2">
        <v>0.127</v>
      </c>
      <c r="G2385" s="2"/>
      <c r="H2385" s="2">
        <v>1.097</v>
      </c>
      <c r="I2385" s="2">
        <v>0.129</v>
      </c>
      <c r="J2385" s="2"/>
      <c r="K2385" s="2">
        <v>1.0994000000000002</v>
      </c>
      <c r="L2385" s="65" t="s">
        <v>66</v>
      </c>
    </row>
    <row r="2386" spans="2:12">
      <c r="B2386" s="62" t="s">
        <v>67</v>
      </c>
      <c r="C2386" s="2">
        <v>9.9000000000000005E-2</v>
      </c>
      <c r="D2386" s="2"/>
      <c r="E2386" s="2">
        <v>0.44500000000000001</v>
      </c>
      <c r="F2386" s="2">
        <v>4.5999999999999999E-2</v>
      </c>
      <c r="G2386" s="2"/>
      <c r="H2386" s="2">
        <v>0.20599999999999999</v>
      </c>
      <c r="I2386" s="2">
        <v>0.192</v>
      </c>
      <c r="J2386" s="2"/>
      <c r="K2386" s="2">
        <v>0.86399999999999999</v>
      </c>
      <c r="L2386" s="65" t="s">
        <v>68</v>
      </c>
    </row>
    <row r="2387" spans="2:12">
      <c r="B2387" s="62" t="s">
        <v>69</v>
      </c>
      <c r="C2387" s="2">
        <v>0</v>
      </c>
      <c r="D2387" s="2"/>
      <c r="E2387" s="2">
        <v>0</v>
      </c>
      <c r="F2387" s="2">
        <v>0</v>
      </c>
      <c r="G2387" s="2"/>
      <c r="H2387" s="2">
        <v>0</v>
      </c>
      <c r="I2387" s="2">
        <v>0</v>
      </c>
      <c r="J2387" s="2"/>
      <c r="K2387" s="2">
        <v>0</v>
      </c>
      <c r="L2387" s="65" t="s">
        <v>70</v>
      </c>
    </row>
    <row r="2388" spans="2:12">
      <c r="B2388" s="62" t="s">
        <v>71</v>
      </c>
      <c r="C2388" s="2">
        <v>0</v>
      </c>
      <c r="D2388" s="2"/>
      <c r="E2388" s="2">
        <v>0</v>
      </c>
      <c r="F2388" s="2">
        <v>0</v>
      </c>
      <c r="G2388" s="2"/>
      <c r="H2388" s="2">
        <v>0</v>
      </c>
      <c r="I2388" s="2">
        <v>0</v>
      </c>
      <c r="J2388" s="2"/>
      <c r="K2388" s="2">
        <v>0</v>
      </c>
      <c r="L2388" s="65" t="s">
        <v>72</v>
      </c>
    </row>
    <row r="2389" spans="2:12">
      <c r="B2389" s="62" t="s">
        <v>73</v>
      </c>
      <c r="C2389" s="2">
        <v>0</v>
      </c>
      <c r="D2389" s="2"/>
      <c r="E2389" s="2">
        <v>0</v>
      </c>
      <c r="F2389" s="2">
        <v>0</v>
      </c>
      <c r="G2389" s="2"/>
      <c r="H2389" s="2">
        <v>0</v>
      </c>
      <c r="I2389" s="2">
        <v>0</v>
      </c>
      <c r="J2389" s="2"/>
      <c r="K2389" s="2">
        <v>0</v>
      </c>
      <c r="L2389" s="65" t="s">
        <v>74</v>
      </c>
    </row>
    <row r="2390" spans="2:12">
      <c r="B2390" s="62" t="s">
        <v>75</v>
      </c>
      <c r="C2390" s="2">
        <v>0.45200000000000001</v>
      </c>
      <c r="D2390" s="2"/>
      <c r="E2390" s="2">
        <v>6.2789999999999999</v>
      </c>
      <c r="F2390" s="2">
        <v>0.39</v>
      </c>
      <c r="G2390" s="2"/>
      <c r="H2390" s="2">
        <v>5.4820000000000002</v>
      </c>
      <c r="I2390" s="2">
        <v>0.55900000000000005</v>
      </c>
      <c r="J2390" s="2"/>
      <c r="K2390" s="2">
        <v>3</v>
      </c>
      <c r="L2390" s="65" t="s">
        <v>76</v>
      </c>
    </row>
    <row r="2391" spans="2:12">
      <c r="B2391" s="62" t="s">
        <v>77</v>
      </c>
      <c r="C2391" s="2">
        <v>1.948</v>
      </c>
      <c r="D2391" s="2"/>
      <c r="E2391" s="2">
        <v>17.228000000000002</v>
      </c>
      <c r="F2391" s="2">
        <v>2.0070000000000001</v>
      </c>
      <c r="G2391" s="2"/>
      <c r="H2391" s="2">
        <v>17.719000000000001</v>
      </c>
      <c r="I2391" s="2">
        <v>2.0979999999999999</v>
      </c>
      <c r="J2391" s="2"/>
      <c r="K2391" s="2">
        <v>18.642220000000002</v>
      </c>
      <c r="L2391" s="65" t="s">
        <v>78</v>
      </c>
    </row>
    <row r="2392" spans="2:12" ht="15.75" thickBot="1">
      <c r="B2392" s="62" t="s">
        <v>79</v>
      </c>
      <c r="C2392" s="2">
        <v>0</v>
      </c>
      <c r="D2392" s="2"/>
      <c r="E2392" s="2">
        <v>0</v>
      </c>
      <c r="F2392" s="2">
        <v>0</v>
      </c>
      <c r="G2392" s="2"/>
      <c r="H2392" s="2">
        <v>0</v>
      </c>
      <c r="I2392" s="2">
        <v>0</v>
      </c>
      <c r="J2392" s="2"/>
      <c r="K2392" s="2">
        <v>0</v>
      </c>
      <c r="L2392" s="66" t="s">
        <v>80</v>
      </c>
    </row>
    <row r="2393" spans="2:12" ht="15.75" thickBot="1">
      <c r="B2393" s="63" t="s">
        <v>81</v>
      </c>
      <c r="C2393" s="2">
        <v>3.5999999999999997E-2</v>
      </c>
      <c r="D2393" s="2"/>
      <c r="E2393" s="2">
        <v>0.29199999999999998</v>
      </c>
      <c r="F2393" s="2">
        <v>3.5999999999999997E-2</v>
      </c>
      <c r="G2393" s="2"/>
      <c r="H2393" s="2">
        <v>0.254</v>
      </c>
      <c r="I2393" s="2">
        <v>3.6999999999999998E-2</v>
      </c>
      <c r="J2393" s="2"/>
      <c r="K2393" s="2">
        <v>0.25577</v>
      </c>
      <c r="L2393" s="75" t="s">
        <v>82</v>
      </c>
    </row>
    <row r="2394" spans="2:12" ht="15.75" thickBot="1">
      <c r="B2394" s="81" t="s">
        <v>343</v>
      </c>
      <c r="C2394" s="67">
        <v>45.60799999999999</v>
      </c>
      <c r="D2394" s="67">
        <v>0</v>
      </c>
      <c r="E2394" s="67">
        <v>586.85400000000004</v>
      </c>
      <c r="F2394" s="67">
        <v>40.212000000000003</v>
      </c>
      <c r="G2394" s="67">
        <v>0</v>
      </c>
      <c r="H2394" s="67">
        <v>541.05200000000013</v>
      </c>
      <c r="I2394" s="67">
        <f t="shared" ref="I2394" si="358">SUM(I2372:I2393)</f>
        <v>22.430000000000003</v>
      </c>
      <c r="J2394" s="67" t="s">
        <v>16</v>
      </c>
      <c r="K2394" s="67">
        <f>SUM(K2372:K2393)</f>
        <v>287.69815999999997</v>
      </c>
      <c r="L2394" s="81" t="s">
        <v>345</v>
      </c>
    </row>
    <row r="2395" spans="2:12" ht="15.75" thickBot="1">
      <c r="B2395" s="81" t="s">
        <v>344</v>
      </c>
      <c r="C2395" s="67">
        <v>1508.6389999999999</v>
      </c>
      <c r="D2395" s="67"/>
      <c r="E2395" s="67">
        <v>14496.484</v>
      </c>
      <c r="F2395" s="67">
        <v>1465.193</v>
      </c>
      <c r="G2395" s="67"/>
      <c r="H2395" s="67">
        <v>13735.357</v>
      </c>
      <c r="I2395" s="67">
        <v>1481.5029999999999</v>
      </c>
      <c r="J2395" s="67" t="s">
        <v>16</v>
      </c>
      <c r="K2395" s="67">
        <v>13896.888929999999</v>
      </c>
      <c r="L2395" s="81" t="s">
        <v>342</v>
      </c>
    </row>
    <row r="2401" spans="2:12">
      <c r="B2401" s="43" t="s">
        <v>205</v>
      </c>
      <c r="L2401" s="43" t="s">
        <v>206</v>
      </c>
    </row>
    <row r="2402" spans="2:12">
      <c r="B2402" s="43" t="s">
        <v>283</v>
      </c>
      <c r="L2402" s="43" t="s">
        <v>369</v>
      </c>
    </row>
    <row r="2403" spans="2:12" ht="15.75" thickBot="1">
      <c r="B2403" s="43" t="s">
        <v>467</v>
      </c>
      <c r="L2403" s="43" t="s">
        <v>127</v>
      </c>
    </row>
    <row r="2404" spans="2:12" ht="15.75" thickBot="1">
      <c r="B2404" s="150" t="s">
        <v>39</v>
      </c>
      <c r="C2404" s="138">
        <v>2019</v>
      </c>
      <c r="D2404" s="139"/>
      <c r="E2404" s="140"/>
      <c r="F2404" s="138">
        <v>2020</v>
      </c>
      <c r="G2404" s="139"/>
      <c r="H2404" s="140"/>
      <c r="I2404" s="138">
        <v>2021</v>
      </c>
      <c r="J2404" s="139"/>
      <c r="K2404" s="140"/>
      <c r="L2404" s="141" t="s">
        <v>40</v>
      </c>
    </row>
    <row r="2405" spans="2:12">
      <c r="B2405" s="151"/>
      <c r="C2405" s="57" t="s">
        <v>7</v>
      </c>
      <c r="D2405" s="57" t="s">
        <v>461</v>
      </c>
      <c r="E2405" s="58" t="s">
        <v>462</v>
      </c>
      <c r="F2405" s="57" t="s">
        <v>7</v>
      </c>
      <c r="G2405" s="57" t="s">
        <v>461</v>
      </c>
      <c r="H2405" s="58" t="s">
        <v>462</v>
      </c>
      <c r="I2405" s="57" t="s">
        <v>7</v>
      </c>
      <c r="J2405" s="57" t="s">
        <v>461</v>
      </c>
      <c r="K2405" s="58" t="s">
        <v>462</v>
      </c>
      <c r="L2405" s="142"/>
    </row>
    <row r="2406" spans="2:12" ht="15.75" thickBot="1">
      <c r="B2406" s="152"/>
      <c r="C2406" s="68" t="s">
        <v>8</v>
      </c>
      <c r="D2406" s="69" t="s">
        <v>9</v>
      </c>
      <c r="E2406" s="70" t="s">
        <v>10</v>
      </c>
      <c r="F2406" s="68" t="s">
        <v>8</v>
      </c>
      <c r="G2406" s="69" t="s">
        <v>9</v>
      </c>
      <c r="H2406" s="70" t="s">
        <v>10</v>
      </c>
      <c r="I2406" s="68" t="s">
        <v>8</v>
      </c>
      <c r="J2406" s="69" t="s">
        <v>9</v>
      </c>
      <c r="K2406" s="70" t="s">
        <v>10</v>
      </c>
      <c r="L2406" s="143"/>
    </row>
    <row r="2407" spans="2:12">
      <c r="B2407" s="61" t="s">
        <v>41</v>
      </c>
      <c r="C2407" s="2">
        <v>9.0999999999999998E-2</v>
      </c>
      <c r="D2407" s="2">
        <v>33417.582417582416</v>
      </c>
      <c r="E2407" s="2">
        <v>3.0409999999999999</v>
      </c>
      <c r="F2407" s="2">
        <v>0.1709</v>
      </c>
      <c r="G2407" s="2">
        <v>56576.945582211818</v>
      </c>
      <c r="H2407" s="2">
        <v>9.6690000000000005</v>
      </c>
      <c r="I2407" s="2">
        <v>0.14099999999999999</v>
      </c>
      <c r="J2407" s="2"/>
      <c r="K2407" s="2">
        <v>5.3602100000000004</v>
      </c>
      <c r="L2407" s="64" t="s">
        <v>42</v>
      </c>
    </row>
    <row r="2408" spans="2:12">
      <c r="B2408" s="62" t="s">
        <v>43</v>
      </c>
      <c r="C2408" s="2">
        <v>0</v>
      </c>
      <c r="D2408" s="2">
        <v>0</v>
      </c>
      <c r="E2408" s="2">
        <v>0</v>
      </c>
      <c r="F2408" s="2">
        <v>0</v>
      </c>
      <c r="G2408" s="2">
        <v>0</v>
      </c>
      <c r="H2408" s="2">
        <v>0</v>
      </c>
      <c r="I2408" s="2">
        <v>0</v>
      </c>
      <c r="J2408" s="2"/>
      <c r="K2408" s="2">
        <v>0</v>
      </c>
      <c r="L2408" s="65" t="s">
        <v>416</v>
      </c>
    </row>
    <row r="2409" spans="2:12">
      <c r="B2409" s="62" t="s">
        <v>44</v>
      </c>
      <c r="C2409" s="2">
        <v>0</v>
      </c>
      <c r="D2409" s="2">
        <v>0</v>
      </c>
      <c r="E2409" s="2">
        <v>0</v>
      </c>
      <c r="F2409" s="2">
        <v>0</v>
      </c>
      <c r="G2409" s="2">
        <v>0</v>
      </c>
      <c r="H2409" s="2">
        <v>0</v>
      </c>
      <c r="I2409" s="2">
        <v>0</v>
      </c>
      <c r="J2409" s="2"/>
      <c r="K2409" s="2">
        <v>0</v>
      </c>
      <c r="L2409" s="65" t="s">
        <v>45</v>
      </c>
    </row>
    <row r="2410" spans="2:12">
      <c r="B2410" s="62" t="s">
        <v>46</v>
      </c>
      <c r="C2410" s="2">
        <v>0.40600000000000003</v>
      </c>
      <c r="D2410" s="2">
        <v>26871.921182266007</v>
      </c>
      <c r="E2410" s="2">
        <v>10.91</v>
      </c>
      <c r="F2410" s="2">
        <v>0.40100000000000002</v>
      </c>
      <c r="G2410" s="2">
        <v>24693.266832917703</v>
      </c>
      <c r="H2410" s="2">
        <v>9.9019999999999992</v>
      </c>
      <c r="I2410" s="2">
        <v>0.39800000000000002</v>
      </c>
      <c r="J2410" s="2"/>
      <c r="K2410" s="2">
        <v>9.9557000000000002</v>
      </c>
      <c r="L2410" s="65" t="s">
        <v>47</v>
      </c>
    </row>
    <row r="2411" spans="2:12">
      <c r="B2411" s="62" t="s">
        <v>48</v>
      </c>
      <c r="C2411" s="2">
        <v>0</v>
      </c>
      <c r="D2411" s="2">
        <v>0</v>
      </c>
      <c r="E2411" s="2">
        <v>0</v>
      </c>
      <c r="F2411" s="2">
        <v>0</v>
      </c>
      <c r="G2411" s="2">
        <v>0</v>
      </c>
      <c r="H2411" s="2">
        <v>0</v>
      </c>
      <c r="I2411" s="2">
        <v>0</v>
      </c>
      <c r="J2411" s="2"/>
      <c r="K2411" s="2">
        <v>0</v>
      </c>
      <c r="L2411" s="65" t="s">
        <v>49</v>
      </c>
    </row>
    <row r="2412" spans="2:12">
      <c r="B2412" s="62" t="s">
        <v>50</v>
      </c>
      <c r="C2412" s="2">
        <v>0</v>
      </c>
      <c r="D2412" s="2">
        <v>0</v>
      </c>
      <c r="E2412" s="2">
        <v>0</v>
      </c>
      <c r="F2412" s="2">
        <v>0</v>
      </c>
      <c r="G2412" s="2">
        <v>0</v>
      </c>
      <c r="H2412" s="2">
        <v>0</v>
      </c>
      <c r="I2412" s="2">
        <v>0</v>
      </c>
      <c r="J2412" s="2"/>
      <c r="K2412" s="2">
        <v>0</v>
      </c>
      <c r="L2412" s="65" t="s">
        <v>51</v>
      </c>
    </row>
    <row r="2413" spans="2:12">
      <c r="B2413" s="62" t="s">
        <v>52</v>
      </c>
      <c r="C2413" s="2">
        <v>0</v>
      </c>
      <c r="D2413" s="2">
        <v>0</v>
      </c>
      <c r="E2413" s="2">
        <v>0</v>
      </c>
      <c r="F2413" s="2">
        <v>0</v>
      </c>
      <c r="G2413" s="2">
        <v>0</v>
      </c>
      <c r="H2413" s="2">
        <v>0</v>
      </c>
      <c r="I2413" s="2">
        <v>0</v>
      </c>
      <c r="J2413" s="2"/>
      <c r="K2413" s="2">
        <v>0</v>
      </c>
      <c r="L2413" s="65" t="s">
        <v>53</v>
      </c>
    </row>
    <row r="2414" spans="2:12">
      <c r="B2414" s="62" t="s">
        <v>54</v>
      </c>
      <c r="C2414" s="2">
        <v>0</v>
      </c>
      <c r="D2414" s="2">
        <v>0</v>
      </c>
      <c r="E2414" s="2">
        <v>0</v>
      </c>
      <c r="F2414" s="2">
        <v>0</v>
      </c>
      <c r="G2414" s="2">
        <v>0</v>
      </c>
      <c r="H2414" s="2">
        <v>0</v>
      </c>
      <c r="I2414" s="2">
        <v>0</v>
      </c>
      <c r="J2414" s="2"/>
      <c r="K2414" s="2">
        <v>0</v>
      </c>
      <c r="L2414" s="65" t="s">
        <v>55</v>
      </c>
    </row>
    <row r="2415" spans="2:12">
      <c r="B2415" s="62" t="s">
        <v>56</v>
      </c>
      <c r="C2415" s="2">
        <v>0</v>
      </c>
      <c r="D2415" s="2">
        <v>0</v>
      </c>
      <c r="E2415" s="2">
        <v>0</v>
      </c>
      <c r="F2415" s="2">
        <v>0</v>
      </c>
      <c r="G2415" s="2">
        <v>0</v>
      </c>
      <c r="H2415" s="2">
        <v>0</v>
      </c>
      <c r="I2415" s="2">
        <v>0</v>
      </c>
      <c r="J2415" s="2"/>
      <c r="K2415" s="2">
        <v>0</v>
      </c>
      <c r="L2415" s="65" t="s">
        <v>57</v>
      </c>
    </row>
    <row r="2416" spans="2:12">
      <c r="B2416" s="62" t="s">
        <v>58</v>
      </c>
      <c r="C2416" s="2">
        <v>0</v>
      </c>
      <c r="D2416" s="2">
        <v>0</v>
      </c>
      <c r="E2416" s="2">
        <v>0</v>
      </c>
      <c r="F2416" s="2">
        <v>0</v>
      </c>
      <c r="G2416" s="2">
        <v>0</v>
      </c>
      <c r="H2416" s="2">
        <v>0</v>
      </c>
      <c r="I2416" s="2">
        <v>0</v>
      </c>
      <c r="J2416" s="2"/>
      <c r="K2416" s="2">
        <v>0</v>
      </c>
      <c r="L2416" s="65" t="s">
        <v>417</v>
      </c>
    </row>
    <row r="2417" spans="2:13">
      <c r="B2417" s="62" t="s">
        <v>59</v>
      </c>
      <c r="C2417" s="2">
        <v>0</v>
      </c>
      <c r="D2417" s="2">
        <v>0</v>
      </c>
      <c r="E2417" s="2">
        <v>0</v>
      </c>
      <c r="F2417" s="2">
        <v>0</v>
      </c>
      <c r="G2417" s="2">
        <v>0</v>
      </c>
      <c r="H2417" s="2">
        <v>0</v>
      </c>
      <c r="I2417" s="2">
        <v>0</v>
      </c>
      <c r="J2417" s="2"/>
      <c r="K2417" s="2">
        <v>0</v>
      </c>
      <c r="L2417" s="65" t="s">
        <v>60</v>
      </c>
    </row>
    <row r="2418" spans="2:13">
      <c r="B2418" s="62" t="s">
        <v>61</v>
      </c>
      <c r="C2418" s="2">
        <v>0</v>
      </c>
      <c r="D2418" s="2">
        <v>0</v>
      </c>
      <c r="E2418" s="2">
        <v>0</v>
      </c>
      <c r="F2418" s="2">
        <v>0</v>
      </c>
      <c r="G2418" s="2">
        <v>0</v>
      </c>
      <c r="H2418" s="2">
        <v>0</v>
      </c>
      <c r="I2418" s="2">
        <v>0</v>
      </c>
      <c r="J2418" s="2"/>
      <c r="K2418" s="2">
        <v>7.0000000000000001E-3</v>
      </c>
      <c r="L2418" s="65" t="s">
        <v>62</v>
      </c>
    </row>
    <row r="2419" spans="2:13">
      <c r="B2419" s="62" t="s">
        <v>63</v>
      </c>
      <c r="C2419" s="2">
        <v>0</v>
      </c>
      <c r="D2419" s="2">
        <v>0</v>
      </c>
      <c r="E2419" s="2">
        <v>0</v>
      </c>
      <c r="F2419" s="2">
        <v>0</v>
      </c>
      <c r="G2419" s="2">
        <v>0</v>
      </c>
      <c r="H2419" s="2">
        <v>0</v>
      </c>
      <c r="I2419" s="2">
        <v>0</v>
      </c>
      <c r="J2419" s="2"/>
      <c r="K2419" s="2">
        <v>0</v>
      </c>
      <c r="L2419" s="65" t="s">
        <v>64</v>
      </c>
    </row>
    <row r="2420" spans="2:13">
      <c r="B2420" s="62" t="s">
        <v>65</v>
      </c>
      <c r="C2420" s="2">
        <v>0.11600000000000001</v>
      </c>
      <c r="D2420" s="2">
        <v>27465.517241379308</v>
      </c>
      <c r="E2420" s="2">
        <v>3.1859999999999999</v>
      </c>
      <c r="F2420" s="2">
        <v>0.11600000000000001</v>
      </c>
      <c r="G2420" s="2">
        <v>27413.793103448279</v>
      </c>
      <c r="H2420" s="2">
        <v>3.18</v>
      </c>
      <c r="I2420" s="2">
        <v>0.11600000000000001</v>
      </c>
      <c r="J2420" s="2"/>
      <c r="K2420" s="2">
        <v>3.1727600000000002</v>
      </c>
      <c r="L2420" s="65" t="s">
        <v>66</v>
      </c>
    </row>
    <row r="2421" spans="2:13">
      <c r="B2421" s="62" t="s">
        <v>67</v>
      </c>
      <c r="C2421" s="2">
        <v>0</v>
      </c>
      <c r="D2421" s="2">
        <v>0</v>
      </c>
      <c r="E2421" s="2">
        <v>0</v>
      </c>
      <c r="F2421" s="2">
        <v>0</v>
      </c>
      <c r="G2421" s="2">
        <v>0</v>
      </c>
      <c r="H2421" s="2">
        <v>0</v>
      </c>
      <c r="I2421" s="2">
        <v>0</v>
      </c>
      <c r="J2421" s="2"/>
      <c r="K2421" s="2">
        <v>0</v>
      </c>
      <c r="L2421" s="65" t="s">
        <v>68</v>
      </c>
    </row>
    <row r="2422" spans="2:13">
      <c r="B2422" s="62" t="s">
        <v>69</v>
      </c>
      <c r="C2422" s="2">
        <v>1.4999999999999999E-2</v>
      </c>
      <c r="D2422" s="2">
        <v>41600</v>
      </c>
      <c r="E2422" s="2">
        <v>0.624</v>
      </c>
      <c r="F2422" s="2">
        <v>2.4E-2</v>
      </c>
      <c r="G2422" s="2">
        <v>44166.666666666672</v>
      </c>
      <c r="H2422" s="2">
        <v>1.06</v>
      </c>
      <c r="I2422" s="2">
        <v>1.4E-2</v>
      </c>
      <c r="J2422" s="2"/>
      <c r="K2422" s="2">
        <v>0.65137</v>
      </c>
      <c r="L2422" s="65" t="s">
        <v>70</v>
      </c>
    </row>
    <row r="2423" spans="2:13">
      <c r="B2423" s="62" t="s">
        <v>71</v>
      </c>
      <c r="C2423" s="2">
        <v>0.255</v>
      </c>
      <c r="D2423" s="2">
        <v>8631.3725490196066</v>
      </c>
      <c r="E2423" s="2">
        <v>2.2010000000000001</v>
      </c>
      <c r="F2423" s="2">
        <v>0.28399999999999997</v>
      </c>
      <c r="G2423" s="2">
        <v>8669.0140845070437</v>
      </c>
      <c r="H2423" s="2">
        <v>2.4620000000000002</v>
      </c>
      <c r="I2423" s="2">
        <v>0.29399999999999998</v>
      </c>
      <c r="J2423" s="2"/>
      <c r="K2423" s="2">
        <v>2.4096799999999998</v>
      </c>
      <c r="L2423" s="65" t="s">
        <v>72</v>
      </c>
    </row>
    <row r="2424" spans="2:13">
      <c r="B2424" s="62" t="s">
        <v>73</v>
      </c>
      <c r="C2424" s="2">
        <v>0</v>
      </c>
      <c r="D2424" s="2">
        <v>0</v>
      </c>
      <c r="E2424" s="2">
        <v>0</v>
      </c>
      <c r="F2424" s="2">
        <v>0</v>
      </c>
      <c r="G2424" s="2">
        <v>0</v>
      </c>
      <c r="H2424" s="2">
        <v>0</v>
      </c>
      <c r="I2424" s="2">
        <v>0</v>
      </c>
      <c r="J2424" s="2"/>
      <c r="K2424" s="2">
        <v>0</v>
      </c>
      <c r="L2424" s="65" t="s">
        <v>74</v>
      </c>
    </row>
    <row r="2425" spans="2:13">
      <c r="B2425" s="62" t="s">
        <v>75</v>
      </c>
      <c r="C2425" s="2">
        <v>11.772</v>
      </c>
      <c r="D2425" s="2">
        <v>39096.585117227318</v>
      </c>
      <c r="E2425" s="2">
        <v>460.245</v>
      </c>
      <c r="F2425" s="2">
        <v>15.345000000000001</v>
      </c>
      <c r="G2425" s="2">
        <v>38907.070707070707</v>
      </c>
      <c r="H2425" s="2">
        <v>597.029</v>
      </c>
      <c r="I2425" s="2">
        <v>17.164000000000001</v>
      </c>
      <c r="J2425" s="2"/>
      <c r="K2425" s="2">
        <v>470.91309999999999</v>
      </c>
      <c r="L2425" s="65" t="s">
        <v>76</v>
      </c>
    </row>
    <row r="2426" spans="2:13">
      <c r="B2426" s="62" t="s">
        <v>77</v>
      </c>
      <c r="C2426" s="2">
        <v>3.5</v>
      </c>
      <c r="D2426" s="2">
        <v>47942.857142857145</v>
      </c>
      <c r="E2426" s="2">
        <v>167.8</v>
      </c>
      <c r="F2426" s="2">
        <v>3.2789999999999999</v>
      </c>
      <c r="G2426" s="2">
        <v>50916.437938395859</v>
      </c>
      <c r="H2426" s="2">
        <v>166.95500000000001</v>
      </c>
      <c r="I2426" s="2">
        <v>2.8050000000000002</v>
      </c>
      <c r="J2426" s="2"/>
      <c r="K2426" s="2">
        <v>141.07499999999999</v>
      </c>
      <c r="L2426" s="65" t="s">
        <v>78</v>
      </c>
    </row>
    <row r="2427" spans="2:13" ht="15.75" thickBot="1">
      <c r="B2427" s="62" t="s">
        <v>79</v>
      </c>
      <c r="C2427" s="2">
        <v>0</v>
      </c>
      <c r="D2427" s="2">
        <v>0</v>
      </c>
      <c r="E2427" s="2">
        <v>0</v>
      </c>
      <c r="F2427" s="2">
        <v>0</v>
      </c>
      <c r="G2427" s="2">
        <v>0</v>
      </c>
      <c r="H2427" s="2">
        <v>0</v>
      </c>
      <c r="I2427" s="2">
        <v>0</v>
      </c>
      <c r="J2427" s="2"/>
      <c r="K2427" s="2">
        <v>0</v>
      </c>
      <c r="L2427" s="66" t="s">
        <v>80</v>
      </c>
      <c r="M2427" s="86"/>
    </row>
    <row r="2428" spans="2:13" ht="15.75" thickBot="1">
      <c r="B2428" s="63" t="s">
        <v>81</v>
      </c>
      <c r="C2428" s="2">
        <v>0</v>
      </c>
      <c r="D2428" s="2">
        <v>0</v>
      </c>
      <c r="E2428" s="2">
        <v>0</v>
      </c>
      <c r="F2428" s="2">
        <v>0</v>
      </c>
      <c r="G2428" s="2">
        <v>0</v>
      </c>
      <c r="H2428" s="2">
        <v>0</v>
      </c>
      <c r="I2428" s="2">
        <v>0</v>
      </c>
      <c r="J2428" s="2"/>
      <c r="K2428" s="2">
        <v>0</v>
      </c>
      <c r="L2428" s="75" t="s">
        <v>82</v>
      </c>
    </row>
    <row r="2429" spans="2:13" ht="15.75" thickBot="1">
      <c r="B2429" s="81" t="s">
        <v>343</v>
      </c>
      <c r="C2429" s="67">
        <v>16.155000000000001</v>
      </c>
      <c r="D2429" s="67">
        <v>225025.83565033181</v>
      </c>
      <c r="E2429" s="67">
        <v>648.00700000000006</v>
      </c>
      <c r="F2429" s="67">
        <v>19.619900000000001</v>
      </c>
      <c r="G2429" s="67">
        <v>40278.339848826959</v>
      </c>
      <c r="H2429" s="67">
        <v>790.25700000000006</v>
      </c>
      <c r="I2429" s="67">
        <f>SUM(I2407:I2428)</f>
        <v>20.932000000000002</v>
      </c>
      <c r="J2429" s="67"/>
      <c r="K2429" s="67">
        <f>SUM(K2407:K2428)</f>
        <v>633.54481999999996</v>
      </c>
      <c r="L2429" s="81" t="s">
        <v>345</v>
      </c>
    </row>
    <row r="2430" spans="2:13" ht="15.75" thickBot="1">
      <c r="B2430" s="81" t="s">
        <v>344</v>
      </c>
      <c r="C2430" s="67">
        <v>396.40100000000001</v>
      </c>
      <c r="D2430" s="67"/>
      <c r="E2430" s="67">
        <v>8885.0280000000002</v>
      </c>
      <c r="F2430" s="67">
        <v>384.66800000000001</v>
      </c>
      <c r="G2430" s="67">
        <v>23036.43921511537</v>
      </c>
      <c r="H2430" s="67">
        <v>8861.3809999999994</v>
      </c>
      <c r="I2430" s="67">
        <v>389.66500000000002</v>
      </c>
      <c r="J2430" s="67"/>
      <c r="K2430" s="67">
        <v>9175.3844300000001</v>
      </c>
      <c r="L2430" s="81" t="s">
        <v>342</v>
      </c>
    </row>
    <row r="2440" spans="2:12">
      <c r="B2440" s="43" t="s">
        <v>211</v>
      </c>
      <c r="L2440" s="43" t="s">
        <v>212</v>
      </c>
    </row>
    <row r="2441" spans="2:12">
      <c r="B2441" s="43" t="s">
        <v>284</v>
      </c>
      <c r="L2441" s="43" t="s">
        <v>333</v>
      </c>
    </row>
    <row r="2442" spans="2:12" ht="15.75" thickBot="1">
      <c r="B2442" s="43" t="s">
        <v>477</v>
      </c>
      <c r="L2442" s="43" t="s">
        <v>259</v>
      </c>
    </row>
    <row r="2443" spans="2:12" ht="15.75" thickBot="1">
      <c r="B2443" s="150" t="s">
        <v>39</v>
      </c>
      <c r="C2443" s="138">
        <v>2019</v>
      </c>
      <c r="D2443" s="139"/>
      <c r="E2443" s="140"/>
      <c r="F2443" s="138">
        <v>2020</v>
      </c>
      <c r="G2443" s="139"/>
      <c r="H2443" s="140"/>
      <c r="I2443" s="138">
        <v>2021</v>
      </c>
      <c r="J2443" s="139"/>
      <c r="K2443" s="140"/>
      <c r="L2443" s="141" t="s">
        <v>40</v>
      </c>
    </row>
    <row r="2444" spans="2:12" ht="15.75" thickBot="1">
      <c r="B2444" s="151"/>
      <c r="C2444" s="57" t="s">
        <v>260</v>
      </c>
      <c r="D2444" s="58" t="s">
        <v>261</v>
      </c>
      <c r="E2444" s="58" t="s">
        <v>462</v>
      </c>
      <c r="F2444" s="57" t="s">
        <v>260</v>
      </c>
      <c r="G2444" s="70" t="s">
        <v>261</v>
      </c>
      <c r="H2444" s="58" t="s">
        <v>462</v>
      </c>
      <c r="I2444" s="57" t="s">
        <v>260</v>
      </c>
      <c r="J2444" s="70" t="s">
        <v>261</v>
      </c>
      <c r="K2444" s="58" t="s">
        <v>462</v>
      </c>
      <c r="L2444" s="142"/>
    </row>
    <row r="2445" spans="2:12" ht="15.75" thickBot="1">
      <c r="B2445" s="152"/>
      <c r="C2445" s="68" t="s">
        <v>8</v>
      </c>
      <c r="D2445" s="70" t="s">
        <v>389</v>
      </c>
      <c r="E2445" s="70" t="s">
        <v>388</v>
      </c>
      <c r="F2445" s="68" t="s">
        <v>8</v>
      </c>
      <c r="G2445" s="70" t="s">
        <v>389</v>
      </c>
      <c r="H2445" s="70" t="s">
        <v>388</v>
      </c>
      <c r="I2445" s="68" t="s">
        <v>8</v>
      </c>
      <c r="J2445" s="70" t="s">
        <v>389</v>
      </c>
      <c r="K2445" s="70" t="s">
        <v>388</v>
      </c>
      <c r="L2445" s="143"/>
    </row>
    <row r="2446" spans="2:12">
      <c r="B2446" s="61" t="s">
        <v>41</v>
      </c>
      <c r="C2446" s="2">
        <v>5.0000000000000001E-3</v>
      </c>
      <c r="D2446" s="2" t="s">
        <v>16</v>
      </c>
      <c r="E2446" s="2">
        <v>2.4E-2</v>
      </c>
      <c r="F2446" s="2">
        <v>6.0000000000000001E-3</v>
      </c>
      <c r="G2446" s="2" t="s">
        <v>16</v>
      </c>
      <c r="H2446" s="2">
        <v>2.7E-2</v>
      </c>
      <c r="I2446" s="2">
        <v>5.0000000000000001E-3</v>
      </c>
      <c r="J2446" s="2"/>
      <c r="K2446" s="2">
        <v>2.8199999999999999E-2</v>
      </c>
      <c r="L2446" s="64" t="s">
        <v>42</v>
      </c>
    </row>
    <row r="2447" spans="2:12">
      <c r="B2447" s="62" t="s">
        <v>43</v>
      </c>
      <c r="C2447" s="2">
        <v>0</v>
      </c>
      <c r="D2447" s="2" t="s">
        <v>16</v>
      </c>
      <c r="E2447" s="2">
        <v>0</v>
      </c>
      <c r="F2447" s="2">
        <v>0</v>
      </c>
      <c r="G2447" s="2" t="s">
        <v>16</v>
      </c>
      <c r="H2447" s="2">
        <v>0</v>
      </c>
      <c r="I2447" s="2">
        <v>0</v>
      </c>
      <c r="J2447" s="2"/>
      <c r="K2447" s="2">
        <v>0</v>
      </c>
      <c r="L2447" s="65" t="s">
        <v>416</v>
      </c>
    </row>
    <row r="2448" spans="2:12">
      <c r="B2448" s="62" t="s">
        <v>44</v>
      </c>
      <c r="C2448" s="2">
        <v>0</v>
      </c>
      <c r="D2448" s="2" t="s">
        <v>16</v>
      </c>
      <c r="E2448" s="2">
        <v>0</v>
      </c>
      <c r="F2448" s="2">
        <v>0</v>
      </c>
      <c r="G2448" s="2" t="s">
        <v>16</v>
      </c>
      <c r="H2448" s="2">
        <v>0</v>
      </c>
      <c r="I2448" s="2">
        <v>0</v>
      </c>
      <c r="J2448" s="2"/>
      <c r="K2448" s="2">
        <v>0</v>
      </c>
      <c r="L2448" s="65" t="s">
        <v>45</v>
      </c>
    </row>
    <row r="2449" spans="2:12">
      <c r="B2449" s="62" t="s">
        <v>46</v>
      </c>
      <c r="C2449" s="2">
        <v>0.40200000000000002</v>
      </c>
      <c r="D2449" s="2" t="s">
        <v>16</v>
      </c>
      <c r="E2449" s="2">
        <v>3.9820000000000002</v>
      </c>
      <c r="F2449" s="2">
        <v>0.40600000000000003</v>
      </c>
      <c r="G2449" s="2" t="s">
        <v>16</v>
      </c>
      <c r="H2449" s="2">
        <v>4.242</v>
      </c>
      <c r="I2449" s="2">
        <v>0.38800000000000001</v>
      </c>
      <c r="J2449" s="2"/>
      <c r="K2449" s="2">
        <v>4.0737399999999999</v>
      </c>
      <c r="L2449" s="65" t="s">
        <v>47</v>
      </c>
    </row>
    <row r="2450" spans="2:12">
      <c r="B2450" s="62" t="s">
        <v>48</v>
      </c>
      <c r="C2450" s="2">
        <v>1.617</v>
      </c>
      <c r="D2450" s="2" t="s">
        <v>16</v>
      </c>
      <c r="E2450" s="2">
        <v>12.746</v>
      </c>
      <c r="F2450" s="2">
        <v>1.615</v>
      </c>
      <c r="G2450" s="2" t="s">
        <v>16</v>
      </c>
      <c r="H2450" s="2">
        <v>11.747999999999999</v>
      </c>
      <c r="I2450" s="2">
        <v>1.2030000000000001</v>
      </c>
      <c r="J2450" s="2"/>
      <c r="K2450" s="2">
        <v>8.5380000000000003</v>
      </c>
      <c r="L2450" s="65" t="s">
        <v>49</v>
      </c>
    </row>
    <row r="2451" spans="2:12">
      <c r="B2451" s="62" t="s">
        <v>50</v>
      </c>
      <c r="C2451" s="2">
        <v>0</v>
      </c>
      <c r="D2451" s="2" t="s">
        <v>16</v>
      </c>
      <c r="E2451" s="2">
        <v>0</v>
      </c>
      <c r="F2451" s="2">
        <v>0</v>
      </c>
      <c r="G2451" s="2" t="s">
        <v>16</v>
      </c>
      <c r="H2451" s="2">
        <v>0</v>
      </c>
      <c r="I2451" s="2">
        <v>0</v>
      </c>
      <c r="J2451" s="2"/>
      <c r="K2451" s="2">
        <v>0</v>
      </c>
      <c r="L2451" s="65" t="s">
        <v>51</v>
      </c>
    </row>
    <row r="2452" spans="2:12">
      <c r="B2452" s="62" t="s">
        <v>52</v>
      </c>
      <c r="C2452" s="2">
        <v>0</v>
      </c>
      <c r="D2452" s="2" t="s">
        <v>16</v>
      </c>
      <c r="E2452" s="2">
        <v>0</v>
      </c>
      <c r="F2452" s="2">
        <v>0</v>
      </c>
      <c r="G2452" s="2" t="s">
        <v>16</v>
      </c>
      <c r="H2452" s="2">
        <v>0</v>
      </c>
      <c r="I2452" s="2">
        <v>0</v>
      </c>
      <c r="J2452" s="2"/>
      <c r="K2452" s="2">
        <v>0</v>
      </c>
      <c r="L2452" s="65" t="s">
        <v>53</v>
      </c>
    </row>
    <row r="2453" spans="2:12">
      <c r="B2453" s="62" t="s">
        <v>54</v>
      </c>
      <c r="C2453" s="2">
        <v>0</v>
      </c>
      <c r="D2453" s="2" t="s">
        <v>16</v>
      </c>
      <c r="E2453" s="2">
        <v>0</v>
      </c>
      <c r="F2453" s="2">
        <v>0</v>
      </c>
      <c r="G2453" s="2" t="s">
        <v>16</v>
      </c>
      <c r="H2453" s="2">
        <v>0</v>
      </c>
      <c r="I2453" s="2">
        <v>0</v>
      </c>
      <c r="J2453" s="2"/>
      <c r="K2453" s="2">
        <v>0</v>
      </c>
      <c r="L2453" s="65" t="s">
        <v>55</v>
      </c>
    </row>
    <row r="2454" spans="2:12">
      <c r="B2454" s="62" t="s">
        <v>56</v>
      </c>
      <c r="C2454" s="2">
        <v>0</v>
      </c>
      <c r="D2454" s="2" t="s">
        <v>16</v>
      </c>
      <c r="E2454" s="2">
        <v>0</v>
      </c>
      <c r="F2454" s="2">
        <v>0</v>
      </c>
      <c r="G2454" s="2" t="s">
        <v>16</v>
      </c>
      <c r="H2454" s="2">
        <v>0</v>
      </c>
      <c r="I2454" s="2">
        <v>0</v>
      </c>
      <c r="J2454" s="2"/>
      <c r="K2454" s="2">
        <v>0</v>
      </c>
      <c r="L2454" s="65" t="s">
        <v>57</v>
      </c>
    </row>
    <row r="2455" spans="2:12">
      <c r="B2455" s="62" t="s">
        <v>58</v>
      </c>
      <c r="C2455" s="2">
        <v>0.39100000000000001</v>
      </c>
      <c r="D2455" s="2" t="s">
        <v>16</v>
      </c>
      <c r="E2455" s="2">
        <v>2.7869999999999999</v>
      </c>
      <c r="F2455" s="2">
        <v>0.39700000000000002</v>
      </c>
      <c r="G2455" s="2" t="s">
        <v>16</v>
      </c>
      <c r="H2455" s="2">
        <v>3.3439999999999999</v>
      </c>
      <c r="I2455" s="2">
        <v>0.34499999999999997</v>
      </c>
      <c r="J2455" s="2"/>
      <c r="K2455" s="2">
        <v>2.6794699999999998</v>
      </c>
      <c r="L2455" s="65" t="s">
        <v>417</v>
      </c>
    </row>
    <row r="2456" spans="2:12">
      <c r="B2456" s="62" t="s">
        <v>59</v>
      </c>
      <c r="C2456" s="2">
        <v>0</v>
      </c>
      <c r="D2456" s="2" t="s">
        <v>16</v>
      </c>
      <c r="E2456" s="2">
        <v>0</v>
      </c>
      <c r="F2456" s="2">
        <v>0</v>
      </c>
      <c r="G2456" s="2" t="s">
        <v>16</v>
      </c>
      <c r="H2456" s="2">
        <v>0</v>
      </c>
      <c r="I2456" s="2">
        <v>0</v>
      </c>
      <c r="J2456" s="2"/>
      <c r="K2456" s="2">
        <v>0</v>
      </c>
      <c r="L2456" s="65" t="s">
        <v>60</v>
      </c>
    </row>
    <row r="2457" spans="2:12">
      <c r="B2457" s="62" t="s">
        <v>61</v>
      </c>
      <c r="C2457" s="2">
        <v>0.35599999999999998</v>
      </c>
      <c r="D2457" s="2" t="s">
        <v>16</v>
      </c>
      <c r="E2457" s="2">
        <v>1.9319999999999999</v>
      </c>
      <c r="F2457" s="2">
        <v>0.33700000000000002</v>
      </c>
      <c r="G2457" s="2" t="s">
        <v>16</v>
      </c>
      <c r="H2457" s="2">
        <v>1.823</v>
      </c>
      <c r="I2457" s="2">
        <v>0.32300000000000001</v>
      </c>
      <c r="J2457" s="2"/>
      <c r="K2457" s="2">
        <v>1.75004</v>
      </c>
      <c r="L2457" s="65" t="s">
        <v>62</v>
      </c>
    </row>
    <row r="2458" spans="2:12">
      <c r="B2458" s="62" t="s">
        <v>63</v>
      </c>
      <c r="C2458" s="2">
        <v>0</v>
      </c>
      <c r="D2458" s="2" t="s">
        <v>16</v>
      </c>
      <c r="E2458" s="2">
        <v>0</v>
      </c>
      <c r="F2458" s="2">
        <v>0</v>
      </c>
      <c r="G2458" s="2" t="s">
        <v>16</v>
      </c>
      <c r="H2458" s="2">
        <v>0</v>
      </c>
      <c r="I2458" s="2">
        <v>0</v>
      </c>
      <c r="J2458" s="2"/>
      <c r="K2458" s="2">
        <v>0</v>
      </c>
      <c r="L2458" s="65" t="s">
        <v>64</v>
      </c>
    </row>
    <row r="2459" spans="2:12">
      <c r="B2459" s="62" t="s">
        <v>65</v>
      </c>
      <c r="C2459" s="2">
        <v>3.5000000000000003E-2</v>
      </c>
      <c r="D2459" s="2" t="s">
        <v>16</v>
      </c>
      <c r="E2459" s="2">
        <v>9.2999999999999999E-2</v>
      </c>
      <c r="F2459" s="2">
        <v>2.9000000000000001E-2</v>
      </c>
      <c r="G2459" s="2" t="s">
        <v>16</v>
      </c>
      <c r="H2459" s="2">
        <v>9.4E-2</v>
      </c>
      <c r="I2459" s="2">
        <v>2.8000000000000001E-2</v>
      </c>
      <c r="J2459" s="2"/>
      <c r="K2459" s="2">
        <v>9.2549999999999993E-2</v>
      </c>
      <c r="L2459" s="65" t="s">
        <v>66</v>
      </c>
    </row>
    <row r="2460" spans="2:12">
      <c r="B2460" s="62" t="s">
        <v>67</v>
      </c>
      <c r="C2460" s="2">
        <v>0</v>
      </c>
      <c r="D2460" s="2" t="s">
        <v>16</v>
      </c>
      <c r="E2460" s="2">
        <v>0</v>
      </c>
      <c r="F2460" s="2">
        <v>0</v>
      </c>
      <c r="G2460" s="2" t="s">
        <v>16</v>
      </c>
      <c r="H2460" s="2">
        <v>0</v>
      </c>
      <c r="I2460" s="2">
        <v>0</v>
      </c>
      <c r="J2460" s="2"/>
      <c r="K2460" s="2">
        <v>0</v>
      </c>
      <c r="L2460" s="65" t="s">
        <v>68</v>
      </c>
    </row>
    <row r="2461" spans="2:12">
      <c r="B2461" s="62" t="s">
        <v>69</v>
      </c>
      <c r="C2461" s="2">
        <v>0</v>
      </c>
      <c r="D2461" s="2" t="s">
        <v>16</v>
      </c>
      <c r="E2461" s="2">
        <v>0</v>
      </c>
      <c r="F2461" s="2">
        <v>0</v>
      </c>
      <c r="G2461" s="2" t="s">
        <v>16</v>
      </c>
      <c r="H2461" s="2">
        <v>0</v>
      </c>
      <c r="I2461" s="2">
        <v>0</v>
      </c>
      <c r="J2461" s="2"/>
      <c r="K2461" s="2">
        <v>0</v>
      </c>
      <c r="L2461" s="65" t="s">
        <v>70</v>
      </c>
    </row>
    <row r="2462" spans="2:12">
      <c r="B2462" s="62" t="s">
        <v>71</v>
      </c>
      <c r="C2462" s="2">
        <v>0</v>
      </c>
      <c r="D2462" s="2" t="s">
        <v>16</v>
      </c>
      <c r="E2462" s="2">
        <v>0</v>
      </c>
      <c r="F2462" s="2">
        <v>0</v>
      </c>
      <c r="G2462" s="2" t="s">
        <v>16</v>
      </c>
      <c r="H2462" s="2">
        <v>0</v>
      </c>
      <c r="I2462" s="2">
        <v>0</v>
      </c>
      <c r="J2462" s="2"/>
      <c r="K2462" s="2">
        <v>0</v>
      </c>
      <c r="L2462" s="65" t="s">
        <v>72</v>
      </c>
    </row>
    <row r="2463" spans="2:12">
      <c r="B2463" s="62" t="s">
        <v>73</v>
      </c>
      <c r="C2463" s="2">
        <v>0</v>
      </c>
      <c r="D2463" s="2" t="s">
        <v>16</v>
      </c>
      <c r="E2463" s="2">
        <v>0</v>
      </c>
      <c r="F2463" s="2">
        <v>0</v>
      </c>
      <c r="G2463" s="2" t="s">
        <v>16</v>
      </c>
      <c r="H2463" s="2">
        <v>0</v>
      </c>
      <c r="I2463" s="2">
        <v>0</v>
      </c>
      <c r="J2463" s="2"/>
      <c r="K2463" s="2">
        <v>0</v>
      </c>
      <c r="L2463" s="65" t="s">
        <v>74</v>
      </c>
    </row>
    <row r="2464" spans="2:12">
      <c r="B2464" s="62" t="s">
        <v>75</v>
      </c>
      <c r="C2464" s="2">
        <v>0</v>
      </c>
      <c r="D2464" s="2" t="s">
        <v>16</v>
      </c>
      <c r="E2464" s="2">
        <v>4.5999999999999999E-2</v>
      </c>
      <c r="F2464" s="2">
        <v>0.15</v>
      </c>
      <c r="G2464" s="2" t="s">
        <v>16</v>
      </c>
      <c r="H2464" s="2">
        <v>1</v>
      </c>
      <c r="I2464" s="2">
        <v>6.0000000000000001E-3</v>
      </c>
      <c r="J2464" s="2"/>
      <c r="K2464" s="2">
        <v>4.8229999999999995E-2</v>
      </c>
      <c r="L2464" s="65" t="s">
        <v>76</v>
      </c>
    </row>
    <row r="2465" spans="2:12">
      <c r="B2465" s="62" t="s">
        <v>77</v>
      </c>
      <c r="C2465" s="2">
        <v>3.5</v>
      </c>
      <c r="D2465" s="2" t="s">
        <v>16</v>
      </c>
      <c r="E2465" s="2">
        <v>39.600999999999999</v>
      </c>
      <c r="F2465" s="2">
        <v>3.411</v>
      </c>
      <c r="G2465" s="2" t="s">
        <v>16</v>
      </c>
      <c r="H2465" s="2">
        <v>57.7</v>
      </c>
      <c r="I2465" s="2">
        <v>3.18</v>
      </c>
      <c r="J2465" s="2"/>
      <c r="K2465" s="2">
        <v>54.640999999999998</v>
      </c>
      <c r="L2465" s="65" t="s">
        <v>78</v>
      </c>
    </row>
    <row r="2466" spans="2:12" ht="15.75" thickBot="1">
      <c r="B2466" s="62" t="s">
        <v>79</v>
      </c>
      <c r="C2466" s="2">
        <v>0</v>
      </c>
      <c r="D2466" s="2" t="s">
        <v>16</v>
      </c>
      <c r="E2466" s="2">
        <v>0</v>
      </c>
      <c r="F2466" s="2">
        <v>0</v>
      </c>
      <c r="G2466" s="2" t="s">
        <v>16</v>
      </c>
      <c r="H2466" s="2">
        <v>0</v>
      </c>
      <c r="I2466" s="2">
        <v>0</v>
      </c>
      <c r="J2466" s="2"/>
      <c r="K2466" s="2">
        <v>0</v>
      </c>
      <c r="L2466" s="66" t="s">
        <v>80</v>
      </c>
    </row>
    <row r="2467" spans="2:12" ht="15.75" thickBot="1">
      <c r="B2467" s="63" t="s">
        <v>81</v>
      </c>
      <c r="C2467" s="2">
        <v>0.375</v>
      </c>
      <c r="D2467" s="2" t="s">
        <v>16</v>
      </c>
      <c r="E2467" s="2">
        <v>1.573</v>
      </c>
      <c r="F2467" s="2">
        <v>0.33</v>
      </c>
      <c r="G2467" s="2" t="s">
        <v>16</v>
      </c>
      <c r="H2467" s="2">
        <v>1.5740000000000001</v>
      </c>
      <c r="I2467" s="2">
        <v>0.33800000000000002</v>
      </c>
      <c r="J2467" s="2"/>
      <c r="K2467" s="2">
        <v>1.56697</v>
      </c>
      <c r="L2467" s="75" t="s">
        <v>82</v>
      </c>
    </row>
    <row r="2468" spans="2:12" ht="15.75" thickBot="1">
      <c r="B2468" s="81" t="s">
        <v>343</v>
      </c>
      <c r="C2468" s="67">
        <v>6.681</v>
      </c>
      <c r="D2468" s="67" t="s">
        <v>16</v>
      </c>
      <c r="E2468" s="67">
        <v>62.783999999999999</v>
      </c>
      <c r="F2468" s="81">
        <v>6.6810000000000009</v>
      </c>
      <c r="G2468" s="81" t="s">
        <v>16</v>
      </c>
      <c r="H2468" s="81">
        <v>81.552000000000007</v>
      </c>
      <c r="I2468" s="81">
        <f t="shared" ref="I2468" si="359">SUM(I2446:I2467)</f>
        <v>5.8159999999999998</v>
      </c>
      <c r="J2468" s="81" t="s">
        <v>16</v>
      </c>
      <c r="K2468" s="81">
        <f>SUM(K2446:K2467)</f>
        <v>73.418199999999999</v>
      </c>
      <c r="L2468" s="81" t="s">
        <v>345</v>
      </c>
    </row>
    <row r="2469" spans="2:12" ht="15.75" thickBot="1">
      <c r="B2469" s="81" t="s">
        <v>344</v>
      </c>
      <c r="C2469" s="67">
        <v>93.698999999999998</v>
      </c>
      <c r="D2469" s="67"/>
      <c r="E2469" s="67">
        <v>666.58900000000006</v>
      </c>
      <c r="F2469" s="81">
        <v>77.06</v>
      </c>
      <c r="G2469" s="81"/>
      <c r="H2469" s="81">
        <v>696.86099999999999</v>
      </c>
      <c r="I2469" s="81">
        <v>75.894000000000005</v>
      </c>
      <c r="J2469" s="81" t="s">
        <v>16</v>
      </c>
      <c r="K2469" s="81">
        <v>697.56259999999997</v>
      </c>
      <c r="L2469" s="81" t="s">
        <v>342</v>
      </c>
    </row>
    <row r="2472" spans="2:12">
      <c r="B2472" s="43" t="s">
        <v>215</v>
      </c>
      <c r="L2472" s="43" t="s">
        <v>216</v>
      </c>
    </row>
    <row r="2473" spans="2:12">
      <c r="B2473" s="43" t="s">
        <v>285</v>
      </c>
      <c r="L2473" s="43" t="s">
        <v>286</v>
      </c>
    </row>
    <row r="2474" spans="2:12" ht="15.75" thickBot="1">
      <c r="B2474" s="43" t="s">
        <v>477</v>
      </c>
      <c r="L2474" s="43" t="s">
        <v>259</v>
      </c>
    </row>
    <row r="2475" spans="2:12" ht="15.75" thickBot="1">
      <c r="B2475" s="150" t="s">
        <v>39</v>
      </c>
      <c r="C2475" s="138">
        <v>2019</v>
      </c>
      <c r="D2475" s="139"/>
      <c r="E2475" s="140"/>
      <c r="F2475" s="138">
        <v>2020</v>
      </c>
      <c r="G2475" s="139"/>
      <c r="H2475" s="140"/>
      <c r="I2475" s="138">
        <v>2021</v>
      </c>
      <c r="J2475" s="139"/>
      <c r="K2475" s="140"/>
      <c r="L2475" s="141" t="s">
        <v>40</v>
      </c>
    </row>
    <row r="2476" spans="2:12">
      <c r="B2476" s="151"/>
      <c r="C2476" s="57" t="s">
        <v>260</v>
      </c>
      <c r="D2476" s="58" t="s">
        <v>261</v>
      </c>
      <c r="E2476" s="58" t="s">
        <v>462</v>
      </c>
      <c r="F2476" s="57" t="s">
        <v>260</v>
      </c>
      <c r="G2476" s="57" t="s">
        <v>261</v>
      </c>
      <c r="H2476" s="58" t="s">
        <v>462</v>
      </c>
      <c r="I2476" s="57" t="s">
        <v>260</v>
      </c>
      <c r="J2476" s="57" t="s">
        <v>261</v>
      </c>
      <c r="K2476" s="58" t="s">
        <v>462</v>
      </c>
      <c r="L2476" s="142"/>
    </row>
    <row r="2477" spans="2:12" ht="15.75" thickBot="1">
      <c r="B2477" s="152"/>
      <c r="C2477" s="68" t="s">
        <v>8</v>
      </c>
      <c r="D2477" s="58" t="s">
        <v>389</v>
      </c>
      <c r="E2477" s="70" t="s">
        <v>388</v>
      </c>
      <c r="F2477" s="68" t="s">
        <v>8</v>
      </c>
      <c r="G2477" s="58" t="s">
        <v>389</v>
      </c>
      <c r="H2477" s="70" t="s">
        <v>388</v>
      </c>
      <c r="I2477" s="68" t="s">
        <v>8</v>
      </c>
      <c r="J2477" s="58" t="s">
        <v>389</v>
      </c>
      <c r="K2477" s="70" t="s">
        <v>388</v>
      </c>
      <c r="L2477" s="143"/>
    </row>
    <row r="2478" spans="2:12">
      <c r="B2478" s="61" t="s">
        <v>41</v>
      </c>
      <c r="C2478" s="2">
        <v>0</v>
      </c>
      <c r="D2478" s="2" t="s">
        <v>16</v>
      </c>
      <c r="E2478" s="2">
        <v>0</v>
      </c>
      <c r="F2478" s="2">
        <v>0</v>
      </c>
      <c r="G2478" s="2" t="s">
        <v>16</v>
      </c>
      <c r="H2478" s="2">
        <v>0</v>
      </c>
      <c r="I2478" s="2">
        <v>0</v>
      </c>
      <c r="J2478" s="2"/>
      <c r="K2478" s="2">
        <v>0</v>
      </c>
      <c r="L2478" s="64" t="s">
        <v>42</v>
      </c>
    </row>
    <row r="2479" spans="2:12">
      <c r="B2479" s="62" t="s">
        <v>43</v>
      </c>
      <c r="C2479" s="2">
        <v>0</v>
      </c>
      <c r="D2479" s="2" t="s">
        <v>16</v>
      </c>
      <c r="E2479" s="2">
        <v>0</v>
      </c>
      <c r="F2479" s="2">
        <v>0</v>
      </c>
      <c r="G2479" s="2" t="s">
        <v>16</v>
      </c>
      <c r="H2479" s="2">
        <v>0</v>
      </c>
      <c r="I2479" s="2">
        <v>0</v>
      </c>
      <c r="J2479" s="2"/>
      <c r="K2479" s="2">
        <v>0</v>
      </c>
      <c r="L2479" s="65" t="s">
        <v>416</v>
      </c>
    </row>
    <row r="2480" spans="2:12">
      <c r="B2480" s="62" t="s">
        <v>44</v>
      </c>
      <c r="C2480" s="2">
        <v>0</v>
      </c>
      <c r="D2480" s="2" t="s">
        <v>16</v>
      </c>
      <c r="E2480" s="2">
        <v>0</v>
      </c>
      <c r="F2480" s="2">
        <v>0</v>
      </c>
      <c r="G2480" s="2" t="s">
        <v>16</v>
      </c>
      <c r="H2480" s="2">
        <v>0</v>
      </c>
      <c r="I2480" s="2">
        <v>0</v>
      </c>
      <c r="J2480" s="2"/>
      <c r="K2480" s="2">
        <v>0</v>
      </c>
      <c r="L2480" s="65" t="s">
        <v>45</v>
      </c>
    </row>
    <row r="2481" spans="2:12">
      <c r="B2481" s="62" t="s">
        <v>46</v>
      </c>
      <c r="C2481" s="2">
        <v>0</v>
      </c>
      <c r="D2481" s="2" t="s">
        <v>16</v>
      </c>
      <c r="E2481" s="2">
        <v>7.3999999999999996E-2</v>
      </c>
      <c r="F2481" s="2">
        <v>0</v>
      </c>
      <c r="G2481" s="2" t="s">
        <v>16</v>
      </c>
      <c r="H2481" s="2">
        <v>7.4999999999999997E-2</v>
      </c>
      <c r="I2481" s="2">
        <v>0</v>
      </c>
      <c r="J2481" s="2"/>
      <c r="K2481" s="2">
        <v>7.5819999999999999E-2</v>
      </c>
      <c r="L2481" s="65" t="s">
        <v>47</v>
      </c>
    </row>
    <row r="2482" spans="2:12">
      <c r="B2482" s="62" t="s">
        <v>48</v>
      </c>
      <c r="C2482" s="2">
        <v>0</v>
      </c>
      <c r="D2482" s="2" t="s">
        <v>16</v>
      </c>
      <c r="E2482" s="2">
        <v>0</v>
      </c>
      <c r="F2482" s="2">
        <v>0</v>
      </c>
      <c r="G2482" s="2" t="s">
        <v>16</v>
      </c>
      <c r="H2482" s="2">
        <v>0</v>
      </c>
      <c r="I2482" s="2">
        <v>0</v>
      </c>
      <c r="J2482" s="2"/>
      <c r="K2482" s="2">
        <v>0</v>
      </c>
      <c r="L2482" s="65" t="s">
        <v>49</v>
      </c>
    </row>
    <row r="2483" spans="2:12">
      <c r="B2483" s="62" t="s">
        <v>50</v>
      </c>
      <c r="C2483" s="2">
        <v>0</v>
      </c>
      <c r="D2483" s="2" t="s">
        <v>16</v>
      </c>
      <c r="E2483" s="2">
        <v>0</v>
      </c>
      <c r="F2483" s="2">
        <v>0</v>
      </c>
      <c r="G2483" s="2" t="s">
        <v>16</v>
      </c>
      <c r="H2483" s="2">
        <v>0</v>
      </c>
      <c r="I2483" s="2">
        <v>0</v>
      </c>
      <c r="J2483" s="2"/>
      <c r="K2483" s="2">
        <v>0</v>
      </c>
      <c r="L2483" s="65" t="s">
        <v>51</v>
      </c>
    </row>
    <row r="2484" spans="2:12">
      <c r="B2484" s="62" t="s">
        <v>52</v>
      </c>
      <c r="C2484" s="2">
        <v>0</v>
      </c>
      <c r="D2484" s="2" t="s">
        <v>16</v>
      </c>
      <c r="E2484" s="2">
        <v>0</v>
      </c>
      <c r="F2484" s="2">
        <v>0</v>
      </c>
      <c r="G2484" s="2" t="s">
        <v>16</v>
      </c>
      <c r="H2484" s="2">
        <v>0</v>
      </c>
      <c r="I2484" s="2">
        <v>0</v>
      </c>
      <c r="J2484" s="2"/>
      <c r="K2484" s="2">
        <v>0</v>
      </c>
      <c r="L2484" s="65" t="s">
        <v>53</v>
      </c>
    </row>
    <row r="2485" spans="2:12">
      <c r="B2485" s="62" t="s">
        <v>54</v>
      </c>
      <c r="C2485" s="2">
        <v>0</v>
      </c>
      <c r="D2485" s="2" t="s">
        <v>16</v>
      </c>
      <c r="E2485" s="2">
        <v>0</v>
      </c>
      <c r="F2485" s="2">
        <v>0</v>
      </c>
      <c r="G2485" s="2" t="s">
        <v>16</v>
      </c>
      <c r="H2485" s="2">
        <v>0</v>
      </c>
      <c r="I2485" s="2">
        <v>0</v>
      </c>
      <c r="J2485" s="2"/>
      <c r="K2485" s="2">
        <v>0</v>
      </c>
      <c r="L2485" s="65" t="s">
        <v>55</v>
      </c>
    </row>
    <row r="2486" spans="2:12">
      <c r="B2486" s="62" t="s">
        <v>56</v>
      </c>
      <c r="C2486" s="2">
        <v>0</v>
      </c>
      <c r="D2486" s="2" t="s">
        <v>16</v>
      </c>
      <c r="E2486" s="2">
        <v>0</v>
      </c>
      <c r="F2486" s="2">
        <v>0</v>
      </c>
      <c r="G2486" s="2" t="s">
        <v>16</v>
      </c>
      <c r="H2486" s="2">
        <v>0</v>
      </c>
      <c r="I2486" s="2">
        <v>0</v>
      </c>
      <c r="J2486" s="2"/>
      <c r="K2486" s="2">
        <v>0</v>
      </c>
      <c r="L2486" s="65" t="s">
        <v>57</v>
      </c>
    </row>
    <row r="2487" spans="2:12">
      <c r="B2487" s="62" t="s">
        <v>58</v>
      </c>
      <c r="C2487" s="2">
        <v>0</v>
      </c>
      <c r="D2487" s="2" t="s">
        <v>16</v>
      </c>
      <c r="E2487" s="2">
        <v>0</v>
      </c>
      <c r="F2487" s="2">
        <v>0</v>
      </c>
      <c r="G2487" s="2" t="s">
        <v>16</v>
      </c>
      <c r="H2487" s="2">
        <v>0</v>
      </c>
      <c r="I2487" s="2">
        <v>0</v>
      </c>
      <c r="J2487" s="2"/>
      <c r="K2487" s="2">
        <v>0</v>
      </c>
      <c r="L2487" s="65" t="s">
        <v>417</v>
      </c>
    </row>
    <row r="2488" spans="2:12">
      <c r="B2488" s="62" t="s">
        <v>59</v>
      </c>
      <c r="C2488" s="2">
        <v>0</v>
      </c>
      <c r="D2488" s="2" t="s">
        <v>16</v>
      </c>
      <c r="E2488" s="2">
        <v>0</v>
      </c>
      <c r="F2488" s="2">
        <v>0</v>
      </c>
      <c r="G2488" s="2" t="s">
        <v>16</v>
      </c>
      <c r="H2488" s="2">
        <v>0</v>
      </c>
      <c r="I2488" s="2">
        <v>0</v>
      </c>
      <c r="J2488" s="2"/>
      <c r="K2488" s="2">
        <v>0</v>
      </c>
      <c r="L2488" s="65" t="s">
        <v>60</v>
      </c>
    </row>
    <row r="2489" spans="2:12">
      <c r="B2489" s="62" t="s">
        <v>61</v>
      </c>
      <c r="C2489" s="2">
        <v>0</v>
      </c>
      <c r="D2489" s="2" t="s">
        <v>16</v>
      </c>
      <c r="E2489" s="2">
        <v>0</v>
      </c>
      <c r="F2489" s="2">
        <v>0</v>
      </c>
      <c r="G2489" s="2" t="s">
        <v>16</v>
      </c>
      <c r="H2489" s="2">
        <v>0</v>
      </c>
      <c r="I2489" s="2">
        <v>0</v>
      </c>
      <c r="J2489" s="2"/>
      <c r="K2489" s="2">
        <v>0</v>
      </c>
      <c r="L2489" s="65" t="s">
        <v>62</v>
      </c>
    </row>
    <row r="2490" spans="2:12">
      <c r="B2490" s="62" t="s">
        <v>63</v>
      </c>
      <c r="C2490" s="2">
        <v>0.29399999999999998</v>
      </c>
      <c r="D2490" s="2" t="s">
        <v>16</v>
      </c>
      <c r="E2490" s="2">
        <v>5.83</v>
      </c>
      <c r="F2490" s="2">
        <v>0.29399999999999998</v>
      </c>
      <c r="G2490" s="2" t="s">
        <v>16</v>
      </c>
      <c r="H2490" s="2">
        <v>5.83</v>
      </c>
      <c r="I2490" s="2">
        <v>0.29399999999999998</v>
      </c>
      <c r="J2490" s="2"/>
      <c r="K2490" s="2">
        <v>5.8380000000000001</v>
      </c>
      <c r="L2490" s="65" t="s">
        <v>64</v>
      </c>
    </row>
    <row r="2491" spans="2:12">
      <c r="B2491" s="62" t="s">
        <v>65</v>
      </c>
      <c r="C2491" s="2">
        <v>0</v>
      </c>
      <c r="D2491" s="2" t="s">
        <v>16</v>
      </c>
      <c r="E2491" s="2">
        <v>0</v>
      </c>
      <c r="F2491" s="2">
        <v>0</v>
      </c>
      <c r="G2491" s="2" t="s">
        <v>16</v>
      </c>
      <c r="H2491" s="2">
        <v>0</v>
      </c>
      <c r="I2491" s="2">
        <v>0</v>
      </c>
      <c r="J2491" s="2"/>
      <c r="K2491" s="2">
        <v>0</v>
      </c>
      <c r="L2491" s="65" t="s">
        <v>66</v>
      </c>
    </row>
    <row r="2492" spans="2:12">
      <c r="B2492" s="62" t="s">
        <v>67</v>
      </c>
      <c r="C2492" s="2">
        <v>0</v>
      </c>
      <c r="D2492" s="2" t="s">
        <v>16</v>
      </c>
      <c r="E2492" s="2">
        <v>0</v>
      </c>
      <c r="F2492" s="2">
        <v>0</v>
      </c>
      <c r="G2492" s="2" t="s">
        <v>16</v>
      </c>
      <c r="H2492" s="2">
        <v>0</v>
      </c>
      <c r="I2492" s="2">
        <v>0</v>
      </c>
      <c r="J2492" s="2"/>
      <c r="K2492" s="2">
        <v>0</v>
      </c>
      <c r="L2492" s="65" t="s">
        <v>68</v>
      </c>
    </row>
    <row r="2493" spans="2:12">
      <c r="B2493" s="62" t="s">
        <v>69</v>
      </c>
      <c r="C2493" s="2">
        <v>0</v>
      </c>
      <c r="D2493" s="2" t="s">
        <v>16</v>
      </c>
      <c r="E2493" s="2">
        <v>0</v>
      </c>
      <c r="F2493" s="2">
        <v>0</v>
      </c>
      <c r="G2493" s="2" t="s">
        <v>16</v>
      </c>
      <c r="H2493" s="2">
        <v>0</v>
      </c>
      <c r="I2493" s="2">
        <v>0</v>
      </c>
      <c r="J2493" s="2"/>
      <c r="K2493" s="2">
        <v>0</v>
      </c>
      <c r="L2493" s="65" t="s">
        <v>70</v>
      </c>
    </row>
    <row r="2494" spans="2:12">
      <c r="B2494" s="62" t="s">
        <v>71</v>
      </c>
      <c r="C2494" s="2">
        <v>0</v>
      </c>
      <c r="D2494" s="2" t="s">
        <v>16</v>
      </c>
      <c r="E2494" s="2">
        <v>0</v>
      </c>
      <c r="F2494" s="2">
        <v>0</v>
      </c>
      <c r="G2494" s="2" t="s">
        <v>16</v>
      </c>
      <c r="H2494" s="2">
        <v>0</v>
      </c>
      <c r="I2494" s="2">
        <v>0</v>
      </c>
      <c r="J2494" s="2"/>
      <c r="K2494" s="2">
        <v>0</v>
      </c>
      <c r="L2494" s="65" t="s">
        <v>72</v>
      </c>
    </row>
    <row r="2495" spans="2:12">
      <c r="B2495" s="62" t="s">
        <v>73</v>
      </c>
      <c r="C2495" s="2">
        <v>0</v>
      </c>
      <c r="D2495" s="2" t="s">
        <v>16</v>
      </c>
      <c r="E2495" s="2">
        <v>0</v>
      </c>
      <c r="F2495" s="2">
        <v>0</v>
      </c>
      <c r="G2495" s="2" t="s">
        <v>16</v>
      </c>
      <c r="H2495" s="2">
        <v>0</v>
      </c>
      <c r="I2495" s="2">
        <v>0</v>
      </c>
      <c r="J2495" s="2"/>
      <c r="K2495" s="2">
        <v>0</v>
      </c>
      <c r="L2495" s="65" t="s">
        <v>74</v>
      </c>
    </row>
    <row r="2496" spans="2:12">
      <c r="B2496" s="62" t="s">
        <v>75</v>
      </c>
      <c r="C2496" s="2">
        <v>0</v>
      </c>
      <c r="D2496" s="2" t="s">
        <v>16</v>
      </c>
      <c r="E2496" s="2">
        <v>0</v>
      </c>
      <c r="F2496" s="2">
        <v>0</v>
      </c>
      <c r="G2496" s="2" t="s">
        <v>16</v>
      </c>
      <c r="H2496" s="2">
        <v>0</v>
      </c>
      <c r="I2496" s="2">
        <v>0</v>
      </c>
      <c r="J2496" s="2"/>
      <c r="K2496" s="2">
        <v>0</v>
      </c>
      <c r="L2496" s="65" t="s">
        <v>76</v>
      </c>
    </row>
    <row r="2497" spans="2:12">
      <c r="B2497" s="62" t="s">
        <v>77</v>
      </c>
      <c r="C2497" s="2">
        <v>1.7999999999999999E-2</v>
      </c>
      <c r="D2497" s="2" t="s">
        <v>16</v>
      </c>
      <c r="E2497" s="2">
        <v>0.17199999999999999</v>
      </c>
      <c r="F2497" s="2">
        <v>1.7999999999999999E-2</v>
      </c>
      <c r="G2497" s="2" t="s">
        <v>16</v>
      </c>
      <c r="H2497" s="2">
        <v>0.16900000000000001</v>
      </c>
      <c r="I2497" s="2">
        <v>5.5E-2</v>
      </c>
      <c r="J2497" s="2"/>
      <c r="K2497" s="2">
        <v>2.2799999999999998</v>
      </c>
      <c r="L2497" s="65" t="s">
        <v>78</v>
      </c>
    </row>
    <row r="2498" spans="2:12" ht="15.75" thickBot="1">
      <c r="B2498" s="62" t="s">
        <v>79</v>
      </c>
      <c r="C2498" s="2">
        <v>0</v>
      </c>
      <c r="D2498" s="2" t="s">
        <v>16</v>
      </c>
      <c r="E2498" s="2">
        <v>0</v>
      </c>
      <c r="F2498" s="2">
        <v>0</v>
      </c>
      <c r="G2498" s="2" t="s">
        <v>16</v>
      </c>
      <c r="H2498" s="2">
        <v>0</v>
      </c>
      <c r="I2498" s="2">
        <v>0</v>
      </c>
      <c r="J2498" s="2"/>
      <c r="K2498" s="2">
        <v>0</v>
      </c>
      <c r="L2498" s="66" t="s">
        <v>80</v>
      </c>
    </row>
    <row r="2499" spans="2:12" ht="15.75" thickBot="1">
      <c r="B2499" s="63" t="s">
        <v>81</v>
      </c>
      <c r="C2499" s="2">
        <v>1.5620000000000001</v>
      </c>
      <c r="D2499" s="2" t="s">
        <v>16</v>
      </c>
      <c r="E2499" s="2">
        <v>24.501999999999999</v>
      </c>
      <c r="F2499" s="2">
        <v>1.629</v>
      </c>
      <c r="G2499" s="2" t="s">
        <v>16</v>
      </c>
      <c r="H2499" s="2">
        <v>25.099</v>
      </c>
      <c r="I2499" s="2">
        <v>1.3859999999999999</v>
      </c>
      <c r="J2499" s="2"/>
      <c r="K2499" s="2">
        <v>20.610340000000001</v>
      </c>
      <c r="L2499" s="75" t="s">
        <v>82</v>
      </c>
    </row>
    <row r="2500" spans="2:12" ht="15.75" thickBot="1">
      <c r="B2500" s="81" t="s">
        <v>343</v>
      </c>
      <c r="C2500" s="67">
        <v>1.8740000000000001</v>
      </c>
      <c r="D2500" s="67" t="s">
        <v>16</v>
      </c>
      <c r="E2500" s="67">
        <v>30.577999999999999</v>
      </c>
      <c r="F2500" s="67">
        <v>1.9410000000000001</v>
      </c>
      <c r="G2500" s="67" t="s">
        <v>16</v>
      </c>
      <c r="H2500" s="67">
        <v>31.173000000000002</v>
      </c>
      <c r="I2500" s="67">
        <f t="shared" ref="I2500" si="360">SUM(I2478:I2499)</f>
        <v>1.7349999999999999</v>
      </c>
      <c r="J2500" s="67" t="s">
        <v>16</v>
      </c>
      <c r="K2500" s="67">
        <f>SUM(K2478:K2499)</f>
        <v>28.804160000000003</v>
      </c>
      <c r="L2500" s="81" t="s">
        <v>345</v>
      </c>
    </row>
    <row r="2501" spans="2:12" ht="15.75" thickBot="1">
      <c r="B2501" s="81" t="s">
        <v>344</v>
      </c>
      <c r="C2501" s="67">
        <v>462.55200000000002</v>
      </c>
      <c r="D2501" s="67"/>
      <c r="E2501" s="67">
        <v>13735.085999999999</v>
      </c>
      <c r="F2501" s="67">
        <v>468.73099999999999</v>
      </c>
      <c r="G2501" s="67"/>
      <c r="H2501" s="67">
        <v>13894.705</v>
      </c>
      <c r="I2501" s="67">
        <v>486.161</v>
      </c>
      <c r="J2501" s="67" t="s">
        <v>16</v>
      </c>
      <c r="K2501" s="67">
        <v>14097.72135</v>
      </c>
      <c r="L2501" s="81" t="s">
        <v>342</v>
      </c>
    </row>
    <row r="2511" spans="2:12">
      <c r="B2511" s="43" t="s">
        <v>218</v>
      </c>
      <c r="L2511" s="43" t="s">
        <v>219</v>
      </c>
    </row>
    <row r="2512" spans="2:12">
      <c r="B2512" s="43" t="s">
        <v>287</v>
      </c>
      <c r="L2512" s="110" t="s">
        <v>334</v>
      </c>
    </row>
    <row r="2513" spans="2:12" ht="15.75" thickBot="1">
      <c r="B2513" s="43" t="s">
        <v>477</v>
      </c>
      <c r="L2513" s="43" t="s">
        <v>259</v>
      </c>
    </row>
    <row r="2514" spans="2:12" ht="15.75" thickBot="1">
      <c r="B2514" s="150" t="s">
        <v>39</v>
      </c>
      <c r="C2514" s="138">
        <v>2019</v>
      </c>
      <c r="D2514" s="139"/>
      <c r="E2514" s="140"/>
      <c r="F2514" s="138">
        <v>2020</v>
      </c>
      <c r="G2514" s="139"/>
      <c r="H2514" s="140"/>
      <c r="I2514" s="138">
        <v>2021</v>
      </c>
      <c r="J2514" s="139"/>
      <c r="K2514" s="140"/>
      <c r="L2514" s="141" t="s">
        <v>40</v>
      </c>
    </row>
    <row r="2515" spans="2:12" ht="15.75" thickBot="1">
      <c r="B2515" s="151"/>
      <c r="C2515" s="57" t="s">
        <v>260</v>
      </c>
      <c r="D2515" s="70" t="s">
        <v>261</v>
      </c>
      <c r="E2515" s="58" t="s">
        <v>462</v>
      </c>
      <c r="F2515" s="57" t="s">
        <v>260</v>
      </c>
      <c r="G2515" s="57" t="s">
        <v>261</v>
      </c>
      <c r="H2515" s="58" t="s">
        <v>462</v>
      </c>
      <c r="I2515" s="57" t="s">
        <v>260</v>
      </c>
      <c r="J2515" s="57" t="s">
        <v>261</v>
      </c>
      <c r="K2515" s="58" t="s">
        <v>462</v>
      </c>
      <c r="L2515" s="142"/>
    </row>
    <row r="2516" spans="2:12" ht="15.75" thickBot="1">
      <c r="B2516" s="152"/>
      <c r="C2516" s="68" t="s">
        <v>8</v>
      </c>
      <c r="D2516" s="70" t="s">
        <v>389</v>
      </c>
      <c r="E2516" s="70" t="s">
        <v>388</v>
      </c>
      <c r="F2516" s="68" t="s">
        <v>8</v>
      </c>
      <c r="G2516" s="68" t="s">
        <v>389</v>
      </c>
      <c r="H2516" s="70" t="s">
        <v>388</v>
      </c>
      <c r="I2516" s="68" t="s">
        <v>8</v>
      </c>
      <c r="J2516" s="68" t="s">
        <v>389</v>
      </c>
      <c r="K2516" s="70" t="s">
        <v>388</v>
      </c>
      <c r="L2516" s="143"/>
    </row>
    <row r="2517" spans="2:12">
      <c r="B2517" s="61" t="s">
        <v>41</v>
      </c>
      <c r="C2517" s="2">
        <v>0.52300000000000002</v>
      </c>
      <c r="D2517" s="2" t="s">
        <v>16</v>
      </c>
      <c r="E2517" s="2">
        <v>1.9370000000000001</v>
      </c>
      <c r="F2517" s="2">
        <v>0.17199999999999999</v>
      </c>
      <c r="G2517" s="2" t="s">
        <v>16</v>
      </c>
      <c r="H2517" s="2">
        <v>0</v>
      </c>
      <c r="I2517" s="2">
        <v>0.46600000000000003</v>
      </c>
      <c r="J2517" s="2" t="s">
        <v>16</v>
      </c>
      <c r="K2517" s="2">
        <v>2.2244800000000002</v>
      </c>
      <c r="L2517" s="64" t="s">
        <v>42</v>
      </c>
    </row>
    <row r="2518" spans="2:12">
      <c r="B2518" s="62" t="s">
        <v>43</v>
      </c>
      <c r="C2518" s="2">
        <v>1.476</v>
      </c>
      <c r="D2518" s="2" t="s">
        <v>16</v>
      </c>
      <c r="E2518" s="2">
        <v>0.97</v>
      </c>
      <c r="F2518" s="2">
        <v>0</v>
      </c>
      <c r="G2518" s="2" t="s">
        <v>16</v>
      </c>
      <c r="H2518" s="2">
        <v>0</v>
      </c>
      <c r="I2518" s="2">
        <v>3.3000000000000002E-2</v>
      </c>
      <c r="J2518" s="2" t="s">
        <v>16</v>
      </c>
      <c r="K2518" s="2">
        <v>0.90084000000000009</v>
      </c>
      <c r="L2518" s="65" t="s">
        <v>416</v>
      </c>
    </row>
    <row r="2519" spans="2:12">
      <c r="B2519" s="62" t="s">
        <v>44</v>
      </c>
      <c r="C2519" s="2">
        <v>0.16900000000000001</v>
      </c>
      <c r="D2519" s="2" t="s">
        <v>16</v>
      </c>
      <c r="E2519" s="2">
        <v>0.35099999999999998</v>
      </c>
      <c r="F2519" s="2">
        <v>0</v>
      </c>
      <c r="G2519" s="2" t="s">
        <v>16</v>
      </c>
      <c r="H2519" s="2">
        <v>0</v>
      </c>
      <c r="I2519" s="2">
        <v>0</v>
      </c>
      <c r="J2519" s="2" t="s">
        <v>16</v>
      </c>
      <c r="K2519" s="2">
        <v>0</v>
      </c>
      <c r="L2519" s="65" t="s">
        <v>45</v>
      </c>
    </row>
    <row r="2520" spans="2:12">
      <c r="B2520" s="62" t="s">
        <v>46</v>
      </c>
      <c r="C2520" s="2">
        <v>253.46200000000002</v>
      </c>
      <c r="D2520" s="2" t="s">
        <v>16</v>
      </c>
      <c r="E2520" s="2">
        <v>83.119</v>
      </c>
      <c r="F2520" s="2">
        <v>27.617999999999999</v>
      </c>
      <c r="G2520" s="2" t="s">
        <v>16</v>
      </c>
      <c r="H2520" s="2">
        <v>0</v>
      </c>
      <c r="I2520" s="2">
        <v>241.28100000000001</v>
      </c>
      <c r="J2520" s="2" t="s">
        <v>16</v>
      </c>
      <c r="K2520" s="2">
        <v>78.123050000000006</v>
      </c>
      <c r="L2520" s="65" t="s">
        <v>47</v>
      </c>
    </row>
    <row r="2521" spans="2:12">
      <c r="B2521" s="62" t="s">
        <v>48</v>
      </c>
      <c r="C2521" s="2">
        <v>35.380000000000003</v>
      </c>
      <c r="D2521" s="2" t="s">
        <v>16</v>
      </c>
      <c r="E2521" s="2">
        <v>72.412000000000006</v>
      </c>
      <c r="F2521" s="2">
        <v>0</v>
      </c>
      <c r="G2521" s="2" t="s">
        <v>16</v>
      </c>
      <c r="H2521" s="2">
        <v>0</v>
      </c>
      <c r="I2521" s="2">
        <v>32.491999999999997</v>
      </c>
      <c r="J2521" s="2" t="s">
        <v>16</v>
      </c>
      <c r="K2521" s="2">
        <v>55.448</v>
      </c>
      <c r="L2521" s="65" t="s">
        <v>49</v>
      </c>
    </row>
    <row r="2522" spans="2:12">
      <c r="B2522" s="62" t="s">
        <v>50</v>
      </c>
      <c r="C2522" s="2">
        <v>0</v>
      </c>
      <c r="D2522" s="2" t="s">
        <v>16</v>
      </c>
      <c r="E2522" s="2">
        <v>0</v>
      </c>
      <c r="F2522" s="2">
        <v>0</v>
      </c>
      <c r="G2522" s="2" t="s">
        <v>16</v>
      </c>
      <c r="H2522" s="2">
        <v>0.97499999999999998</v>
      </c>
      <c r="I2522" s="2">
        <v>0</v>
      </c>
      <c r="J2522" s="2" t="s">
        <v>16</v>
      </c>
      <c r="K2522" s="2">
        <v>0</v>
      </c>
      <c r="L2522" s="65" t="s">
        <v>51</v>
      </c>
    </row>
    <row r="2523" spans="2:12">
      <c r="B2523" s="62" t="s">
        <v>52</v>
      </c>
      <c r="C2523" s="2">
        <v>0</v>
      </c>
      <c r="D2523" s="2" t="s">
        <v>16</v>
      </c>
      <c r="E2523" s="2">
        <v>0</v>
      </c>
      <c r="F2523" s="2">
        <v>0</v>
      </c>
      <c r="G2523" s="2" t="s">
        <v>16</v>
      </c>
      <c r="H2523" s="2">
        <v>0</v>
      </c>
      <c r="I2523" s="2">
        <v>0</v>
      </c>
      <c r="J2523" s="2" t="s">
        <v>16</v>
      </c>
      <c r="K2523" s="2">
        <v>0</v>
      </c>
      <c r="L2523" s="65" t="s">
        <v>53</v>
      </c>
    </row>
    <row r="2524" spans="2:12">
      <c r="B2524" s="62" t="s">
        <v>54</v>
      </c>
      <c r="C2524" s="2">
        <v>0</v>
      </c>
      <c r="D2524" s="2" t="s">
        <v>16</v>
      </c>
      <c r="E2524" s="2">
        <v>0</v>
      </c>
      <c r="F2524" s="2">
        <v>0</v>
      </c>
      <c r="G2524" s="2" t="s">
        <v>16</v>
      </c>
      <c r="H2524" s="2">
        <v>0</v>
      </c>
      <c r="I2524" s="2">
        <v>0</v>
      </c>
      <c r="J2524" s="2" t="s">
        <v>16</v>
      </c>
      <c r="K2524" s="2">
        <v>0</v>
      </c>
      <c r="L2524" s="65" t="s">
        <v>55</v>
      </c>
    </row>
    <row r="2525" spans="2:12">
      <c r="B2525" s="62" t="s">
        <v>56</v>
      </c>
      <c r="C2525" s="2">
        <v>0</v>
      </c>
      <c r="D2525" s="2" t="s">
        <v>16</v>
      </c>
      <c r="E2525" s="2">
        <v>0</v>
      </c>
      <c r="F2525" s="2">
        <v>0</v>
      </c>
      <c r="G2525" s="2" t="s">
        <v>16</v>
      </c>
      <c r="H2525" s="2">
        <v>0</v>
      </c>
      <c r="I2525" s="2">
        <v>0</v>
      </c>
      <c r="J2525" s="2" t="s">
        <v>16</v>
      </c>
      <c r="K2525" s="2">
        <v>0</v>
      </c>
      <c r="L2525" s="65" t="s">
        <v>57</v>
      </c>
    </row>
    <row r="2526" spans="2:12">
      <c r="B2526" s="62" t="s">
        <v>58</v>
      </c>
      <c r="C2526" s="2">
        <v>134.566</v>
      </c>
      <c r="D2526" s="2" t="s">
        <v>16</v>
      </c>
      <c r="E2526" s="2">
        <v>122.64</v>
      </c>
      <c r="F2526" s="2">
        <v>60.363</v>
      </c>
      <c r="G2526" s="2" t="s">
        <v>16</v>
      </c>
      <c r="H2526" s="2">
        <v>192.42</v>
      </c>
      <c r="I2526" s="2">
        <v>131.88999999999999</v>
      </c>
      <c r="J2526" s="2" t="s">
        <v>16</v>
      </c>
      <c r="K2526" s="2">
        <v>130.87237000000002</v>
      </c>
      <c r="L2526" s="65" t="s">
        <v>417</v>
      </c>
    </row>
    <row r="2527" spans="2:12">
      <c r="B2527" s="62" t="s">
        <v>59</v>
      </c>
      <c r="C2527" s="2">
        <v>0</v>
      </c>
      <c r="D2527" s="2" t="s">
        <v>16</v>
      </c>
      <c r="E2527" s="2">
        <v>0</v>
      </c>
      <c r="F2527" s="2">
        <v>0</v>
      </c>
      <c r="G2527" s="2" t="s">
        <v>16</v>
      </c>
      <c r="H2527" s="2">
        <v>0</v>
      </c>
      <c r="I2527" s="2">
        <v>0</v>
      </c>
      <c r="J2527" s="2" t="s">
        <v>16</v>
      </c>
      <c r="K2527" s="2">
        <v>0</v>
      </c>
      <c r="L2527" s="65" t="s">
        <v>60</v>
      </c>
    </row>
    <row r="2528" spans="2:12">
      <c r="B2528" s="62" t="s">
        <v>61</v>
      </c>
      <c r="C2528" s="2">
        <v>1.05</v>
      </c>
      <c r="D2528" s="2" t="s">
        <v>16</v>
      </c>
      <c r="E2528" s="2">
        <v>1.8140000000000001</v>
      </c>
      <c r="F2528" s="2">
        <v>0</v>
      </c>
      <c r="G2528" s="2" t="s">
        <v>16</v>
      </c>
      <c r="H2528" s="2">
        <v>0.442</v>
      </c>
      <c r="I2528" s="2">
        <v>0.33</v>
      </c>
      <c r="J2528" s="2" t="s">
        <v>16</v>
      </c>
      <c r="K2528" s="2">
        <v>0.43645999999999996</v>
      </c>
      <c r="L2528" s="65" t="s">
        <v>62</v>
      </c>
    </row>
    <row r="2529" spans="2:12">
      <c r="B2529" s="62" t="s">
        <v>63</v>
      </c>
      <c r="C2529" s="2">
        <v>0</v>
      </c>
      <c r="D2529" s="2" t="s">
        <v>16</v>
      </c>
      <c r="E2529" s="2">
        <v>0</v>
      </c>
      <c r="F2529" s="2">
        <v>0</v>
      </c>
      <c r="G2529" s="2" t="s">
        <v>16</v>
      </c>
      <c r="H2529" s="2">
        <v>0</v>
      </c>
      <c r="I2529" s="2">
        <v>0</v>
      </c>
      <c r="J2529" s="2" t="s">
        <v>16</v>
      </c>
      <c r="K2529" s="2">
        <v>0</v>
      </c>
      <c r="L2529" s="65" t="s">
        <v>64</v>
      </c>
    </row>
    <row r="2530" spans="2:12">
      <c r="B2530" s="62" t="s">
        <v>65</v>
      </c>
      <c r="C2530" s="2">
        <v>2.3109999999999999</v>
      </c>
      <c r="D2530" s="2" t="s">
        <v>16</v>
      </c>
      <c r="E2530" s="2">
        <v>3.9020000000000001</v>
      </c>
      <c r="F2530" s="2">
        <v>0</v>
      </c>
      <c r="G2530" s="2" t="s">
        <v>16</v>
      </c>
      <c r="H2530" s="2">
        <v>4.0629999999999997</v>
      </c>
      <c r="I2530" s="2">
        <v>2.7280000000000002</v>
      </c>
      <c r="J2530" s="2" t="s">
        <v>16</v>
      </c>
      <c r="K2530" s="2">
        <v>3.9143499999999998</v>
      </c>
      <c r="L2530" s="65" t="s">
        <v>66</v>
      </c>
    </row>
    <row r="2531" spans="2:12">
      <c r="B2531" s="62" t="s">
        <v>67</v>
      </c>
      <c r="C2531" s="2">
        <v>0</v>
      </c>
      <c r="D2531" s="2" t="s">
        <v>16</v>
      </c>
      <c r="E2531" s="2">
        <v>0</v>
      </c>
      <c r="F2531" s="2">
        <v>0</v>
      </c>
      <c r="G2531" s="2" t="s">
        <v>16</v>
      </c>
      <c r="H2531" s="2">
        <v>0</v>
      </c>
      <c r="I2531" s="2">
        <v>0</v>
      </c>
      <c r="J2531" s="2" t="s">
        <v>16</v>
      </c>
      <c r="K2531" s="2">
        <v>0</v>
      </c>
      <c r="L2531" s="65" t="s">
        <v>68</v>
      </c>
    </row>
    <row r="2532" spans="2:12">
      <c r="B2532" s="62" t="s">
        <v>69</v>
      </c>
      <c r="C2532" s="2">
        <v>0</v>
      </c>
      <c r="D2532" s="2" t="s">
        <v>16</v>
      </c>
      <c r="E2532" s="2">
        <v>0</v>
      </c>
      <c r="F2532" s="2">
        <v>0</v>
      </c>
      <c r="G2532" s="2" t="s">
        <v>16</v>
      </c>
      <c r="H2532" s="2">
        <v>0</v>
      </c>
      <c r="I2532" s="2">
        <v>0</v>
      </c>
      <c r="J2532" s="2" t="s">
        <v>16</v>
      </c>
      <c r="K2532" s="2">
        <v>0</v>
      </c>
      <c r="L2532" s="65" t="s">
        <v>70</v>
      </c>
    </row>
    <row r="2533" spans="2:12">
      <c r="B2533" s="62" t="s">
        <v>71</v>
      </c>
      <c r="C2533" s="2">
        <v>5.3840000000000003</v>
      </c>
      <c r="D2533" s="2" t="s">
        <v>16</v>
      </c>
      <c r="E2533" s="2">
        <v>34.335999999999999</v>
      </c>
      <c r="F2533" s="2">
        <v>0</v>
      </c>
      <c r="G2533" s="2" t="s">
        <v>16</v>
      </c>
      <c r="H2533" s="2">
        <v>29.414999999999999</v>
      </c>
      <c r="I2533" s="2">
        <v>4.415</v>
      </c>
      <c r="J2533" s="2" t="s">
        <v>16</v>
      </c>
      <c r="K2533" s="2">
        <v>25.93891</v>
      </c>
      <c r="L2533" s="65" t="s">
        <v>72</v>
      </c>
    </row>
    <row r="2534" spans="2:12">
      <c r="B2534" s="62" t="s">
        <v>73</v>
      </c>
      <c r="C2534" s="2">
        <v>64.132000000000005</v>
      </c>
      <c r="D2534" s="2" t="s">
        <v>16</v>
      </c>
      <c r="E2534" s="2">
        <v>38.420999999999999</v>
      </c>
      <c r="F2534" s="2">
        <v>0</v>
      </c>
      <c r="G2534" s="2" t="s">
        <v>16</v>
      </c>
      <c r="H2534" s="2">
        <v>34.688000000000002</v>
      </c>
      <c r="I2534" s="2">
        <v>59.918999999999997</v>
      </c>
      <c r="J2534" s="2" t="s">
        <v>16</v>
      </c>
      <c r="K2534" s="2">
        <v>34.595210000000002</v>
      </c>
      <c r="L2534" s="65" t="s">
        <v>74</v>
      </c>
    </row>
    <row r="2535" spans="2:12">
      <c r="B2535" s="62" t="s">
        <v>75</v>
      </c>
      <c r="C2535" s="2">
        <v>1.4450000000000001</v>
      </c>
      <c r="D2535" s="2" t="s">
        <v>16</v>
      </c>
      <c r="E2535" s="2">
        <v>3.609</v>
      </c>
      <c r="F2535" s="2">
        <v>0.5</v>
      </c>
      <c r="G2535" s="2" t="s">
        <v>16</v>
      </c>
      <c r="H2535" s="2">
        <v>1</v>
      </c>
      <c r="I2535" s="2">
        <v>0.52400000000000002</v>
      </c>
      <c r="J2535" s="2" t="s">
        <v>16</v>
      </c>
      <c r="K2535" s="2">
        <v>0</v>
      </c>
      <c r="L2535" s="65" t="s">
        <v>76</v>
      </c>
    </row>
    <row r="2536" spans="2:12">
      <c r="B2536" s="62" t="s">
        <v>77</v>
      </c>
      <c r="C2536" s="2">
        <v>190</v>
      </c>
      <c r="D2536" s="2" t="s">
        <v>16</v>
      </c>
      <c r="E2536" s="2">
        <v>103</v>
      </c>
      <c r="F2536" s="2">
        <v>0</v>
      </c>
      <c r="G2536" s="2" t="s">
        <v>16</v>
      </c>
      <c r="H2536" s="2">
        <v>134.482</v>
      </c>
      <c r="I2536" s="2">
        <v>219.01300000000001</v>
      </c>
      <c r="J2536" s="2" t="s">
        <v>16</v>
      </c>
      <c r="K2536" s="2">
        <v>169.30123999999998</v>
      </c>
      <c r="L2536" s="65" t="s">
        <v>78</v>
      </c>
    </row>
    <row r="2537" spans="2:12" ht="15.75" thickBot="1">
      <c r="B2537" s="62" t="s">
        <v>79</v>
      </c>
      <c r="C2537" s="2">
        <v>0</v>
      </c>
      <c r="D2537" s="2" t="s">
        <v>16</v>
      </c>
      <c r="E2537" s="2">
        <v>0</v>
      </c>
      <c r="F2537" s="2">
        <v>0</v>
      </c>
      <c r="G2537" s="2" t="s">
        <v>16</v>
      </c>
      <c r="H2537" s="2">
        <v>0</v>
      </c>
      <c r="I2537" s="2">
        <v>0</v>
      </c>
      <c r="J2537" s="2" t="s">
        <v>16</v>
      </c>
      <c r="K2537" s="2">
        <v>0</v>
      </c>
      <c r="L2537" s="66" t="s">
        <v>80</v>
      </c>
    </row>
    <row r="2538" spans="2:12" ht="15.75" thickBot="1">
      <c r="B2538" s="63" t="s">
        <v>81</v>
      </c>
      <c r="C2538" s="2">
        <v>6.4740000000000002</v>
      </c>
      <c r="D2538" s="2" t="s">
        <v>16</v>
      </c>
      <c r="E2538" s="2">
        <v>11.34</v>
      </c>
      <c r="F2538" s="2">
        <v>0</v>
      </c>
      <c r="G2538" s="2" t="s">
        <v>16</v>
      </c>
      <c r="H2538" s="2">
        <v>37.314</v>
      </c>
      <c r="I2538" s="2">
        <v>6.4260000000000002</v>
      </c>
      <c r="J2538" s="2" t="s">
        <v>16</v>
      </c>
      <c r="K2538" s="2">
        <v>11.23333</v>
      </c>
      <c r="L2538" s="75" t="s">
        <v>82</v>
      </c>
    </row>
    <row r="2539" spans="2:12" ht="15.75" thickBot="1">
      <c r="B2539" s="81" t="s">
        <v>343</v>
      </c>
      <c r="C2539" s="67">
        <v>696.37200000000007</v>
      </c>
      <c r="D2539" s="67" t="s">
        <v>16</v>
      </c>
      <c r="E2539" s="67">
        <v>477.85099999999994</v>
      </c>
      <c r="F2539" s="67">
        <v>88.652999999999992</v>
      </c>
      <c r="G2539" s="67" t="s">
        <v>16</v>
      </c>
      <c r="H2539" s="67">
        <v>434.79900000000004</v>
      </c>
      <c r="I2539" s="67">
        <f>SUM(I2517:I2538)</f>
        <v>699.51700000000005</v>
      </c>
      <c r="J2539" s="67" t="s">
        <v>16</v>
      </c>
      <c r="K2539" s="67">
        <f>SUM(K2517:K2538)</f>
        <v>512.98824000000013</v>
      </c>
      <c r="L2539" s="81" t="s">
        <v>345</v>
      </c>
    </row>
    <row r="2540" spans="2:12" ht="15.75" thickBot="1">
      <c r="B2540" s="81" t="s">
        <v>344</v>
      </c>
      <c r="C2540" s="67">
        <v>4003.8069999999998</v>
      </c>
      <c r="D2540" s="67" t="s">
        <v>16</v>
      </c>
      <c r="E2540" s="67">
        <v>5406.2020000000002</v>
      </c>
      <c r="F2540" s="67">
        <v>830.82600000000002</v>
      </c>
      <c r="G2540" s="67" t="s">
        <v>16</v>
      </c>
      <c r="H2540" s="67">
        <v>11043.031999999999</v>
      </c>
      <c r="I2540" s="67">
        <v>3100.4389999999999</v>
      </c>
      <c r="J2540" s="67" t="s">
        <v>16</v>
      </c>
      <c r="K2540" s="67">
        <v>4909.7159800000009</v>
      </c>
      <c r="L2540" s="81" t="s">
        <v>342</v>
      </c>
    </row>
    <row r="2542" spans="2:12">
      <c r="B2542" s="13"/>
      <c r="C2542" s="12"/>
      <c r="D2542" s="12"/>
      <c r="E2542" s="12"/>
      <c r="F2542" s="12"/>
      <c r="G2542" s="12"/>
      <c r="H2542" s="12"/>
      <c r="I2542" s="39"/>
      <c r="J2542" s="12"/>
      <c r="K2542" s="38"/>
      <c r="L2542" s="12"/>
    </row>
    <row r="2543" spans="2:12">
      <c r="B2543" s="43" t="s">
        <v>222</v>
      </c>
      <c r="L2543" s="43" t="s">
        <v>223</v>
      </c>
    </row>
    <row r="2544" spans="2:12">
      <c r="B2544" s="43" t="s">
        <v>288</v>
      </c>
      <c r="L2544" s="43" t="s">
        <v>289</v>
      </c>
    </row>
    <row r="2545" spans="2:12" ht="15.75" thickBot="1">
      <c r="B2545" s="43" t="s">
        <v>477</v>
      </c>
      <c r="H2545" s="47"/>
      <c r="L2545" s="43" t="s">
        <v>259</v>
      </c>
    </row>
    <row r="2546" spans="2:12" ht="15.75" thickBot="1">
      <c r="B2546" s="150" t="s">
        <v>39</v>
      </c>
      <c r="C2546" s="138">
        <v>2019</v>
      </c>
      <c r="D2546" s="139"/>
      <c r="E2546" s="140"/>
      <c r="F2546" s="138">
        <v>2020</v>
      </c>
      <c r="G2546" s="139"/>
      <c r="H2546" s="140"/>
      <c r="I2546" s="138">
        <v>2021</v>
      </c>
      <c r="J2546" s="139"/>
      <c r="K2546" s="140"/>
      <c r="L2546" s="141" t="s">
        <v>40</v>
      </c>
    </row>
    <row r="2547" spans="2:12">
      <c r="B2547" s="151"/>
      <c r="C2547" s="57" t="s">
        <v>260</v>
      </c>
      <c r="D2547" s="57" t="s">
        <v>261</v>
      </c>
      <c r="E2547" s="58" t="s">
        <v>462</v>
      </c>
      <c r="F2547" s="57" t="s">
        <v>260</v>
      </c>
      <c r="G2547" s="57" t="s">
        <v>261</v>
      </c>
      <c r="H2547" s="58" t="s">
        <v>462</v>
      </c>
      <c r="I2547" s="57" t="s">
        <v>260</v>
      </c>
      <c r="J2547" s="57" t="s">
        <v>261</v>
      </c>
      <c r="K2547" s="58" t="s">
        <v>462</v>
      </c>
      <c r="L2547" s="142"/>
    </row>
    <row r="2548" spans="2:12" ht="30" thickBot="1">
      <c r="B2548" s="152"/>
      <c r="C2548" s="68" t="s">
        <v>8</v>
      </c>
      <c r="D2548" s="70" t="s">
        <v>389</v>
      </c>
      <c r="E2548" s="70" t="s">
        <v>388</v>
      </c>
      <c r="F2548" s="68" t="s">
        <v>8</v>
      </c>
      <c r="G2548" s="69" t="s">
        <v>389</v>
      </c>
      <c r="H2548" s="70" t="s">
        <v>388</v>
      </c>
      <c r="I2548" s="68" t="s">
        <v>8</v>
      </c>
      <c r="J2548" s="69" t="s">
        <v>389</v>
      </c>
      <c r="K2548" s="70" t="s">
        <v>388</v>
      </c>
      <c r="L2548" s="143"/>
    </row>
    <row r="2549" spans="2:12">
      <c r="B2549" s="61" t="s">
        <v>41</v>
      </c>
      <c r="C2549" s="2">
        <v>1.659</v>
      </c>
      <c r="D2549" s="2">
        <v>0</v>
      </c>
      <c r="E2549" s="2">
        <v>22.125</v>
      </c>
      <c r="F2549" s="2">
        <v>2.5840000000000001</v>
      </c>
      <c r="G2549" s="2"/>
      <c r="H2549" s="2">
        <v>25.009</v>
      </c>
      <c r="I2549" s="2">
        <v>1.8109999999999999</v>
      </c>
      <c r="J2549" s="2"/>
      <c r="K2549" s="2">
        <v>18.42229</v>
      </c>
      <c r="L2549" s="64" t="s">
        <v>42</v>
      </c>
    </row>
    <row r="2550" spans="2:12">
      <c r="B2550" s="62" t="s">
        <v>43</v>
      </c>
      <c r="C2550" s="2">
        <v>0.42299999999999999</v>
      </c>
      <c r="D2550" s="2"/>
      <c r="E2550" s="2">
        <v>11.000999999999999</v>
      </c>
      <c r="F2550" s="2">
        <v>0.222</v>
      </c>
      <c r="G2550" s="2"/>
      <c r="H2550" s="2">
        <v>4.83</v>
      </c>
      <c r="I2550" s="2">
        <v>0.22900000000000001</v>
      </c>
      <c r="J2550" s="2"/>
      <c r="K2550" s="2">
        <v>5.8771400000000007</v>
      </c>
      <c r="L2550" s="65" t="s">
        <v>416</v>
      </c>
    </row>
    <row r="2551" spans="2:12">
      <c r="B2551" s="62" t="s">
        <v>44</v>
      </c>
      <c r="C2551" s="2">
        <v>0.73699999999999999</v>
      </c>
      <c r="D2551" s="2"/>
      <c r="E2551" s="2">
        <v>5.6849999999999996</v>
      </c>
      <c r="F2551" s="2">
        <v>0.69399999999999995</v>
      </c>
      <c r="G2551" s="2"/>
      <c r="H2551" s="2">
        <v>5.3570000000000002</v>
      </c>
      <c r="I2551" s="2">
        <v>0.70899999999999996</v>
      </c>
      <c r="J2551" s="2"/>
      <c r="K2551" s="2">
        <v>5.4748199999999994</v>
      </c>
      <c r="L2551" s="65" t="s">
        <v>45</v>
      </c>
    </row>
    <row r="2552" spans="2:12">
      <c r="B2552" s="62" t="s">
        <v>46</v>
      </c>
      <c r="C2552" s="2">
        <v>16.128</v>
      </c>
      <c r="D2552" s="2"/>
      <c r="E2552" s="2">
        <v>80.11</v>
      </c>
      <c r="F2552" s="2">
        <v>16.599</v>
      </c>
      <c r="G2552" s="2"/>
      <c r="H2552" s="2">
        <v>80.53</v>
      </c>
      <c r="I2552" s="2">
        <v>16.949000000000002</v>
      </c>
      <c r="J2552" s="2"/>
      <c r="K2552" s="2">
        <v>81.149590000000003</v>
      </c>
      <c r="L2552" s="65" t="s">
        <v>47</v>
      </c>
    </row>
    <row r="2553" spans="2:12">
      <c r="B2553" s="62" t="s">
        <v>48</v>
      </c>
      <c r="C2553" s="2">
        <v>11.516</v>
      </c>
      <c r="D2553" s="2"/>
      <c r="E2553" s="2">
        <v>115.414</v>
      </c>
      <c r="F2553" s="2">
        <v>12.968999999999999</v>
      </c>
      <c r="G2553" s="2"/>
      <c r="H2553" s="2">
        <v>133.80099999999999</v>
      </c>
      <c r="I2553" s="2">
        <v>13.461</v>
      </c>
      <c r="J2553" s="2"/>
      <c r="K2553" s="2">
        <v>125.248</v>
      </c>
      <c r="L2553" s="65" t="s">
        <v>49</v>
      </c>
    </row>
    <row r="2554" spans="2:12">
      <c r="B2554" s="62" t="s">
        <v>50</v>
      </c>
      <c r="C2554" s="2">
        <v>0.79800000000000004</v>
      </c>
      <c r="D2554" s="2"/>
      <c r="E2554" s="2">
        <v>3.9</v>
      </c>
      <c r="F2554" s="2">
        <v>0.79600000000000004</v>
      </c>
      <c r="G2554" s="2"/>
      <c r="H2554" s="2">
        <v>3.89</v>
      </c>
      <c r="I2554" s="2">
        <v>0.82</v>
      </c>
      <c r="J2554" s="2"/>
      <c r="K2554" s="2">
        <v>4.0113599999999998</v>
      </c>
      <c r="L2554" s="65" t="s">
        <v>51</v>
      </c>
    </row>
    <row r="2555" spans="2:12">
      <c r="B2555" s="62" t="s">
        <v>52</v>
      </c>
      <c r="C2555" s="2">
        <v>0</v>
      </c>
      <c r="D2555" s="2"/>
      <c r="E2555" s="2">
        <v>0</v>
      </c>
      <c r="F2555" s="2">
        <v>0</v>
      </c>
      <c r="G2555" s="2">
        <v>0</v>
      </c>
      <c r="H2555" s="2">
        <v>0</v>
      </c>
      <c r="I2555" s="2">
        <v>0</v>
      </c>
      <c r="J2555" s="2"/>
      <c r="K2555" s="2">
        <v>0</v>
      </c>
      <c r="L2555" s="65" t="s">
        <v>53</v>
      </c>
    </row>
    <row r="2556" spans="2:12">
      <c r="B2556" s="62" t="s">
        <v>54</v>
      </c>
      <c r="C2556" s="2">
        <v>30.262</v>
      </c>
      <c r="D2556" s="2"/>
      <c r="E2556" s="2">
        <v>770.01499999999999</v>
      </c>
      <c r="F2556" s="2">
        <v>41.094999999999999</v>
      </c>
      <c r="G2556" s="2"/>
      <c r="H2556" s="2">
        <v>554.07500000000005</v>
      </c>
      <c r="I2556" s="2">
        <v>28.641999999999999</v>
      </c>
      <c r="J2556" s="2"/>
      <c r="K2556" s="2">
        <v>391.26661999999999</v>
      </c>
      <c r="L2556" s="65" t="s">
        <v>55</v>
      </c>
    </row>
    <row r="2557" spans="2:12">
      <c r="B2557" s="62" t="s">
        <v>56</v>
      </c>
      <c r="C2557" s="109">
        <v>62.933999999999997</v>
      </c>
      <c r="D2557" s="2"/>
      <c r="E2557" s="109">
        <v>425</v>
      </c>
      <c r="F2557" s="109">
        <v>51.003</v>
      </c>
      <c r="G2557" s="109"/>
      <c r="H2557" s="109">
        <v>308.642</v>
      </c>
      <c r="I2557" s="2">
        <v>52.533000000000001</v>
      </c>
      <c r="J2557" s="109"/>
      <c r="K2557" s="2">
        <v>310.18151</v>
      </c>
      <c r="L2557" s="65" t="s">
        <v>57</v>
      </c>
    </row>
    <row r="2558" spans="2:12">
      <c r="B2558" s="62" t="s">
        <v>58</v>
      </c>
      <c r="C2558" s="2">
        <v>6.6180000000000003</v>
      </c>
      <c r="D2558" s="2"/>
      <c r="E2558" s="2">
        <v>107.471</v>
      </c>
      <c r="F2558" s="2">
        <v>6.8449999999999998</v>
      </c>
      <c r="G2558" s="2"/>
      <c r="H2558" s="2">
        <v>106.506</v>
      </c>
      <c r="I2558" s="2">
        <v>6.8369999999999997</v>
      </c>
      <c r="J2558" s="2"/>
      <c r="K2558" s="2">
        <v>91.289029999999997</v>
      </c>
      <c r="L2558" s="65" t="s">
        <v>417</v>
      </c>
    </row>
    <row r="2559" spans="2:12">
      <c r="B2559" s="62" t="s">
        <v>59</v>
      </c>
      <c r="C2559" s="2">
        <v>12.728</v>
      </c>
      <c r="D2559" s="2"/>
      <c r="E2559" s="2">
        <v>143.49299999999999</v>
      </c>
      <c r="F2559" s="2">
        <v>12.843999999999999</v>
      </c>
      <c r="G2559" s="2"/>
      <c r="H2559" s="2">
        <v>145.16</v>
      </c>
      <c r="I2559" s="2">
        <v>12.711</v>
      </c>
      <c r="J2559" s="2"/>
      <c r="K2559" s="2">
        <v>144.93532999999999</v>
      </c>
      <c r="L2559" s="65" t="s">
        <v>60</v>
      </c>
    </row>
    <row r="2560" spans="2:12">
      <c r="B2560" s="62" t="s">
        <v>61</v>
      </c>
      <c r="C2560" s="2">
        <v>16.358000000000001</v>
      </c>
      <c r="D2560" s="2"/>
      <c r="E2560" s="2">
        <v>71.248000000000005</v>
      </c>
      <c r="F2560" s="2">
        <v>14.932</v>
      </c>
      <c r="G2560" s="2"/>
      <c r="H2560" s="2">
        <v>68.364999999999995</v>
      </c>
      <c r="I2560" s="2">
        <v>15.176</v>
      </c>
      <c r="J2560" s="2"/>
      <c r="K2560" s="2">
        <v>69.026130000000009</v>
      </c>
      <c r="L2560" s="65" t="s">
        <v>62</v>
      </c>
    </row>
    <row r="2561" spans="2:15">
      <c r="B2561" s="62" t="s">
        <v>63</v>
      </c>
      <c r="C2561" s="2">
        <v>0</v>
      </c>
      <c r="D2561" s="2"/>
      <c r="E2561" s="2">
        <v>0</v>
      </c>
      <c r="F2561" s="2">
        <v>0</v>
      </c>
      <c r="G2561" s="2"/>
      <c r="H2561" s="2">
        <v>0</v>
      </c>
      <c r="I2561" s="2">
        <v>0</v>
      </c>
      <c r="J2561" s="2"/>
      <c r="K2561" s="2">
        <v>0</v>
      </c>
      <c r="L2561" s="65" t="s">
        <v>64</v>
      </c>
    </row>
    <row r="2562" spans="2:15">
      <c r="B2562" s="62" t="s">
        <v>65</v>
      </c>
      <c r="C2562" s="2">
        <v>0.83</v>
      </c>
      <c r="D2562" s="2"/>
      <c r="E2562" s="2">
        <v>6.7190000000000003</v>
      </c>
      <c r="F2562" s="2">
        <v>0.81499999999999995</v>
      </c>
      <c r="G2562" s="2"/>
      <c r="H2562" s="2">
        <v>6.7590000000000003</v>
      </c>
      <c r="I2562" s="2">
        <v>0.80800000000000005</v>
      </c>
      <c r="J2562" s="2"/>
      <c r="K2562" s="2">
        <v>6.8029299999999999</v>
      </c>
      <c r="L2562" s="65" t="s">
        <v>66</v>
      </c>
    </row>
    <row r="2563" spans="2:15">
      <c r="B2563" s="62" t="s">
        <v>67</v>
      </c>
      <c r="C2563" s="2">
        <v>3.6700000000000003E-2</v>
      </c>
      <c r="D2563" s="2">
        <v>82389</v>
      </c>
      <c r="E2563" s="2">
        <v>0.6</v>
      </c>
      <c r="F2563" s="2">
        <v>2.9000000000000001E-2</v>
      </c>
      <c r="G2563" s="2"/>
      <c r="H2563" s="2">
        <v>0.05</v>
      </c>
      <c r="I2563" s="2">
        <v>8.5000000000000006E-2</v>
      </c>
      <c r="J2563" s="2"/>
      <c r="K2563" s="2">
        <v>0.25700000000000001</v>
      </c>
      <c r="L2563" s="65" t="s">
        <v>68</v>
      </c>
    </row>
    <row r="2564" spans="2:15">
      <c r="B2564" s="62" t="s">
        <v>69</v>
      </c>
      <c r="C2564" s="2">
        <v>0.154</v>
      </c>
      <c r="D2564" s="2"/>
      <c r="E2564" s="2">
        <v>3.7469999999999999</v>
      </c>
      <c r="F2564" s="2">
        <v>0.34100000000000003</v>
      </c>
      <c r="G2564" s="2"/>
      <c r="H2564" s="2">
        <v>7.4640000000000004</v>
      </c>
      <c r="I2564" s="2">
        <v>0.251</v>
      </c>
      <c r="J2564" s="2"/>
      <c r="K2564" s="2">
        <v>6.1487499999999997</v>
      </c>
      <c r="L2564" s="65" t="s">
        <v>70</v>
      </c>
    </row>
    <row r="2565" spans="2:15">
      <c r="B2565" s="62" t="s">
        <v>71</v>
      </c>
      <c r="C2565" s="2">
        <v>5.5</v>
      </c>
      <c r="D2565" s="2"/>
      <c r="E2565" s="2">
        <v>54.244</v>
      </c>
      <c r="F2565" s="2">
        <v>5.7149999999999999</v>
      </c>
      <c r="G2565" s="2"/>
      <c r="H2565" s="2">
        <v>49.625999999999998</v>
      </c>
      <c r="I2565" s="2">
        <v>9.4629999999999992</v>
      </c>
      <c r="J2565" s="2"/>
      <c r="K2565" s="2">
        <v>48.835699999999996</v>
      </c>
      <c r="L2565" s="65" t="s">
        <v>72</v>
      </c>
    </row>
    <row r="2566" spans="2:15">
      <c r="B2566" s="62" t="s">
        <v>73</v>
      </c>
      <c r="C2566" s="2">
        <v>0.92600000000000005</v>
      </c>
      <c r="D2566" s="2"/>
      <c r="E2566" s="2">
        <v>5.7119999999999997</v>
      </c>
      <c r="F2566" s="2">
        <v>0.81499999999999995</v>
      </c>
      <c r="G2566" s="2"/>
      <c r="H2566" s="2">
        <v>5.0350000000000001</v>
      </c>
      <c r="I2566" s="2">
        <v>0.78700000000000003</v>
      </c>
      <c r="J2566" s="2"/>
      <c r="K2566" s="2">
        <v>4.8652799999999994</v>
      </c>
      <c r="L2566" s="65" t="s">
        <v>74</v>
      </c>
    </row>
    <row r="2567" spans="2:15">
      <c r="B2567" s="62" t="s">
        <v>75</v>
      </c>
      <c r="C2567" s="2">
        <v>23.920999999999999</v>
      </c>
      <c r="D2567" s="2"/>
      <c r="E2567" s="2">
        <v>517.37099999999998</v>
      </c>
      <c r="F2567" s="2">
        <v>23.815000000000001</v>
      </c>
      <c r="G2567" s="2"/>
      <c r="H2567" s="2">
        <v>491.07600000000002</v>
      </c>
      <c r="I2567" s="2">
        <v>23.794</v>
      </c>
      <c r="J2567" s="2"/>
      <c r="K2567" s="2">
        <v>486.90834999999998</v>
      </c>
      <c r="L2567" s="65" t="s">
        <v>76</v>
      </c>
    </row>
    <row r="2568" spans="2:15">
      <c r="B2568" s="62" t="s">
        <v>77</v>
      </c>
      <c r="C2568" s="2">
        <v>8.3870000000000005</v>
      </c>
      <c r="D2568" s="2"/>
      <c r="E2568" s="2">
        <v>59.091000000000001</v>
      </c>
      <c r="F2568" s="2">
        <v>7.7830000000000004</v>
      </c>
      <c r="G2568" s="2"/>
      <c r="H2568" s="2">
        <v>54.34</v>
      </c>
      <c r="I2568" s="2">
        <v>7.9480000000000004</v>
      </c>
      <c r="J2568" s="2"/>
      <c r="K2568" s="2">
        <v>55.553199999999997</v>
      </c>
      <c r="L2568" s="65" t="s">
        <v>78</v>
      </c>
      <c r="M2568" s="47"/>
      <c r="O2568" s="47"/>
    </row>
    <row r="2569" spans="2:15" ht="15.75" thickBot="1">
      <c r="B2569" s="62" t="s">
        <v>79</v>
      </c>
      <c r="C2569" s="2">
        <v>0.83399999999999996</v>
      </c>
      <c r="D2569" s="2"/>
      <c r="E2569" s="2">
        <v>3.073</v>
      </c>
      <c r="F2569" s="2">
        <v>0.82899999999999996</v>
      </c>
      <c r="G2569" s="2"/>
      <c r="H2569" s="2">
        <v>3.093</v>
      </c>
      <c r="I2569" s="2">
        <v>0.83899999999999997</v>
      </c>
      <c r="J2569" s="2"/>
      <c r="K2569" s="2">
        <v>3.0852499999999998</v>
      </c>
      <c r="L2569" s="66" t="s">
        <v>80</v>
      </c>
      <c r="M2569" s="47"/>
      <c r="O2569" s="47"/>
    </row>
    <row r="2570" spans="2:15" ht="15.75" thickBot="1">
      <c r="B2570" s="63" t="s">
        <v>81</v>
      </c>
      <c r="C2570" s="2">
        <v>14.358000000000001</v>
      </c>
      <c r="D2570" s="2"/>
      <c r="E2570" s="2">
        <v>64.966999999999999</v>
      </c>
      <c r="F2570" s="2">
        <v>9.1150000000000002</v>
      </c>
      <c r="G2570" s="2"/>
      <c r="H2570" s="2">
        <v>44.433</v>
      </c>
      <c r="I2570" s="2">
        <v>13.249000000000001</v>
      </c>
      <c r="J2570" s="2"/>
      <c r="K2570" s="2">
        <v>57.914379999999994</v>
      </c>
      <c r="L2570" s="75" t="s">
        <v>82</v>
      </c>
      <c r="M2570" s="47"/>
      <c r="O2570" s="47"/>
    </row>
    <row r="2571" spans="2:15" ht="15.75" thickBot="1">
      <c r="B2571" s="81" t="s">
        <v>343</v>
      </c>
      <c r="C2571" s="67">
        <v>215.10769999999999</v>
      </c>
      <c r="D2571" s="70">
        <v>82389</v>
      </c>
      <c r="E2571" s="67">
        <v>2470.9859999999999</v>
      </c>
      <c r="F2571" s="67">
        <v>209.84</v>
      </c>
      <c r="G2571" s="67">
        <v>0</v>
      </c>
      <c r="H2571" s="67">
        <v>2098.0410000000002</v>
      </c>
      <c r="I2571" s="67">
        <f>SUM(I2549:I2570)</f>
        <v>207.102</v>
      </c>
      <c r="J2571" s="67" t="s">
        <v>16</v>
      </c>
      <c r="K2571" s="67">
        <f t="shared" ref="K2571" si="361">SUM(K2556:K2570)</f>
        <v>1677.0694599999999</v>
      </c>
      <c r="L2571" s="81" t="s">
        <v>345</v>
      </c>
      <c r="M2571" s="47"/>
      <c r="O2571" s="47"/>
    </row>
    <row r="2572" spans="2:15" ht="15.75" thickBot="1">
      <c r="B2572" s="81" t="s">
        <v>344</v>
      </c>
      <c r="C2572" s="67">
        <v>5840.7250000000004</v>
      </c>
      <c r="D2572" s="70"/>
      <c r="E2572" s="67">
        <v>39505.413</v>
      </c>
      <c r="F2572" s="67">
        <v>5107.0330000000004</v>
      </c>
      <c r="G2572" s="67"/>
      <c r="H2572" s="67">
        <v>38125.68</v>
      </c>
      <c r="I2572" s="67">
        <v>5428.549</v>
      </c>
      <c r="J2572" s="67" t="s">
        <v>16</v>
      </c>
      <c r="K2572" s="67">
        <v>39804.663999999997</v>
      </c>
      <c r="L2572" s="81" t="s">
        <v>342</v>
      </c>
      <c r="M2572" s="47"/>
      <c r="O2572" s="47"/>
    </row>
    <row r="2573" spans="2:15">
      <c r="M2573" s="47"/>
      <c r="O2573" s="47"/>
    </row>
    <row r="2574" spans="2:15">
      <c r="K2574" s="47"/>
      <c r="M2574" s="47"/>
      <c r="O2574" s="47"/>
    </row>
    <row r="2575" spans="2:15">
      <c r="C2575" s="47"/>
      <c r="E2575" s="47"/>
      <c r="I2575" s="47"/>
      <c r="K2575" s="47"/>
    </row>
    <row r="2576" spans="2:15">
      <c r="C2576" s="47"/>
      <c r="E2576" s="47"/>
      <c r="K2576" s="47"/>
    </row>
    <row r="2577" spans="2:12">
      <c r="C2577" s="47"/>
      <c r="E2577" s="47"/>
      <c r="F2577" s="47"/>
      <c r="K2577" s="47"/>
    </row>
    <row r="2578" spans="2:12">
      <c r="E2578" s="47"/>
      <c r="H2578" s="47"/>
      <c r="I2578" s="47"/>
      <c r="K2578" s="47"/>
    </row>
    <row r="2579" spans="2:12">
      <c r="B2579" s="43" t="s">
        <v>225</v>
      </c>
      <c r="E2579" s="47"/>
      <c r="L2579" s="43" t="s">
        <v>226</v>
      </c>
    </row>
    <row r="2580" spans="2:12" s="127" customFormat="1">
      <c r="B2580" s="127" t="s">
        <v>290</v>
      </c>
      <c r="L2580" s="127" t="s">
        <v>370</v>
      </c>
    </row>
    <row r="2581" spans="2:12" ht="15.75" thickBot="1">
      <c r="B2581" s="43" t="s">
        <v>467</v>
      </c>
      <c r="L2581" s="43" t="s">
        <v>127</v>
      </c>
    </row>
    <row r="2582" spans="2:12" ht="15.75" thickBot="1">
      <c r="B2582" s="150" t="s">
        <v>39</v>
      </c>
      <c r="C2582" s="138">
        <v>2019</v>
      </c>
      <c r="D2582" s="139"/>
      <c r="E2582" s="140"/>
      <c r="F2582" s="138">
        <v>2020</v>
      </c>
      <c r="G2582" s="139"/>
      <c r="H2582" s="140"/>
      <c r="I2582" s="138">
        <v>2021</v>
      </c>
      <c r="J2582" s="139"/>
      <c r="K2582" s="140"/>
      <c r="L2582" s="141" t="s">
        <v>40</v>
      </c>
    </row>
    <row r="2583" spans="2:12">
      <c r="B2583" s="151"/>
      <c r="C2583" s="57" t="s">
        <v>7</v>
      </c>
      <c r="D2583" s="57" t="s">
        <v>461</v>
      </c>
      <c r="E2583" s="58" t="s">
        <v>462</v>
      </c>
      <c r="F2583" s="57" t="s">
        <v>7</v>
      </c>
      <c r="G2583" s="57" t="s">
        <v>461</v>
      </c>
      <c r="H2583" s="58" t="s">
        <v>462</v>
      </c>
      <c r="I2583" s="57" t="s">
        <v>7</v>
      </c>
      <c r="J2583" s="57" t="s">
        <v>461</v>
      </c>
      <c r="K2583" s="58" t="s">
        <v>462</v>
      </c>
      <c r="L2583" s="142"/>
    </row>
    <row r="2584" spans="2:12" ht="15.75" thickBot="1">
      <c r="B2584" s="152"/>
      <c r="C2584" s="68" t="s">
        <v>8</v>
      </c>
      <c r="D2584" s="69" t="s">
        <v>9</v>
      </c>
      <c r="E2584" s="70" t="s">
        <v>10</v>
      </c>
      <c r="F2584" s="68" t="s">
        <v>8</v>
      </c>
      <c r="G2584" s="69" t="s">
        <v>9</v>
      </c>
      <c r="H2584" s="70" t="s">
        <v>10</v>
      </c>
      <c r="I2584" s="68" t="s">
        <v>8</v>
      </c>
      <c r="J2584" s="69" t="s">
        <v>9</v>
      </c>
      <c r="K2584" s="70" t="s">
        <v>10</v>
      </c>
      <c r="L2584" s="143"/>
    </row>
    <row r="2585" spans="2:12">
      <c r="B2585" s="61" t="s">
        <v>41</v>
      </c>
      <c r="C2585" s="2">
        <v>0</v>
      </c>
      <c r="D2585" s="2">
        <v>0</v>
      </c>
      <c r="E2585" s="2">
        <v>0</v>
      </c>
      <c r="F2585" s="2"/>
      <c r="G2585" s="2">
        <v>0</v>
      </c>
      <c r="H2585" s="2"/>
      <c r="I2585" s="2"/>
      <c r="J2585" s="2"/>
      <c r="K2585" s="2"/>
      <c r="L2585" s="64" t="s">
        <v>42</v>
      </c>
    </row>
    <row r="2586" spans="2:12">
      <c r="B2586" s="62" t="s">
        <v>43</v>
      </c>
      <c r="C2586" s="2">
        <v>0</v>
      </c>
      <c r="D2586" s="2">
        <v>0</v>
      </c>
      <c r="E2586" s="2">
        <v>0</v>
      </c>
      <c r="F2586" s="2"/>
      <c r="G2586" s="2">
        <v>0</v>
      </c>
      <c r="H2586" s="2"/>
      <c r="I2586" s="2"/>
      <c r="J2586" s="2"/>
      <c r="K2586" s="2"/>
      <c r="L2586" s="65" t="s">
        <v>416</v>
      </c>
    </row>
    <row r="2587" spans="2:12">
      <c r="B2587" s="62" t="s">
        <v>44</v>
      </c>
      <c r="C2587" s="2">
        <v>0</v>
      </c>
      <c r="D2587" s="2">
        <v>0</v>
      </c>
      <c r="E2587" s="2">
        <v>0</v>
      </c>
      <c r="F2587" s="2"/>
      <c r="G2587" s="2">
        <v>0</v>
      </c>
      <c r="H2587" s="2"/>
      <c r="I2587" s="2"/>
      <c r="J2587" s="2"/>
      <c r="K2587" s="2"/>
      <c r="L2587" s="65" t="s">
        <v>45</v>
      </c>
    </row>
    <row r="2588" spans="2:12">
      <c r="B2588" s="62" t="s">
        <v>46</v>
      </c>
      <c r="C2588" s="2">
        <v>1.48</v>
      </c>
      <c r="D2588" s="2">
        <v>454.05405405405406</v>
      </c>
      <c r="E2588" s="2">
        <v>0.67200000000000004</v>
      </c>
      <c r="F2588" s="2"/>
      <c r="G2588" s="2">
        <v>0</v>
      </c>
      <c r="H2588" s="2"/>
      <c r="I2588" s="2"/>
      <c r="J2588" s="2"/>
      <c r="K2588" s="2"/>
      <c r="L2588" s="65" t="s">
        <v>47</v>
      </c>
    </row>
    <row r="2589" spans="2:12">
      <c r="B2589" s="62" t="s">
        <v>48</v>
      </c>
      <c r="C2589" s="2">
        <v>0.27500000000000002</v>
      </c>
      <c r="D2589" s="2">
        <v>290.90909090909088</v>
      </c>
      <c r="E2589" s="2">
        <v>0.08</v>
      </c>
      <c r="F2589" s="2"/>
      <c r="G2589" s="2">
        <v>0</v>
      </c>
      <c r="H2589" s="2"/>
      <c r="I2589" s="2"/>
      <c r="J2589" s="2"/>
      <c r="K2589" s="2"/>
      <c r="L2589" s="65" t="s">
        <v>49</v>
      </c>
    </row>
    <row r="2590" spans="2:12">
      <c r="B2590" s="62" t="s">
        <v>50</v>
      </c>
      <c r="C2590" s="2">
        <v>0</v>
      </c>
      <c r="D2590" s="2">
        <v>0</v>
      </c>
      <c r="E2590" s="2">
        <v>0</v>
      </c>
      <c r="F2590" s="2"/>
      <c r="G2590" s="2">
        <v>0</v>
      </c>
      <c r="H2590" s="2"/>
      <c r="I2590" s="2"/>
      <c r="J2590" s="2"/>
      <c r="K2590" s="2"/>
      <c r="L2590" s="65" t="s">
        <v>51</v>
      </c>
    </row>
    <row r="2591" spans="2:12">
      <c r="B2591" s="62" t="s">
        <v>52</v>
      </c>
      <c r="C2591" s="2">
        <v>0</v>
      </c>
      <c r="D2591" s="2">
        <v>0</v>
      </c>
      <c r="E2591" s="2">
        <v>0</v>
      </c>
      <c r="F2591" s="2"/>
      <c r="G2591" s="2">
        <v>0</v>
      </c>
      <c r="H2591" s="2"/>
      <c r="I2591" s="2"/>
      <c r="J2591" s="2"/>
      <c r="K2591" s="2"/>
      <c r="L2591" s="65" t="s">
        <v>53</v>
      </c>
    </row>
    <row r="2592" spans="2:12">
      <c r="B2592" s="62" t="s">
        <v>54</v>
      </c>
      <c r="C2592" s="2">
        <v>0</v>
      </c>
      <c r="D2592" s="2">
        <v>0</v>
      </c>
      <c r="E2592" s="2">
        <v>0</v>
      </c>
      <c r="F2592" s="2"/>
      <c r="G2592" s="2">
        <v>0</v>
      </c>
      <c r="H2592" s="2"/>
      <c r="I2592" s="2"/>
      <c r="J2592" s="2"/>
      <c r="K2592" s="2"/>
      <c r="L2592" s="65" t="s">
        <v>55</v>
      </c>
    </row>
    <row r="2593" spans="2:12">
      <c r="B2593" s="62" t="s">
        <v>56</v>
      </c>
      <c r="C2593" s="2">
        <v>196.98</v>
      </c>
      <c r="D2593" s="2">
        <v>947.86780383795326</v>
      </c>
      <c r="E2593" s="2">
        <v>186.71100000000001</v>
      </c>
      <c r="F2593" s="2">
        <v>238.5</v>
      </c>
      <c r="G2593" s="2">
        <v>628.51153039832286</v>
      </c>
      <c r="H2593" s="2">
        <v>149.9</v>
      </c>
      <c r="I2593" s="2"/>
      <c r="J2593" s="2"/>
      <c r="K2593" s="2"/>
      <c r="L2593" s="65" t="s">
        <v>57</v>
      </c>
    </row>
    <row r="2594" spans="2:12">
      <c r="B2594" s="62" t="s">
        <v>58</v>
      </c>
      <c r="C2594" s="2">
        <v>47.968000000000004</v>
      </c>
      <c r="D2594" s="2">
        <v>2949.0910607071378</v>
      </c>
      <c r="E2594" s="2">
        <v>141.46199999999999</v>
      </c>
      <c r="F2594" s="2"/>
      <c r="G2594" s="2">
        <v>0</v>
      </c>
      <c r="H2594" s="2"/>
      <c r="I2594" s="2"/>
      <c r="J2594" s="2"/>
      <c r="K2594" s="2"/>
      <c r="L2594" s="65" t="s">
        <v>417</v>
      </c>
    </row>
    <row r="2595" spans="2:12">
      <c r="B2595" s="62" t="s">
        <v>59</v>
      </c>
      <c r="C2595" s="2">
        <v>17.751000000000001</v>
      </c>
      <c r="D2595" s="2">
        <v>401.83651625260546</v>
      </c>
      <c r="E2595" s="2">
        <v>7.133</v>
      </c>
      <c r="F2595" s="2"/>
      <c r="G2595" s="2">
        <v>0</v>
      </c>
      <c r="H2595" s="2"/>
      <c r="I2595" s="2"/>
      <c r="J2595" s="2"/>
      <c r="K2595" s="2"/>
      <c r="L2595" s="65" t="s">
        <v>60</v>
      </c>
    </row>
    <row r="2596" spans="2:12">
      <c r="B2596" s="62" t="s">
        <v>61</v>
      </c>
      <c r="C2596" s="2">
        <v>7.0000000000000001E-3</v>
      </c>
      <c r="D2596" s="2">
        <v>285.71428571428572</v>
      </c>
      <c r="E2596" s="2">
        <v>2E-3</v>
      </c>
      <c r="F2596" s="2"/>
      <c r="G2596" s="2">
        <v>0</v>
      </c>
      <c r="H2596" s="2"/>
      <c r="I2596" s="2"/>
      <c r="J2596" s="2"/>
      <c r="K2596" s="2"/>
      <c r="L2596" s="65" t="s">
        <v>62</v>
      </c>
    </row>
    <row r="2597" spans="2:12">
      <c r="B2597" s="62" t="s">
        <v>63</v>
      </c>
      <c r="C2597" s="2">
        <v>0</v>
      </c>
      <c r="D2597" s="2">
        <v>0</v>
      </c>
      <c r="E2597" s="2">
        <v>0</v>
      </c>
      <c r="F2597" s="2"/>
      <c r="G2597" s="2">
        <v>0</v>
      </c>
      <c r="H2597" s="2"/>
      <c r="I2597" s="2"/>
      <c r="J2597" s="2"/>
      <c r="K2597" s="2"/>
      <c r="L2597" s="65" t="s">
        <v>64</v>
      </c>
    </row>
    <row r="2598" spans="2:12">
      <c r="B2598" s="62" t="s">
        <v>65</v>
      </c>
      <c r="C2598" s="2">
        <v>0</v>
      </c>
      <c r="D2598" s="2">
        <v>0</v>
      </c>
      <c r="E2598" s="2">
        <v>0</v>
      </c>
      <c r="F2598" s="2"/>
      <c r="G2598" s="2">
        <v>0</v>
      </c>
      <c r="H2598" s="2"/>
      <c r="I2598" s="2"/>
      <c r="J2598" s="2"/>
      <c r="K2598" s="2"/>
      <c r="L2598" s="65" t="s">
        <v>66</v>
      </c>
    </row>
    <row r="2599" spans="2:12">
      <c r="B2599" s="62" t="s">
        <v>67</v>
      </c>
      <c r="C2599" s="2">
        <v>0</v>
      </c>
      <c r="D2599" s="2">
        <v>0</v>
      </c>
      <c r="E2599" s="2">
        <v>0</v>
      </c>
      <c r="F2599" s="2"/>
      <c r="G2599" s="2">
        <v>0</v>
      </c>
      <c r="H2599" s="2"/>
      <c r="I2599" s="2"/>
      <c r="J2599" s="2"/>
      <c r="K2599" s="2"/>
      <c r="L2599" s="65" t="s">
        <v>68</v>
      </c>
    </row>
    <row r="2600" spans="2:12">
      <c r="B2600" s="62" t="s">
        <v>69</v>
      </c>
      <c r="C2600" s="2">
        <v>0</v>
      </c>
      <c r="D2600" s="2">
        <v>0</v>
      </c>
      <c r="E2600" s="2">
        <v>0</v>
      </c>
      <c r="F2600" s="2"/>
      <c r="G2600" s="2">
        <v>0</v>
      </c>
      <c r="H2600" s="2"/>
      <c r="I2600" s="2"/>
      <c r="J2600" s="2"/>
      <c r="K2600" s="2"/>
      <c r="L2600" s="65" t="s">
        <v>70</v>
      </c>
    </row>
    <row r="2601" spans="2:12">
      <c r="B2601" s="62" t="s">
        <v>71</v>
      </c>
      <c r="C2601" s="2">
        <v>0</v>
      </c>
      <c r="D2601" s="2">
        <v>0</v>
      </c>
      <c r="E2601" s="2">
        <v>0</v>
      </c>
      <c r="F2601" s="2"/>
      <c r="G2601" s="2">
        <v>0</v>
      </c>
      <c r="H2601" s="2"/>
      <c r="I2601" s="2"/>
      <c r="J2601" s="2"/>
      <c r="K2601" s="2"/>
      <c r="L2601" s="65" t="s">
        <v>72</v>
      </c>
    </row>
    <row r="2602" spans="2:12">
      <c r="B2602" s="62" t="s">
        <v>73</v>
      </c>
      <c r="C2602" s="2">
        <v>0</v>
      </c>
      <c r="D2602" s="2">
        <v>0</v>
      </c>
      <c r="E2602" s="2">
        <v>0</v>
      </c>
      <c r="F2602" s="2"/>
      <c r="G2602" s="2">
        <v>0</v>
      </c>
      <c r="H2602" s="2"/>
      <c r="I2602" s="2"/>
      <c r="J2602" s="2"/>
      <c r="K2602" s="2"/>
      <c r="L2602" s="65" t="s">
        <v>74</v>
      </c>
    </row>
    <row r="2603" spans="2:12">
      <c r="B2603" s="62" t="s">
        <v>75</v>
      </c>
      <c r="C2603" s="2">
        <v>109.878</v>
      </c>
      <c r="D2603" s="2">
        <v>2864.6498844172629</v>
      </c>
      <c r="E2603" s="2">
        <v>314.762</v>
      </c>
      <c r="F2603" s="2">
        <v>112</v>
      </c>
      <c r="G2603" s="2">
        <v>12383.928571428571</v>
      </c>
      <c r="H2603" s="2">
        <v>1387</v>
      </c>
      <c r="I2603" s="2">
        <v>102.557</v>
      </c>
      <c r="J2603" s="2"/>
      <c r="K2603" s="2">
        <v>332.97800000000001</v>
      </c>
      <c r="L2603" s="65" t="s">
        <v>76</v>
      </c>
    </row>
    <row r="2604" spans="2:12">
      <c r="B2604" s="62" t="s">
        <v>77</v>
      </c>
      <c r="C2604" s="2">
        <v>0.161</v>
      </c>
      <c r="D2604" s="2">
        <v>2161.4906832298134</v>
      </c>
      <c r="E2604" s="2">
        <v>0.34799999999999998</v>
      </c>
      <c r="F2604" s="2"/>
      <c r="G2604" s="2">
        <v>0</v>
      </c>
      <c r="H2604" s="2"/>
      <c r="I2604" s="2"/>
      <c r="J2604" s="2"/>
      <c r="K2604" s="2"/>
      <c r="L2604" s="65" t="s">
        <v>78</v>
      </c>
    </row>
    <row r="2605" spans="2:12" ht="15.75" thickBot="1">
      <c r="B2605" s="62" t="s">
        <v>79</v>
      </c>
      <c r="C2605" s="2">
        <v>0</v>
      </c>
      <c r="D2605" s="2">
        <v>0</v>
      </c>
      <c r="E2605" s="2">
        <v>0</v>
      </c>
      <c r="F2605" s="2"/>
      <c r="G2605" s="2">
        <v>0</v>
      </c>
      <c r="H2605" s="2"/>
      <c r="I2605" s="2"/>
      <c r="J2605" s="2"/>
      <c r="K2605" s="2"/>
      <c r="L2605" s="66" t="s">
        <v>80</v>
      </c>
    </row>
    <row r="2606" spans="2:12" ht="15.75" thickBot="1">
      <c r="B2606" s="63" t="s">
        <v>81</v>
      </c>
      <c r="C2606" s="2">
        <v>21.638999999999999</v>
      </c>
      <c r="D2606" s="2">
        <v>1042.1461250519894</v>
      </c>
      <c r="E2606" s="2">
        <v>22.550999999999998</v>
      </c>
      <c r="F2606" s="2"/>
      <c r="G2606" s="2">
        <v>0</v>
      </c>
      <c r="H2606" s="2"/>
      <c r="I2606" s="2"/>
      <c r="J2606" s="2"/>
      <c r="K2606" s="2"/>
      <c r="L2606" s="75" t="s">
        <v>82</v>
      </c>
    </row>
    <row r="2607" spans="2:12" ht="15.75" thickBot="1">
      <c r="B2607" s="81" t="s">
        <v>343</v>
      </c>
      <c r="C2607" s="67">
        <v>396.13899999999995</v>
      </c>
      <c r="D2607" s="67">
        <v>11397.759504174193</v>
      </c>
      <c r="E2607" s="67">
        <v>673.721</v>
      </c>
      <c r="F2607" s="67">
        <v>350.5</v>
      </c>
      <c r="G2607" s="67">
        <v>4384.8787446505003</v>
      </c>
      <c r="H2607" s="67">
        <v>1536.9</v>
      </c>
      <c r="I2607" s="67"/>
      <c r="J2607" s="67"/>
      <c r="K2607" s="67"/>
      <c r="L2607" s="81" t="s">
        <v>345</v>
      </c>
    </row>
    <row r="2608" spans="2:12" ht="15.75" thickBot="1">
      <c r="B2608" s="81" t="s">
        <v>344</v>
      </c>
      <c r="C2608" s="67">
        <v>40731.225999999995</v>
      </c>
      <c r="D2608" s="67"/>
      <c r="E2608" s="67">
        <v>87325.252000000008</v>
      </c>
      <c r="F2608" s="67">
        <v>34810.622000000003</v>
      </c>
      <c r="G2608" s="67"/>
      <c r="H2608" s="67">
        <v>88467.368000000002</v>
      </c>
      <c r="I2608" s="67"/>
      <c r="J2608" s="67"/>
      <c r="K2608" s="67"/>
      <c r="L2608" s="81" t="s">
        <v>342</v>
      </c>
    </row>
    <row r="2612" spans="2:12">
      <c r="B2612" s="43" t="s">
        <v>228</v>
      </c>
      <c r="L2612" s="43" t="s">
        <v>229</v>
      </c>
    </row>
    <row r="2613" spans="2:12">
      <c r="B2613" s="43" t="s">
        <v>454</v>
      </c>
      <c r="L2613" s="110" t="s">
        <v>291</v>
      </c>
    </row>
    <row r="2614" spans="2:12" ht="15.75" thickBot="1">
      <c r="B2614" s="43" t="s">
        <v>467</v>
      </c>
      <c r="L2614" s="43" t="s">
        <v>127</v>
      </c>
    </row>
    <row r="2615" spans="2:12" ht="15.75" thickBot="1">
      <c r="B2615" s="150" t="s">
        <v>39</v>
      </c>
      <c r="C2615" s="138">
        <v>2019</v>
      </c>
      <c r="D2615" s="139"/>
      <c r="E2615" s="140"/>
      <c r="F2615" s="138">
        <v>2020</v>
      </c>
      <c r="G2615" s="139"/>
      <c r="H2615" s="140"/>
      <c r="I2615" s="138">
        <v>2021</v>
      </c>
      <c r="J2615" s="139"/>
      <c r="K2615" s="140"/>
      <c r="L2615" s="141" t="s">
        <v>40</v>
      </c>
    </row>
    <row r="2616" spans="2:12">
      <c r="B2616" s="151"/>
      <c r="C2616" s="57" t="s">
        <v>7</v>
      </c>
      <c r="D2616" s="57" t="s">
        <v>461</v>
      </c>
      <c r="E2616" s="58" t="s">
        <v>462</v>
      </c>
      <c r="F2616" s="57" t="s">
        <v>7</v>
      </c>
      <c r="G2616" s="57" t="s">
        <v>461</v>
      </c>
      <c r="H2616" s="58" t="s">
        <v>462</v>
      </c>
      <c r="I2616" s="57" t="s">
        <v>7</v>
      </c>
      <c r="J2616" s="57" t="s">
        <v>461</v>
      </c>
      <c r="K2616" s="58" t="s">
        <v>462</v>
      </c>
      <c r="L2616" s="142"/>
    </row>
    <row r="2617" spans="2:12" ht="15.75" thickBot="1">
      <c r="B2617" s="152"/>
      <c r="C2617" s="68" t="s">
        <v>8</v>
      </c>
      <c r="D2617" s="69" t="s">
        <v>9</v>
      </c>
      <c r="E2617" s="70" t="s">
        <v>10</v>
      </c>
      <c r="F2617" s="68" t="s">
        <v>8</v>
      </c>
      <c r="G2617" s="69" t="s">
        <v>9</v>
      </c>
      <c r="H2617" s="70" t="s">
        <v>10</v>
      </c>
      <c r="I2617" s="68" t="s">
        <v>8</v>
      </c>
      <c r="J2617" s="69" t="s">
        <v>9</v>
      </c>
      <c r="K2617" s="70" t="s">
        <v>10</v>
      </c>
      <c r="L2617" s="143"/>
    </row>
    <row r="2618" spans="2:12">
      <c r="B2618" s="61" t="s">
        <v>41</v>
      </c>
      <c r="C2618" s="2">
        <v>0</v>
      </c>
      <c r="D2618" s="2">
        <v>0</v>
      </c>
      <c r="E2618" s="2">
        <v>0</v>
      </c>
      <c r="F2618" s="2">
        <v>0</v>
      </c>
      <c r="G2618" s="2">
        <v>0</v>
      </c>
      <c r="H2618" s="2">
        <v>0</v>
      </c>
      <c r="I2618" s="2">
        <v>0</v>
      </c>
      <c r="J2618" s="2">
        <v>0</v>
      </c>
      <c r="K2618" s="2">
        <v>0</v>
      </c>
      <c r="L2618" s="64" t="s">
        <v>42</v>
      </c>
    </row>
    <row r="2619" spans="2:12">
      <c r="B2619" s="62" t="s">
        <v>43</v>
      </c>
      <c r="C2619" s="2">
        <v>0</v>
      </c>
      <c r="D2619" s="2">
        <v>0</v>
      </c>
      <c r="E2619" s="2">
        <v>0</v>
      </c>
      <c r="F2619" s="2">
        <v>0</v>
      </c>
      <c r="G2619" s="2">
        <v>0</v>
      </c>
      <c r="H2619" s="2">
        <v>0</v>
      </c>
      <c r="I2619" s="2">
        <v>0</v>
      </c>
      <c r="J2619" s="2">
        <v>0</v>
      </c>
      <c r="K2619" s="2">
        <v>0</v>
      </c>
      <c r="L2619" s="65" t="s">
        <v>416</v>
      </c>
    </row>
    <row r="2620" spans="2:12">
      <c r="B2620" s="62" t="s">
        <v>44</v>
      </c>
      <c r="C2620" s="2">
        <v>0</v>
      </c>
      <c r="D2620" s="2">
        <v>0</v>
      </c>
      <c r="E2620" s="2">
        <v>0</v>
      </c>
      <c r="F2620" s="2">
        <v>0</v>
      </c>
      <c r="G2620" s="2">
        <v>0</v>
      </c>
      <c r="H2620" s="2">
        <v>0</v>
      </c>
      <c r="I2620" s="2">
        <v>0</v>
      </c>
      <c r="J2620" s="2">
        <v>0</v>
      </c>
      <c r="K2620" s="2">
        <v>0</v>
      </c>
      <c r="L2620" s="65" t="s">
        <v>45</v>
      </c>
    </row>
    <row r="2621" spans="2:12">
      <c r="B2621" s="62" t="s">
        <v>46</v>
      </c>
      <c r="C2621" s="2">
        <v>1.48</v>
      </c>
      <c r="D2621" s="2">
        <v>454.05405405405406</v>
      </c>
      <c r="E2621" s="2">
        <v>0.67200000000000004</v>
      </c>
      <c r="F2621" s="2">
        <v>2.9329999999999998</v>
      </c>
      <c r="G2621" s="2">
        <v>663.82543470848964</v>
      </c>
      <c r="H2621" s="2">
        <v>1.9470000000000001</v>
      </c>
      <c r="I2621" s="2">
        <v>2.927</v>
      </c>
      <c r="J2621" s="2">
        <v>664.42432524769379</v>
      </c>
      <c r="K2621" s="2">
        <v>1.9447699999999999</v>
      </c>
      <c r="L2621" s="65" t="s">
        <v>47</v>
      </c>
    </row>
    <row r="2622" spans="2:12">
      <c r="B2622" s="62" t="s">
        <v>48</v>
      </c>
      <c r="C2622" s="2">
        <v>0.27500000000000002</v>
      </c>
      <c r="D2622" s="2">
        <v>290.90909090909088</v>
      </c>
      <c r="E2622" s="2">
        <v>0.08</v>
      </c>
      <c r="F2622" s="2">
        <v>0.30299999999999999</v>
      </c>
      <c r="G2622" s="2">
        <v>273.92739273927396</v>
      </c>
      <c r="H2622" s="2">
        <v>8.3000000000000004E-2</v>
      </c>
      <c r="I2622" s="2">
        <v>0.30499999999999999</v>
      </c>
      <c r="J2622" s="2">
        <v>271.63934426229508</v>
      </c>
      <c r="K2622" s="2">
        <v>8.2849999999999993E-2</v>
      </c>
      <c r="L2622" s="65" t="s">
        <v>49</v>
      </c>
    </row>
    <row r="2623" spans="2:12">
      <c r="B2623" s="62" t="s">
        <v>50</v>
      </c>
      <c r="C2623" s="2">
        <v>0</v>
      </c>
      <c r="D2623" s="2">
        <v>0</v>
      </c>
      <c r="E2623" s="2">
        <v>0</v>
      </c>
      <c r="F2623" s="2">
        <v>0</v>
      </c>
      <c r="G2623" s="2">
        <v>0</v>
      </c>
      <c r="H2623" s="2">
        <v>0</v>
      </c>
      <c r="I2623" s="2">
        <v>0</v>
      </c>
      <c r="J2623" s="2">
        <v>0</v>
      </c>
      <c r="K2623" s="2">
        <v>0</v>
      </c>
      <c r="L2623" s="65" t="s">
        <v>51</v>
      </c>
    </row>
    <row r="2624" spans="2:12">
      <c r="B2624" s="62" t="s">
        <v>52</v>
      </c>
      <c r="C2624" s="2">
        <v>0</v>
      </c>
      <c r="D2624" s="2">
        <v>0</v>
      </c>
      <c r="E2624" s="2">
        <v>0</v>
      </c>
      <c r="F2624" s="2">
        <v>0</v>
      </c>
      <c r="G2624" s="2">
        <v>0</v>
      </c>
      <c r="H2624" s="2">
        <v>0</v>
      </c>
      <c r="I2624" s="2">
        <v>0</v>
      </c>
      <c r="J2624" s="2">
        <v>0</v>
      </c>
      <c r="K2624" s="2">
        <v>0</v>
      </c>
      <c r="L2624" s="65" t="s">
        <v>53</v>
      </c>
    </row>
    <row r="2625" spans="2:12">
      <c r="B2625" s="62" t="s">
        <v>54</v>
      </c>
      <c r="C2625" s="2">
        <v>0</v>
      </c>
      <c r="D2625" s="2">
        <v>0</v>
      </c>
      <c r="E2625" s="2">
        <v>0</v>
      </c>
      <c r="F2625" s="2">
        <v>0</v>
      </c>
      <c r="G2625" s="2">
        <v>0</v>
      </c>
      <c r="H2625" s="2">
        <v>0</v>
      </c>
      <c r="I2625" s="2">
        <v>0</v>
      </c>
      <c r="J2625" s="2">
        <v>0</v>
      </c>
      <c r="K2625" s="2">
        <v>0</v>
      </c>
      <c r="L2625" s="65" t="s">
        <v>55</v>
      </c>
    </row>
    <row r="2626" spans="2:12">
      <c r="B2626" s="62" t="s">
        <v>56</v>
      </c>
      <c r="C2626" s="2">
        <v>196.98</v>
      </c>
      <c r="D2626" s="2">
        <v>947.86780383795326</v>
      </c>
      <c r="E2626" s="2">
        <v>186.71100000000001</v>
      </c>
      <c r="F2626" s="2">
        <v>202.15199999999999</v>
      </c>
      <c r="G2626" s="2">
        <v>1585.7028374688352</v>
      </c>
      <c r="H2626" s="2">
        <v>320.553</v>
      </c>
      <c r="I2626" s="2">
        <v>196.739</v>
      </c>
      <c r="J2626" s="2">
        <v>1789.3681476473905</v>
      </c>
      <c r="K2626" s="2">
        <v>352.0385</v>
      </c>
      <c r="L2626" s="65" t="s">
        <v>57</v>
      </c>
    </row>
    <row r="2627" spans="2:12">
      <c r="B2627" s="62" t="s">
        <v>58</v>
      </c>
      <c r="C2627" s="2">
        <v>47.968000000000004</v>
      </c>
      <c r="D2627" s="2">
        <v>2949.0910607071378</v>
      </c>
      <c r="E2627" s="2">
        <v>141.46199999999999</v>
      </c>
      <c r="F2627" s="2">
        <v>34.136000000000003</v>
      </c>
      <c r="G2627" s="2">
        <v>2650.6620576517457</v>
      </c>
      <c r="H2627" s="2">
        <v>90.483000000000004</v>
      </c>
      <c r="I2627" s="2">
        <v>29.303000000000001</v>
      </c>
      <c r="J2627" s="2">
        <v>2268.7096884278062</v>
      </c>
      <c r="K2627" s="2">
        <v>66.48</v>
      </c>
      <c r="L2627" s="65" t="s">
        <v>417</v>
      </c>
    </row>
    <row r="2628" spans="2:12">
      <c r="B2628" s="62" t="s">
        <v>59</v>
      </c>
      <c r="C2628" s="2">
        <v>17.751000000000001</v>
      </c>
      <c r="D2628" s="2">
        <v>401.83651625260546</v>
      </c>
      <c r="E2628" s="2">
        <v>7.133</v>
      </c>
      <c r="F2628" s="2">
        <v>17.901</v>
      </c>
      <c r="G2628" s="2">
        <v>400.14524328249826</v>
      </c>
      <c r="H2628" s="2">
        <v>7.1630000000000003</v>
      </c>
      <c r="I2628" s="2">
        <v>18.085000000000001</v>
      </c>
      <c r="J2628" s="2">
        <v>399.61791539950235</v>
      </c>
      <c r="K2628" s="2">
        <v>7.2270900000000005</v>
      </c>
      <c r="L2628" s="65" t="s">
        <v>60</v>
      </c>
    </row>
    <row r="2629" spans="2:12">
      <c r="B2629" s="62" t="s">
        <v>61</v>
      </c>
      <c r="C2629" s="2">
        <v>7.0000000000000001E-3</v>
      </c>
      <c r="D2629" s="2">
        <v>285.71428571428572</v>
      </c>
      <c r="E2629" s="2">
        <v>2E-3</v>
      </c>
      <c r="F2629" s="2">
        <v>18.013000000000002</v>
      </c>
      <c r="G2629" s="2">
        <v>204.79653583523012</v>
      </c>
      <c r="H2629" s="2">
        <v>3.6890000000000001</v>
      </c>
      <c r="I2629" s="2">
        <v>2E-3</v>
      </c>
      <c r="J2629" s="2">
        <v>1500</v>
      </c>
      <c r="K2629" s="2">
        <v>3.0000000000000001E-3</v>
      </c>
      <c r="L2629" s="65" t="s">
        <v>62</v>
      </c>
    </row>
    <row r="2630" spans="2:12">
      <c r="B2630" s="62" t="s">
        <v>63</v>
      </c>
      <c r="C2630" s="2">
        <v>0</v>
      </c>
      <c r="D2630" s="2">
        <v>0</v>
      </c>
      <c r="E2630" s="2">
        <v>0</v>
      </c>
      <c r="F2630" s="2">
        <v>0</v>
      </c>
      <c r="G2630" s="2">
        <v>0</v>
      </c>
      <c r="H2630" s="2">
        <v>0</v>
      </c>
      <c r="I2630" s="2">
        <v>0</v>
      </c>
      <c r="J2630" s="2">
        <v>0</v>
      </c>
      <c r="K2630" s="2">
        <v>0</v>
      </c>
      <c r="L2630" s="65" t="s">
        <v>64</v>
      </c>
    </row>
    <row r="2631" spans="2:12">
      <c r="B2631" s="62" t="s">
        <v>65</v>
      </c>
      <c r="C2631" s="2">
        <v>0</v>
      </c>
      <c r="D2631" s="2">
        <v>0</v>
      </c>
      <c r="E2631" s="2">
        <v>0</v>
      </c>
      <c r="F2631" s="2">
        <v>0</v>
      </c>
      <c r="G2631" s="2">
        <v>0</v>
      </c>
      <c r="H2631" s="2">
        <v>0</v>
      </c>
      <c r="I2631" s="2">
        <v>0</v>
      </c>
      <c r="J2631" s="2">
        <v>0</v>
      </c>
      <c r="K2631" s="2">
        <v>0</v>
      </c>
      <c r="L2631" s="65" t="s">
        <v>66</v>
      </c>
    </row>
    <row r="2632" spans="2:12">
      <c r="B2632" s="62" t="s">
        <v>67</v>
      </c>
      <c r="C2632" s="2">
        <v>0</v>
      </c>
      <c r="D2632" s="2">
        <v>0</v>
      </c>
      <c r="E2632" s="2">
        <v>0</v>
      </c>
      <c r="F2632" s="2">
        <v>0</v>
      </c>
      <c r="G2632" s="2">
        <v>0</v>
      </c>
      <c r="H2632" s="2">
        <v>0</v>
      </c>
      <c r="I2632" s="2">
        <v>0</v>
      </c>
      <c r="J2632" s="2">
        <v>0</v>
      </c>
      <c r="K2632" s="2">
        <v>0</v>
      </c>
      <c r="L2632" s="65" t="s">
        <v>68</v>
      </c>
    </row>
    <row r="2633" spans="2:12">
      <c r="B2633" s="62" t="s">
        <v>69</v>
      </c>
      <c r="C2633" s="2">
        <v>0</v>
      </c>
      <c r="D2633" s="2">
        <v>0</v>
      </c>
      <c r="E2633" s="2">
        <v>0</v>
      </c>
      <c r="F2633" s="2">
        <v>0</v>
      </c>
      <c r="G2633" s="2">
        <v>0</v>
      </c>
      <c r="H2633" s="2">
        <v>0</v>
      </c>
      <c r="I2633" s="2">
        <v>0</v>
      </c>
      <c r="J2633" s="2">
        <v>0</v>
      </c>
      <c r="K2633" s="2">
        <v>0</v>
      </c>
      <c r="L2633" s="65" t="s">
        <v>70</v>
      </c>
    </row>
    <row r="2634" spans="2:12">
      <c r="B2634" s="62" t="s">
        <v>71</v>
      </c>
      <c r="C2634" s="2">
        <v>0</v>
      </c>
      <c r="D2634" s="2">
        <v>0</v>
      </c>
      <c r="E2634" s="2">
        <v>0</v>
      </c>
      <c r="F2634" s="2">
        <v>0</v>
      </c>
      <c r="G2634" s="2">
        <v>0</v>
      </c>
      <c r="H2634" s="2">
        <v>0</v>
      </c>
      <c r="I2634" s="2">
        <v>0</v>
      </c>
      <c r="J2634" s="2">
        <v>0</v>
      </c>
      <c r="K2634" s="2">
        <v>0</v>
      </c>
      <c r="L2634" s="65" t="s">
        <v>72</v>
      </c>
    </row>
    <row r="2635" spans="2:12">
      <c r="B2635" s="62" t="s">
        <v>73</v>
      </c>
      <c r="C2635" s="2">
        <v>0</v>
      </c>
      <c r="D2635" s="2">
        <v>0</v>
      </c>
      <c r="E2635" s="2">
        <v>0</v>
      </c>
      <c r="F2635" s="2">
        <v>0</v>
      </c>
      <c r="G2635" s="2">
        <v>0</v>
      </c>
      <c r="H2635" s="2">
        <v>0</v>
      </c>
      <c r="I2635" s="2">
        <v>0</v>
      </c>
      <c r="J2635" s="2">
        <v>0</v>
      </c>
      <c r="K2635" s="2">
        <v>0</v>
      </c>
      <c r="L2635" s="65" t="s">
        <v>74</v>
      </c>
    </row>
    <row r="2636" spans="2:12">
      <c r="B2636" s="62" t="s">
        <v>75</v>
      </c>
      <c r="C2636" s="2">
        <v>100</v>
      </c>
      <c r="D2636" s="2">
        <v>3050</v>
      </c>
      <c r="E2636" s="2">
        <v>305</v>
      </c>
      <c r="F2636" s="2">
        <v>101</v>
      </c>
      <c r="G2636" s="2">
        <v>2782.1782178217818</v>
      </c>
      <c r="H2636" s="2">
        <v>281</v>
      </c>
      <c r="I2636" s="2">
        <v>90</v>
      </c>
      <c r="J2636" s="2">
        <v>2111.1111111111113</v>
      </c>
      <c r="K2636" s="2">
        <v>305</v>
      </c>
      <c r="L2636" s="65" t="s">
        <v>76</v>
      </c>
    </row>
    <row r="2637" spans="2:12">
      <c r="B2637" s="62" t="s">
        <v>77</v>
      </c>
      <c r="C2637" s="2">
        <v>0.161</v>
      </c>
      <c r="D2637" s="2">
        <v>2161.4906832298134</v>
      </c>
      <c r="E2637" s="2">
        <v>0.34799999999999998</v>
      </c>
      <c r="F2637" s="2">
        <v>0.106</v>
      </c>
      <c r="G2637" s="2">
        <v>2075.4716981132074</v>
      </c>
      <c r="H2637" s="2">
        <v>0.22</v>
      </c>
      <c r="I2637" s="2">
        <v>0.108</v>
      </c>
      <c r="J2637" s="2">
        <v>2039.2592592592594</v>
      </c>
      <c r="K2637" s="2">
        <v>0.22024000000000002</v>
      </c>
      <c r="L2637" s="65" t="s">
        <v>78</v>
      </c>
    </row>
    <row r="2638" spans="2:12" ht="15.75" thickBot="1">
      <c r="B2638" s="62" t="s">
        <v>79</v>
      </c>
      <c r="C2638" s="2">
        <v>0</v>
      </c>
      <c r="D2638" s="2">
        <v>0</v>
      </c>
      <c r="E2638" s="2">
        <v>0</v>
      </c>
      <c r="F2638" s="2">
        <v>0</v>
      </c>
      <c r="G2638" s="2">
        <v>0</v>
      </c>
      <c r="H2638" s="2">
        <v>0</v>
      </c>
      <c r="I2638" s="2">
        <v>0</v>
      </c>
      <c r="J2638" s="2">
        <v>0</v>
      </c>
      <c r="K2638" s="2">
        <v>0</v>
      </c>
      <c r="L2638" s="66" t="s">
        <v>80</v>
      </c>
    </row>
    <row r="2639" spans="2:12" ht="15.75" thickBot="1">
      <c r="B2639" s="63" t="s">
        <v>81</v>
      </c>
      <c r="C2639" s="2">
        <v>21.638999999999999</v>
      </c>
      <c r="D2639" s="2">
        <v>1042.1461250519894</v>
      </c>
      <c r="E2639" s="2">
        <v>22.550999999999998</v>
      </c>
      <c r="F2639" s="2">
        <v>10.006</v>
      </c>
      <c r="G2639" s="2">
        <v>1025.384769138517</v>
      </c>
      <c r="H2639" s="2">
        <v>10.26</v>
      </c>
      <c r="I2639" s="2">
        <v>10.869</v>
      </c>
      <c r="J2639" s="2">
        <v>1006.0355138467201</v>
      </c>
      <c r="K2639" s="2">
        <v>10.9346</v>
      </c>
      <c r="L2639" s="75" t="s">
        <v>82</v>
      </c>
    </row>
    <row r="2640" spans="2:12" ht="15.75" thickBot="1">
      <c r="B2640" s="81" t="s">
        <v>343</v>
      </c>
      <c r="C2640" s="67">
        <v>386.26099999999997</v>
      </c>
      <c r="D2640" s="67">
        <v>1718.9387486699409</v>
      </c>
      <c r="E2640" s="67">
        <v>663.95899999999995</v>
      </c>
      <c r="F2640" s="67">
        <v>386.54999999999995</v>
      </c>
      <c r="G2640" s="67">
        <v>1850.7256499805981</v>
      </c>
      <c r="H2640" s="67">
        <v>715.39800000000002</v>
      </c>
      <c r="I2640" s="67">
        <f>SUM(I2618:I2639)</f>
        <v>348.33799999999997</v>
      </c>
      <c r="J2640" s="67">
        <f>+K2640/I2640*1000</f>
        <v>2135.6586131860436</v>
      </c>
      <c r="K2640" s="67">
        <f>SUM(K2618:K2639)</f>
        <v>743.93105000000003</v>
      </c>
      <c r="L2640" s="81" t="s">
        <v>345</v>
      </c>
    </row>
    <row r="2641" spans="2:12" ht="15.75" thickBot="1">
      <c r="B2641" s="81" t="s">
        <v>344</v>
      </c>
      <c r="C2641" s="67">
        <v>38640.608</v>
      </c>
      <c r="D2641" s="67">
        <v>2137.3636512137696</v>
      </c>
      <c r="E2641" s="67">
        <v>82589.031000000003</v>
      </c>
      <c r="F2641" s="67">
        <v>31840.225999999999</v>
      </c>
      <c r="G2641" s="67">
        <v>2610.3119996698515</v>
      </c>
      <c r="H2641" s="67">
        <v>83112.923999999999</v>
      </c>
      <c r="I2641" s="67">
        <v>32876.370000000003</v>
      </c>
      <c r="J2641" s="67">
        <v>2242.832591615193</v>
      </c>
      <c r="K2641" s="67">
        <v>73736.194129999989</v>
      </c>
      <c r="L2641" s="81" t="s">
        <v>342</v>
      </c>
    </row>
    <row r="2642" spans="2:12">
      <c r="I2642" s="39"/>
      <c r="K2642" s="110" t="s">
        <v>371</v>
      </c>
    </row>
    <row r="2644" spans="2:12">
      <c r="B2644" s="43" t="s">
        <v>231</v>
      </c>
      <c r="L2644" s="43" t="s">
        <v>232</v>
      </c>
    </row>
    <row r="2645" spans="2:12">
      <c r="B2645" s="43" t="s">
        <v>377</v>
      </c>
      <c r="L2645" s="43" t="s">
        <v>415</v>
      </c>
    </row>
    <row r="2646" spans="2:12" ht="15.75" thickBot="1">
      <c r="B2646" s="43" t="s">
        <v>467</v>
      </c>
      <c r="L2646" s="43" t="s">
        <v>127</v>
      </c>
    </row>
    <row r="2647" spans="2:12" ht="15.75" thickBot="1">
      <c r="B2647" s="150" t="s">
        <v>39</v>
      </c>
      <c r="C2647" s="138">
        <v>2019</v>
      </c>
      <c r="D2647" s="139"/>
      <c r="E2647" s="140"/>
      <c r="F2647" s="138">
        <v>2020</v>
      </c>
      <c r="G2647" s="139"/>
      <c r="H2647" s="140"/>
      <c r="I2647" s="138">
        <v>2021</v>
      </c>
      <c r="J2647" s="139"/>
      <c r="K2647" s="140"/>
      <c r="L2647" s="141" t="s">
        <v>40</v>
      </c>
    </row>
    <row r="2648" spans="2:12">
      <c r="B2648" s="151"/>
      <c r="C2648" s="57" t="s">
        <v>7</v>
      </c>
      <c r="D2648" s="57" t="s">
        <v>461</v>
      </c>
      <c r="E2648" s="58" t="s">
        <v>462</v>
      </c>
      <c r="F2648" s="57" t="s">
        <v>7</v>
      </c>
      <c r="G2648" s="57" t="s">
        <v>461</v>
      </c>
      <c r="H2648" s="58" t="s">
        <v>462</v>
      </c>
      <c r="I2648" s="57" t="s">
        <v>7</v>
      </c>
      <c r="J2648" s="57" t="s">
        <v>461</v>
      </c>
      <c r="K2648" s="58" t="s">
        <v>462</v>
      </c>
      <c r="L2648" s="142"/>
    </row>
    <row r="2649" spans="2:12" ht="15.75" thickBot="1">
      <c r="B2649" s="152"/>
      <c r="C2649" s="68" t="s">
        <v>8</v>
      </c>
      <c r="D2649" s="69" t="s">
        <v>9</v>
      </c>
      <c r="E2649" s="70" t="s">
        <v>10</v>
      </c>
      <c r="F2649" s="68" t="s">
        <v>8</v>
      </c>
      <c r="G2649" s="69" t="s">
        <v>9</v>
      </c>
      <c r="H2649" s="70" t="s">
        <v>10</v>
      </c>
      <c r="I2649" s="68" t="s">
        <v>8</v>
      </c>
      <c r="J2649" s="69" t="s">
        <v>9</v>
      </c>
      <c r="K2649" s="70" t="s">
        <v>10</v>
      </c>
      <c r="L2649" s="143"/>
    </row>
    <row r="2650" spans="2:12">
      <c r="B2650" s="61" t="s">
        <v>41</v>
      </c>
      <c r="C2650" s="2">
        <v>0</v>
      </c>
      <c r="D2650" s="2">
        <v>0</v>
      </c>
      <c r="E2650" s="2">
        <v>0</v>
      </c>
      <c r="F2650" s="2">
        <v>0</v>
      </c>
      <c r="G2650" s="2">
        <v>0</v>
      </c>
      <c r="H2650" s="2">
        <v>0</v>
      </c>
      <c r="I2650" s="2">
        <v>0</v>
      </c>
      <c r="J2650" s="2"/>
      <c r="K2650" s="2">
        <v>0</v>
      </c>
      <c r="L2650" s="64" t="s">
        <v>42</v>
      </c>
    </row>
    <row r="2651" spans="2:12">
      <c r="B2651" s="62" t="s">
        <v>43</v>
      </c>
      <c r="C2651" s="2">
        <v>0</v>
      </c>
      <c r="D2651" s="2">
        <v>0</v>
      </c>
      <c r="E2651" s="2">
        <v>0</v>
      </c>
      <c r="F2651" s="2">
        <v>0</v>
      </c>
      <c r="G2651" s="2">
        <v>0</v>
      </c>
      <c r="H2651" s="2">
        <v>0</v>
      </c>
      <c r="I2651" s="2">
        <v>0</v>
      </c>
      <c r="J2651" s="2"/>
      <c r="K2651" s="2">
        <v>0</v>
      </c>
      <c r="L2651" s="65" t="s">
        <v>416</v>
      </c>
    </row>
    <row r="2652" spans="2:12">
      <c r="B2652" s="62" t="s">
        <v>44</v>
      </c>
      <c r="C2652" s="2">
        <v>0</v>
      </c>
      <c r="D2652" s="2">
        <v>0</v>
      </c>
      <c r="E2652" s="2">
        <v>0</v>
      </c>
      <c r="F2652" s="2">
        <v>0</v>
      </c>
      <c r="G2652" s="2">
        <v>0</v>
      </c>
      <c r="H2652" s="2">
        <v>0</v>
      </c>
      <c r="I2652" s="2">
        <v>0</v>
      </c>
      <c r="J2652" s="2"/>
      <c r="K2652" s="2">
        <v>0</v>
      </c>
      <c r="L2652" s="65" t="s">
        <v>45</v>
      </c>
    </row>
    <row r="2653" spans="2:12">
      <c r="B2653" s="62" t="s">
        <v>46</v>
      </c>
      <c r="C2653" s="2">
        <v>0.97699999999999998</v>
      </c>
      <c r="D2653" s="2">
        <v>3135.1074718526106</v>
      </c>
      <c r="E2653" s="2">
        <v>3.0630000000000002</v>
      </c>
      <c r="F2653" s="2">
        <v>0.96399999999999997</v>
      </c>
      <c r="G2653" s="2">
        <v>3250</v>
      </c>
      <c r="H2653" s="2">
        <v>3.133</v>
      </c>
      <c r="I2653" s="2">
        <v>0.96</v>
      </c>
      <c r="J2653" s="2"/>
      <c r="K2653" s="2">
        <v>3.1630799999999999</v>
      </c>
      <c r="L2653" s="65" t="s">
        <v>47</v>
      </c>
    </row>
    <row r="2654" spans="2:12">
      <c r="B2654" s="62" t="s">
        <v>48</v>
      </c>
      <c r="C2654" s="2">
        <v>0</v>
      </c>
      <c r="D2654" s="2">
        <v>0</v>
      </c>
      <c r="E2654" s="2">
        <v>0</v>
      </c>
      <c r="F2654" s="2">
        <v>0</v>
      </c>
      <c r="G2654" s="2">
        <v>0</v>
      </c>
      <c r="H2654" s="2">
        <v>0</v>
      </c>
      <c r="I2654" s="2">
        <v>0</v>
      </c>
      <c r="J2654" s="2"/>
      <c r="K2654" s="2">
        <v>0</v>
      </c>
      <c r="L2654" s="65" t="s">
        <v>49</v>
      </c>
    </row>
    <row r="2655" spans="2:12">
      <c r="B2655" s="62" t="s">
        <v>50</v>
      </c>
      <c r="C2655" s="2">
        <v>0</v>
      </c>
      <c r="D2655" s="2">
        <v>0</v>
      </c>
      <c r="E2655" s="2">
        <v>0</v>
      </c>
      <c r="F2655" s="2">
        <v>0</v>
      </c>
      <c r="G2655" s="2">
        <v>0</v>
      </c>
      <c r="H2655" s="2">
        <v>0</v>
      </c>
      <c r="I2655" s="2">
        <v>0</v>
      </c>
      <c r="J2655" s="2"/>
      <c r="K2655" s="2">
        <v>0</v>
      </c>
      <c r="L2655" s="65" t="s">
        <v>51</v>
      </c>
    </row>
    <row r="2656" spans="2:12">
      <c r="B2656" s="62" t="s">
        <v>52</v>
      </c>
      <c r="C2656" s="2">
        <v>0</v>
      </c>
      <c r="D2656" s="2">
        <v>0</v>
      </c>
      <c r="E2656" s="2">
        <v>0</v>
      </c>
      <c r="F2656" s="2">
        <v>0</v>
      </c>
      <c r="G2656" s="2">
        <v>0</v>
      </c>
      <c r="H2656" s="2">
        <v>0</v>
      </c>
      <c r="I2656" s="2">
        <v>0</v>
      </c>
      <c r="J2656" s="2"/>
      <c r="K2656" s="2">
        <v>0</v>
      </c>
      <c r="L2656" s="65" t="s">
        <v>53</v>
      </c>
    </row>
    <row r="2657" spans="2:12">
      <c r="B2657" s="62" t="s">
        <v>54</v>
      </c>
      <c r="C2657" s="2">
        <v>0</v>
      </c>
      <c r="D2657" s="2">
        <v>0</v>
      </c>
      <c r="E2657" s="2">
        <v>0</v>
      </c>
      <c r="F2657" s="2">
        <v>0</v>
      </c>
      <c r="G2657" s="2">
        <v>0</v>
      </c>
      <c r="H2657" s="2">
        <v>0</v>
      </c>
      <c r="I2657" s="2">
        <v>0</v>
      </c>
      <c r="J2657" s="2"/>
      <c r="K2657" s="2">
        <v>0</v>
      </c>
      <c r="L2657" s="65" t="s">
        <v>55</v>
      </c>
    </row>
    <row r="2658" spans="2:12">
      <c r="B2658" s="62" t="s">
        <v>56</v>
      </c>
      <c r="C2658" s="2">
        <v>0</v>
      </c>
      <c r="D2658" s="2">
        <v>0</v>
      </c>
      <c r="E2658" s="2">
        <v>0</v>
      </c>
      <c r="F2658" s="2">
        <v>0</v>
      </c>
      <c r="G2658" s="2">
        <v>0</v>
      </c>
      <c r="H2658" s="2">
        <v>0</v>
      </c>
      <c r="I2658" s="2">
        <v>0</v>
      </c>
      <c r="J2658" s="2"/>
      <c r="K2658" s="2">
        <v>0</v>
      </c>
      <c r="L2658" s="65" t="s">
        <v>57</v>
      </c>
    </row>
    <row r="2659" spans="2:12">
      <c r="B2659" s="62" t="s">
        <v>58</v>
      </c>
      <c r="C2659" s="2">
        <v>0</v>
      </c>
      <c r="D2659" s="2">
        <v>0</v>
      </c>
      <c r="E2659" s="2">
        <v>0</v>
      </c>
      <c r="F2659" s="2">
        <v>0</v>
      </c>
      <c r="G2659" s="2">
        <v>0</v>
      </c>
      <c r="H2659" s="2">
        <v>0</v>
      </c>
      <c r="I2659" s="2">
        <v>0</v>
      </c>
      <c r="J2659" s="2"/>
      <c r="K2659" s="2">
        <v>0</v>
      </c>
      <c r="L2659" s="65" t="s">
        <v>417</v>
      </c>
    </row>
    <row r="2660" spans="2:12">
      <c r="B2660" s="62" t="s">
        <v>59</v>
      </c>
      <c r="C2660" s="2">
        <v>0</v>
      </c>
      <c r="D2660" s="2">
        <v>0</v>
      </c>
      <c r="E2660" s="2">
        <v>0</v>
      </c>
      <c r="F2660" s="2">
        <v>0</v>
      </c>
      <c r="G2660" s="2">
        <v>0</v>
      </c>
      <c r="H2660" s="2">
        <v>0</v>
      </c>
      <c r="I2660" s="2">
        <v>0</v>
      </c>
      <c r="J2660" s="2"/>
      <c r="K2660" s="2">
        <v>0</v>
      </c>
      <c r="L2660" s="65" t="s">
        <v>60</v>
      </c>
    </row>
    <row r="2661" spans="2:12">
      <c r="B2661" s="62" t="s">
        <v>61</v>
      </c>
      <c r="C2661" s="2">
        <v>0.33400000000000002</v>
      </c>
      <c r="D2661" s="2">
        <v>380.23952095808386</v>
      </c>
      <c r="E2661" s="2">
        <v>0.127</v>
      </c>
      <c r="F2661" s="2">
        <v>0.33600000000000002</v>
      </c>
      <c r="G2661" s="2">
        <v>452.38095238095235</v>
      </c>
      <c r="H2661" s="2">
        <v>0.152</v>
      </c>
      <c r="I2661" s="2">
        <v>0.32300000000000001</v>
      </c>
      <c r="J2661" s="2"/>
      <c r="K2661" s="2">
        <v>0.15200999999999998</v>
      </c>
      <c r="L2661" s="65" t="s">
        <v>62</v>
      </c>
    </row>
    <row r="2662" spans="2:12">
      <c r="B2662" s="62" t="s">
        <v>63</v>
      </c>
      <c r="C2662" s="2">
        <v>0</v>
      </c>
      <c r="D2662" s="2">
        <v>0</v>
      </c>
      <c r="E2662" s="2">
        <v>0</v>
      </c>
      <c r="F2662" s="2">
        <v>0</v>
      </c>
      <c r="G2662" s="2">
        <v>0</v>
      </c>
      <c r="H2662" s="2">
        <v>0</v>
      </c>
      <c r="I2662" s="2">
        <v>0</v>
      </c>
      <c r="J2662" s="2"/>
      <c r="K2662" s="2">
        <v>0</v>
      </c>
      <c r="L2662" s="65" t="s">
        <v>64</v>
      </c>
    </row>
    <row r="2663" spans="2:12">
      <c r="B2663" s="62" t="s">
        <v>65</v>
      </c>
      <c r="C2663" s="2">
        <v>0</v>
      </c>
      <c r="D2663" s="2">
        <v>0</v>
      </c>
      <c r="E2663" s="2">
        <v>0</v>
      </c>
      <c r="F2663" s="2">
        <v>0</v>
      </c>
      <c r="G2663" s="2">
        <v>0</v>
      </c>
      <c r="H2663" s="2">
        <v>0</v>
      </c>
      <c r="I2663" s="2">
        <v>0</v>
      </c>
      <c r="J2663" s="2"/>
      <c r="K2663" s="2">
        <v>0</v>
      </c>
      <c r="L2663" s="65" t="s">
        <v>66</v>
      </c>
    </row>
    <row r="2664" spans="2:12">
      <c r="B2664" s="62" t="s">
        <v>67</v>
      </c>
      <c r="C2664" s="2">
        <v>0</v>
      </c>
      <c r="D2664" s="2">
        <v>0</v>
      </c>
      <c r="E2664" s="2">
        <v>0</v>
      </c>
      <c r="F2664" s="2">
        <v>0</v>
      </c>
      <c r="G2664" s="2">
        <v>0</v>
      </c>
      <c r="H2664" s="2">
        <v>0</v>
      </c>
      <c r="I2664" s="2">
        <v>0</v>
      </c>
      <c r="J2664" s="2"/>
      <c r="K2664" s="2">
        <v>0</v>
      </c>
      <c r="L2664" s="65" t="s">
        <v>68</v>
      </c>
    </row>
    <row r="2665" spans="2:12">
      <c r="B2665" s="62" t="s">
        <v>69</v>
      </c>
      <c r="C2665" s="2">
        <v>0</v>
      </c>
      <c r="D2665" s="2">
        <v>0</v>
      </c>
      <c r="E2665" s="2">
        <v>0</v>
      </c>
      <c r="F2665" s="2">
        <v>0</v>
      </c>
      <c r="G2665" s="2">
        <v>0</v>
      </c>
      <c r="H2665" s="2">
        <v>0</v>
      </c>
      <c r="I2665" s="2">
        <v>0</v>
      </c>
      <c r="J2665" s="2"/>
      <c r="K2665" s="2">
        <v>0</v>
      </c>
      <c r="L2665" s="65" t="s">
        <v>70</v>
      </c>
    </row>
    <row r="2666" spans="2:12">
      <c r="B2666" s="62" t="s">
        <v>71</v>
      </c>
      <c r="C2666" s="2">
        <v>0</v>
      </c>
      <c r="D2666" s="2">
        <v>0</v>
      </c>
      <c r="E2666" s="2">
        <v>0</v>
      </c>
      <c r="F2666" s="2">
        <v>0</v>
      </c>
      <c r="G2666" s="2">
        <v>0</v>
      </c>
      <c r="H2666" s="2">
        <v>0</v>
      </c>
      <c r="I2666" s="2">
        <v>0</v>
      </c>
      <c r="J2666" s="2"/>
      <c r="K2666" s="2">
        <v>0</v>
      </c>
      <c r="L2666" s="65" t="s">
        <v>72</v>
      </c>
    </row>
    <row r="2667" spans="2:12">
      <c r="B2667" s="62" t="s">
        <v>73</v>
      </c>
      <c r="C2667" s="2">
        <v>0</v>
      </c>
      <c r="D2667" s="2">
        <v>0</v>
      </c>
      <c r="E2667" s="2">
        <v>0</v>
      </c>
      <c r="F2667" s="2">
        <v>0</v>
      </c>
      <c r="G2667" s="2">
        <v>0</v>
      </c>
      <c r="H2667" s="2">
        <v>0</v>
      </c>
      <c r="I2667" s="2">
        <v>0</v>
      </c>
      <c r="J2667" s="2"/>
      <c r="K2667" s="2">
        <v>0</v>
      </c>
      <c r="L2667" s="65" t="s">
        <v>74</v>
      </c>
    </row>
    <row r="2668" spans="2:12">
      <c r="B2668" s="62" t="s">
        <v>75</v>
      </c>
      <c r="C2668" s="2">
        <v>7</v>
      </c>
      <c r="D2668" s="2">
        <v>1428.5714285714287</v>
      </c>
      <c r="E2668" s="2">
        <v>10</v>
      </c>
      <c r="F2668" s="2">
        <v>5</v>
      </c>
      <c r="G2668" s="2">
        <v>1600</v>
      </c>
      <c r="H2668" s="2">
        <v>8</v>
      </c>
      <c r="I2668" s="2">
        <v>2.6749999999999998</v>
      </c>
      <c r="J2668" s="2"/>
      <c r="K2668" s="2">
        <v>27.978000000000002</v>
      </c>
      <c r="L2668" s="65" t="s">
        <v>76</v>
      </c>
    </row>
    <row r="2669" spans="2:12">
      <c r="B2669" s="62" t="s">
        <v>77</v>
      </c>
      <c r="C2669" s="2">
        <v>0</v>
      </c>
      <c r="D2669" s="2">
        <v>0</v>
      </c>
      <c r="E2669" s="2">
        <v>0</v>
      </c>
      <c r="F2669" s="2">
        <v>0</v>
      </c>
      <c r="G2669" s="2">
        <v>0</v>
      </c>
      <c r="H2669" s="2">
        <v>0</v>
      </c>
      <c r="I2669" s="2">
        <v>0</v>
      </c>
      <c r="J2669" s="2"/>
      <c r="K2669" s="2">
        <v>0</v>
      </c>
      <c r="L2669" s="65" t="s">
        <v>78</v>
      </c>
    </row>
    <row r="2670" spans="2:12" ht="15.75" thickBot="1">
      <c r="B2670" s="62" t="s">
        <v>79</v>
      </c>
      <c r="C2670" s="2">
        <v>0</v>
      </c>
      <c r="D2670" s="2">
        <v>0</v>
      </c>
      <c r="E2670" s="2">
        <v>0</v>
      </c>
      <c r="F2670" s="2">
        <v>0</v>
      </c>
      <c r="G2670" s="2">
        <v>0</v>
      </c>
      <c r="H2670" s="2">
        <v>0</v>
      </c>
      <c r="I2670" s="2">
        <v>0</v>
      </c>
      <c r="J2670" s="2"/>
      <c r="K2670" s="2">
        <v>0</v>
      </c>
      <c r="L2670" s="66" t="s">
        <v>80</v>
      </c>
    </row>
    <row r="2671" spans="2:12" ht="15.75" thickBot="1">
      <c r="B2671" s="63" t="s">
        <v>81</v>
      </c>
      <c r="C2671" s="2">
        <v>0</v>
      </c>
      <c r="D2671" s="2">
        <v>0</v>
      </c>
      <c r="E2671" s="2">
        <v>0</v>
      </c>
      <c r="F2671" s="2">
        <v>0</v>
      </c>
      <c r="G2671" s="2">
        <v>0</v>
      </c>
      <c r="H2671" s="2">
        <v>0</v>
      </c>
      <c r="I2671" s="2">
        <v>0</v>
      </c>
      <c r="J2671" s="2"/>
      <c r="K2671" s="2">
        <v>0</v>
      </c>
      <c r="L2671" s="75" t="s">
        <v>82</v>
      </c>
    </row>
    <row r="2672" spans="2:12" ht="15.75" thickBot="1">
      <c r="B2672" s="81" t="s">
        <v>343</v>
      </c>
      <c r="C2672" s="67">
        <v>8.3109999999999999</v>
      </c>
      <c r="D2672" s="67">
        <v>4943.9184213821227</v>
      </c>
      <c r="E2672" s="67">
        <v>13.190000000000001</v>
      </c>
      <c r="F2672" s="67">
        <v>6.3</v>
      </c>
      <c r="G2672" s="67">
        <v>1791.2698412698414</v>
      </c>
      <c r="H2672" s="67">
        <v>11.285</v>
      </c>
      <c r="I2672" s="67">
        <f t="shared" ref="I2672:J2672" si="362">SUM(I2650:I2671)</f>
        <v>3.9579999999999997</v>
      </c>
      <c r="J2672" s="67">
        <f t="shared" si="362"/>
        <v>0</v>
      </c>
      <c r="K2672" s="67">
        <f>SUM(K2650:K2671)</f>
        <v>31.293089999999999</v>
      </c>
      <c r="L2672" s="81" t="s">
        <v>345</v>
      </c>
    </row>
    <row r="2675" spans="2:12">
      <c r="B2675" s="43" t="s">
        <v>234</v>
      </c>
      <c r="L2675" s="43" t="s">
        <v>235</v>
      </c>
    </row>
    <row r="2676" spans="2:12">
      <c r="B2676" s="43" t="s">
        <v>29</v>
      </c>
      <c r="L2676" s="43" t="s">
        <v>372</v>
      </c>
    </row>
    <row r="2677" spans="2:12" ht="15.75" thickBot="1">
      <c r="B2677" s="43" t="s">
        <v>467</v>
      </c>
      <c r="L2677" s="43" t="s">
        <v>127</v>
      </c>
    </row>
    <row r="2678" spans="2:12" ht="15.75" thickBot="1">
      <c r="B2678" s="150" t="s">
        <v>39</v>
      </c>
      <c r="C2678" s="138">
        <v>2019</v>
      </c>
      <c r="D2678" s="139"/>
      <c r="E2678" s="140"/>
      <c r="F2678" s="138">
        <v>2020</v>
      </c>
      <c r="G2678" s="139"/>
      <c r="H2678" s="140"/>
      <c r="I2678" s="138">
        <v>2021</v>
      </c>
      <c r="J2678" s="139"/>
      <c r="K2678" s="140"/>
      <c r="L2678" s="141" t="s">
        <v>40</v>
      </c>
    </row>
    <row r="2679" spans="2:12">
      <c r="B2679" s="151"/>
      <c r="C2679" s="57" t="s">
        <v>7</v>
      </c>
      <c r="D2679" s="57" t="s">
        <v>461</v>
      </c>
      <c r="E2679" s="58" t="s">
        <v>462</v>
      </c>
      <c r="F2679" s="57" t="s">
        <v>7</v>
      </c>
      <c r="G2679" s="57" t="s">
        <v>461</v>
      </c>
      <c r="H2679" s="58" t="s">
        <v>462</v>
      </c>
      <c r="I2679" s="57" t="s">
        <v>7</v>
      </c>
      <c r="J2679" s="57" t="s">
        <v>461</v>
      </c>
      <c r="K2679" s="58" t="s">
        <v>462</v>
      </c>
      <c r="L2679" s="142"/>
    </row>
    <row r="2680" spans="2:12" ht="15.75" thickBot="1">
      <c r="B2680" s="152"/>
      <c r="C2680" s="68" t="s">
        <v>8</v>
      </c>
      <c r="D2680" s="69" t="s">
        <v>9</v>
      </c>
      <c r="E2680" s="70" t="s">
        <v>10</v>
      </c>
      <c r="F2680" s="68" t="s">
        <v>8</v>
      </c>
      <c r="G2680" s="69" t="s">
        <v>9</v>
      </c>
      <c r="H2680" s="70" t="s">
        <v>10</v>
      </c>
      <c r="I2680" s="68" t="s">
        <v>8</v>
      </c>
      <c r="J2680" s="69" t="s">
        <v>9</v>
      </c>
      <c r="K2680" s="70" t="s">
        <v>10</v>
      </c>
      <c r="L2680" s="143"/>
    </row>
    <row r="2681" spans="2:12">
      <c r="B2681" s="61" t="s">
        <v>41</v>
      </c>
      <c r="C2681" s="2">
        <v>6.8000000000000005E-2</v>
      </c>
      <c r="D2681" s="2">
        <v>1632.3529411764705</v>
      </c>
      <c r="E2681" s="2">
        <v>0.111</v>
      </c>
      <c r="F2681" s="2">
        <v>6.5000000000000002E-2</v>
      </c>
      <c r="G2681" s="2">
        <v>1492.3076923076924</v>
      </c>
      <c r="H2681" s="2">
        <v>9.7000000000000003E-2</v>
      </c>
      <c r="I2681" s="2">
        <v>2.8000000000000001E-2</v>
      </c>
      <c r="J2681" s="2">
        <v>6189.2857142857138</v>
      </c>
      <c r="K2681" s="2">
        <v>0.17330000000000001</v>
      </c>
      <c r="L2681" s="64" t="s">
        <v>42</v>
      </c>
    </row>
    <row r="2682" spans="2:12">
      <c r="B2682" s="62" t="s">
        <v>43</v>
      </c>
      <c r="C2682" s="2">
        <v>1.4E-2</v>
      </c>
      <c r="D2682" s="2">
        <v>14142.857142857143</v>
      </c>
      <c r="E2682" s="2">
        <v>0.19800000000000001</v>
      </c>
      <c r="F2682" s="2">
        <v>0.02</v>
      </c>
      <c r="G2682" s="2">
        <v>15750</v>
      </c>
      <c r="H2682" s="2">
        <v>0.315</v>
      </c>
      <c r="I2682" s="2">
        <v>0.02</v>
      </c>
      <c r="J2682" s="2">
        <v>15521</v>
      </c>
      <c r="K2682" s="2">
        <v>0.31042000000000003</v>
      </c>
      <c r="L2682" s="65" t="s">
        <v>416</v>
      </c>
    </row>
    <row r="2683" spans="2:12">
      <c r="B2683" s="62" t="s">
        <v>44</v>
      </c>
      <c r="C2683" s="2">
        <v>0</v>
      </c>
      <c r="D2683" s="2">
        <v>0</v>
      </c>
      <c r="E2683" s="2">
        <v>0</v>
      </c>
      <c r="F2683" s="2">
        <v>0</v>
      </c>
      <c r="G2683" s="2">
        <v>0</v>
      </c>
      <c r="H2683" s="2">
        <v>0</v>
      </c>
      <c r="I2683" s="2">
        <v>0</v>
      </c>
      <c r="J2683" s="2">
        <v>0</v>
      </c>
      <c r="K2683" s="2">
        <v>0</v>
      </c>
      <c r="L2683" s="65" t="s">
        <v>45</v>
      </c>
    </row>
    <row r="2684" spans="2:12">
      <c r="B2684" s="62" t="s">
        <v>46</v>
      </c>
      <c r="C2684" s="2">
        <v>1.163</v>
      </c>
      <c r="D2684" s="2">
        <v>1478.9337919174548</v>
      </c>
      <c r="E2684" s="2">
        <v>1.72</v>
      </c>
      <c r="F2684" s="2">
        <v>1.2190000000000001</v>
      </c>
      <c r="G2684" s="2">
        <v>1488.1050041017227</v>
      </c>
      <c r="H2684" s="2">
        <v>1.8140000000000001</v>
      </c>
      <c r="I2684" s="2">
        <v>1.579</v>
      </c>
      <c r="J2684" s="2">
        <v>1416.5421152628244</v>
      </c>
      <c r="K2684" s="2">
        <v>2.2367199999999996</v>
      </c>
      <c r="L2684" s="65" t="s">
        <v>47</v>
      </c>
    </row>
    <row r="2685" spans="2:12">
      <c r="B2685" s="62" t="s">
        <v>48</v>
      </c>
      <c r="C2685" s="2">
        <v>4.79</v>
      </c>
      <c r="D2685" s="2">
        <v>3165.7620041753653</v>
      </c>
      <c r="E2685" s="2">
        <v>15.164</v>
      </c>
      <c r="F2685" s="2">
        <v>5.2779999999999996</v>
      </c>
      <c r="G2685" s="2">
        <v>2178.0977643046613</v>
      </c>
      <c r="H2685" s="2">
        <v>11.496</v>
      </c>
      <c r="I2685" s="2">
        <v>4.415</v>
      </c>
      <c r="J2685" s="2">
        <v>2135.2208380520951</v>
      </c>
      <c r="K2685" s="2">
        <v>9.4269999999999996</v>
      </c>
      <c r="L2685" s="65" t="s">
        <v>49</v>
      </c>
    </row>
    <row r="2686" spans="2:12">
      <c r="B2686" s="62" t="s">
        <v>50</v>
      </c>
      <c r="C2686" s="2">
        <v>0</v>
      </c>
      <c r="D2686" s="2">
        <v>0</v>
      </c>
      <c r="E2686" s="2">
        <v>0</v>
      </c>
      <c r="F2686" s="2">
        <v>0</v>
      </c>
      <c r="G2686" s="2">
        <v>0</v>
      </c>
      <c r="H2686" s="2">
        <v>0</v>
      </c>
      <c r="I2686" s="2">
        <v>0</v>
      </c>
      <c r="J2686" s="2">
        <v>0</v>
      </c>
      <c r="K2686" s="2">
        <v>0</v>
      </c>
      <c r="L2686" s="65" t="s">
        <v>51</v>
      </c>
    </row>
    <row r="2687" spans="2:12">
      <c r="B2687" s="62" t="s">
        <v>52</v>
      </c>
      <c r="C2687" s="2">
        <v>0</v>
      </c>
      <c r="D2687" s="2">
        <v>0</v>
      </c>
      <c r="E2687" s="2">
        <v>0</v>
      </c>
      <c r="F2687" s="2">
        <v>0</v>
      </c>
      <c r="G2687" s="2">
        <v>0</v>
      </c>
      <c r="H2687" s="2">
        <v>0</v>
      </c>
      <c r="I2687" s="2">
        <v>0</v>
      </c>
      <c r="J2687" s="2">
        <v>0</v>
      </c>
      <c r="K2687" s="2">
        <v>0</v>
      </c>
      <c r="L2687" s="65" t="s">
        <v>53</v>
      </c>
    </row>
    <row r="2688" spans="2:12">
      <c r="B2688" s="62" t="s">
        <v>54</v>
      </c>
      <c r="C2688" s="2">
        <v>0</v>
      </c>
      <c r="D2688" s="2">
        <v>0</v>
      </c>
      <c r="E2688" s="2">
        <v>0</v>
      </c>
      <c r="F2688" s="2">
        <v>0</v>
      </c>
      <c r="G2688" s="2">
        <v>0</v>
      </c>
      <c r="H2688" s="2">
        <v>0</v>
      </c>
      <c r="I2688" s="2">
        <v>0</v>
      </c>
      <c r="J2688" s="2">
        <v>0</v>
      </c>
      <c r="K2688" s="2">
        <v>0</v>
      </c>
      <c r="L2688" s="65" t="s">
        <v>55</v>
      </c>
    </row>
    <row r="2689" spans="2:12">
      <c r="B2689" s="62" t="s">
        <v>56</v>
      </c>
      <c r="C2689" s="2">
        <v>0</v>
      </c>
      <c r="D2689" s="2">
        <v>0</v>
      </c>
      <c r="E2689" s="2">
        <v>0</v>
      </c>
      <c r="F2689" s="2">
        <v>0</v>
      </c>
      <c r="G2689" s="2">
        <v>0</v>
      </c>
      <c r="H2689" s="2">
        <v>0</v>
      </c>
      <c r="I2689" s="2">
        <v>0</v>
      </c>
      <c r="J2689" s="2">
        <v>0</v>
      </c>
      <c r="K2689" s="2">
        <v>0</v>
      </c>
      <c r="L2689" s="65" t="s">
        <v>57</v>
      </c>
    </row>
    <row r="2690" spans="2:12">
      <c r="B2690" s="62" t="s">
        <v>58</v>
      </c>
      <c r="C2690" s="2">
        <v>8.8520000000000003</v>
      </c>
      <c r="D2690" s="2">
        <v>169.67916854948035</v>
      </c>
      <c r="E2690" s="2">
        <v>1.502</v>
      </c>
      <c r="F2690" s="2">
        <v>9.6489999999999991</v>
      </c>
      <c r="G2690" s="2">
        <v>1935.8482744325838</v>
      </c>
      <c r="H2690" s="2">
        <v>18.678999999999998</v>
      </c>
      <c r="I2690" s="2">
        <v>7.9779999999999998</v>
      </c>
      <c r="J2690" s="2">
        <v>1778.2150915016296</v>
      </c>
      <c r="K2690" s="2">
        <v>14.1866</v>
      </c>
      <c r="L2690" s="65" t="s">
        <v>417</v>
      </c>
    </row>
    <row r="2691" spans="2:12">
      <c r="B2691" s="62" t="s">
        <v>59</v>
      </c>
      <c r="C2691" s="2">
        <v>0.371</v>
      </c>
      <c r="D2691" s="2">
        <v>415.09433962264154</v>
      </c>
      <c r="E2691" s="2">
        <v>0.154</v>
      </c>
      <c r="F2691" s="2">
        <v>0.34599999999999997</v>
      </c>
      <c r="G2691" s="2">
        <v>416.18497109826592</v>
      </c>
      <c r="H2691" s="2">
        <v>0.14399999999999999</v>
      </c>
      <c r="I2691" s="2">
        <v>0.34200000000000003</v>
      </c>
      <c r="J2691" s="2">
        <v>415.87719298245605</v>
      </c>
      <c r="K2691" s="2">
        <v>0.14223</v>
      </c>
      <c r="L2691" s="65" t="s">
        <v>60</v>
      </c>
    </row>
    <row r="2692" spans="2:12">
      <c r="B2692" s="62" t="s">
        <v>61</v>
      </c>
      <c r="C2692" s="2">
        <v>2.7949999999999999</v>
      </c>
      <c r="D2692" s="2">
        <v>837.20930232558135</v>
      </c>
      <c r="E2692" s="2">
        <v>2.34</v>
      </c>
      <c r="F2692" s="2">
        <v>2.6080000000000001</v>
      </c>
      <c r="G2692" s="2">
        <v>897.62269938650309</v>
      </c>
      <c r="H2692" s="2">
        <v>2.3410000000000002</v>
      </c>
      <c r="I2692" s="2">
        <v>2.6019999999999999</v>
      </c>
      <c r="J2692" s="2">
        <v>900.08070714834753</v>
      </c>
      <c r="K2692" s="2">
        <v>2.3420100000000001</v>
      </c>
      <c r="L2692" s="65" t="s">
        <v>62</v>
      </c>
    </row>
    <row r="2693" spans="2:12">
      <c r="B2693" s="62" t="s">
        <v>63</v>
      </c>
      <c r="C2693" s="2">
        <v>0.25600000000000001</v>
      </c>
      <c r="D2693" s="2">
        <v>4546.875</v>
      </c>
      <c r="E2693" s="2">
        <v>1.1639999999999999</v>
      </c>
      <c r="F2693" s="2">
        <v>0.252</v>
      </c>
      <c r="G2693" s="2">
        <v>4515.8730158730159</v>
      </c>
      <c r="H2693" s="2">
        <v>1.1379999999999999</v>
      </c>
      <c r="I2693" s="2">
        <v>0.251</v>
      </c>
      <c r="J2693" s="2">
        <v>4493.7848605577701</v>
      </c>
      <c r="K2693" s="2">
        <v>1.1279400000000002</v>
      </c>
      <c r="L2693" s="65" t="s">
        <v>64</v>
      </c>
    </row>
    <row r="2694" spans="2:12">
      <c r="B2694" s="62" t="s">
        <v>65</v>
      </c>
      <c r="C2694" s="2">
        <v>0.33900000000000002</v>
      </c>
      <c r="D2694" s="2">
        <v>705.01474926253684</v>
      </c>
      <c r="E2694" s="2">
        <v>0.23899999999999999</v>
      </c>
      <c r="F2694" s="2">
        <v>0.41099999999999998</v>
      </c>
      <c r="G2694" s="2">
        <v>703.16301703163015</v>
      </c>
      <c r="H2694" s="2">
        <v>0.28899999999999998</v>
      </c>
      <c r="I2694" s="2">
        <v>0.40699999999999997</v>
      </c>
      <c r="J2694" s="2">
        <v>688.13267813267805</v>
      </c>
      <c r="K2694" s="2">
        <v>0.28006999999999999</v>
      </c>
      <c r="L2694" s="65" t="s">
        <v>66</v>
      </c>
    </row>
    <row r="2695" spans="2:12">
      <c r="B2695" s="62" t="s">
        <v>67</v>
      </c>
      <c r="C2695" s="2">
        <v>0</v>
      </c>
      <c r="D2695" s="2">
        <v>0</v>
      </c>
      <c r="E2695" s="2">
        <v>0</v>
      </c>
      <c r="F2695" s="2">
        <v>0</v>
      </c>
      <c r="G2695" s="2">
        <v>0</v>
      </c>
      <c r="H2695" s="2">
        <v>0</v>
      </c>
      <c r="I2695" s="2">
        <v>0</v>
      </c>
      <c r="J2695" s="2">
        <v>0</v>
      </c>
      <c r="K2695" s="2">
        <v>0</v>
      </c>
      <c r="L2695" s="65" t="s">
        <v>68</v>
      </c>
    </row>
    <row r="2696" spans="2:12">
      <c r="B2696" s="62" t="s">
        <v>69</v>
      </c>
      <c r="C2696" s="2">
        <v>0</v>
      </c>
      <c r="D2696" s="2">
        <v>0</v>
      </c>
      <c r="E2696" s="2">
        <v>0</v>
      </c>
      <c r="F2696" s="2">
        <v>0</v>
      </c>
      <c r="G2696" s="2">
        <v>0</v>
      </c>
      <c r="H2696" s="2">
        <v>0</v>
      </c>
      <c r="I2696" s="2">
        <v>0</v>
      </c>
      <c r="J2696" s="2">
        <v>0</v>
      </c>
      <c r="K2696" s="2">
        <v>0</v>
      </c>
      <c r="L2696" s="65" t="s">
        <v>70</v>
      </c>
    </row>
    <row r="2697" spans="2:12">
      <c r="B2697" s="62" t="s">
        <v>71</v>
      </c>
      <c r="C2697" s="2">
        <v>9.3770000000000007</v>
      </c>
      <c r="D2697" s="2">
        <v>1259.4646475418576</v>
      </c>
      <c r="E2697" s="2">
        <v>11.81</v>
      </c>
      <c r="F2697" s="2">
        <v>7.7910000000000004</v>
      </c>
      <c r="G2697" s="2">
        <v>1215.2483634963419</v>
      </c>
      <c r="H2697" s="2">
        <v>9.468</v>
      </c>
      <c r="I2697" s="2">
        <v>8.7609999999999992</v>
      </c>
      <c r="J2697" s="2">
        <v>1160.7670357265154</v>
      </c>
      <c r="K2697" s="2">
        <v>10.16948</v>
      </c>
      <c r="L2697" s="65" t="s">
        <v>72</v>
      </c>
    </row>
    <row r="2698" spans="2:12">
      <c r="B2698" s="62" t="s">
        <v>73</v>
      </c>
      <c r="C2698" s="2">
        <v>0.57499999999999996</v>
      </c>
      <c r="D2698" s="2">
        <v>2076.5217391304345</v>
      </c>
      <c r="E2698" s="2">
        <v>1.194</v>
      </c>
      <c r="F2698" s="2">
        <v>0.60699999999999998</v>
      </c>
      <c r="G2698" s="2">
        <v>2074.1350906095549</v>
      </c>
      <c r="H2698" s="2">
        <v>1.2589999999999999</v>
      </c>
      <c r="I2698" s="2">
        <v>0.61399999999999999</v>
      </c>
      <c r="J2698" s="2">
        <v>2073.5504885993487</v>
      </c>
      <c r="K2698" s="2">
        <v>1.2731600000000001</v>
      </c>
      <c r="L2698" s="65" t="s">
        <v>74</v>
      </c>
    </row>
    <row r="2699" spans="2:12">
      <c r="B2699" s="62" t="s">
        <v>75</v>
      </c>
      <c r="C2699" s="2">
        <v>0</v>
      </c>
      <c r="D2699" s="2">
        <v>0</v>
      </c>
      <c r="E2699" s="2">
        <v>0</v>
      </c>
      <c r="F2699" s="2">
        <v>0</v>
      </c>
      <c r="G2699" s="2">
        <v>0</v>
      </c>
      <c r="H2699" s="2">
        <v>0</v>
      </c>
      <c r="I2699" s="2">
        <v>0</v>
      </c>
      <c r="J2699" s="2">
        <v>0</v>
      </c>
      <c r="K2699" s="2">
        <v>0</v>
      </c>
      <c r="L2699" s="65" t="s">
        <v>76</v>
      </c>
    </row>
    <row r="2700" spans="2:12">
      <c r="B2700" s="62" t="s">
        <v>77</v>
      </c>
      <c r="C2700" s="2">
        <v>0.30199999999999999</v>
      </c>
      <c r="D2700" s="2">
        <v>3178.8079470198672</v>
      </c>
      <c r="E2700" s="2">
        <v>0.96</v>
      </c>
      <c r="F2700" s="2">
        <v>0.46600000000000003</v>
      </c>
      <c r="G2700" s="2">
        <v>2778.9699570815446</v>
      </c>
      <c r="H2700" s="2">
        <v>1.2949999999999999</v>
      </c>
      <c r="I2700" s="2">
        <v>0.46500000000000002</v>
      </c>
      <c r="J2700" s="2">
        <v>2780.6666666666665</v>
      </c>
      <c r="K2700" s="2">
        <v>1.29301</v>
      </c>
      <c r="L2700" s="65" t="s">
        <v>78</v>
      </c>
    </row>
    <row r="2701" spans="2:12" ht="15.75" thickBot="1">
      <c r="B2701" s="62" t="s">
        <v>79</v>
      </c>
      <c r="C2701" s="2">
        <v>0</v>
      </c>
      <c r="D2701" s="2">
        <v>0</v>
      </c>
      <c r="E2701" s="2">
        <v>0</v>
      </c>
      <c r="F2701" s="2">
        <v>0</v>
      </c>
      <c r="G2701" s="2">
        <v>0</v>
      </c>
      <c r="H2701" s="2">
        <v>0</v>
      </c>
      <c r="I2701" s="2">
        <v>0</v>
      </c>
      <c r="J2701" s="2">
        <v>0</v>
      </c>
      <c r="K2701" s="2">
        <v>0</v>
      </c>
      <c r="L2701" s="66" t="s">
        <v>80</v>
      </c>
    </row>
    <row r="2702" spans="2:12" ht="15.75" thickBot="1">
      <c r="B2702" s="63" t="s">
        <v>81</v>
      </c>
      <c r="C2702" s="2">
        <v>13.236000000000001</v>
      </c>
      <c r="D2702" s="2">
        <v>2160.6225445754003</v>
      </c>
      <c r="E2702" s="2">
        <v>28.597999999999999</v>
      </c>
      <c r="F2702" s="2">
        <v>13.881</v>
      </c>
      <c r="G2702" s="2">
        <v>2161.7318636985806</v>
      </c>
      <c r="H2702" s="2">
        <v>30.007000000000001</v>
      </c>
      <c r="I2702" s="2">
        <v>11.513</v>
      </c>
      <c r="J2702" s="2">
        <v>2250.5107270042563</v>
      </c>
      <c r="K2702" s="2">
        <v>25.910130000000002</v>
      </c>
      <c r="L2702" s="75" t="s">
        <v>82</v>
      </c>
    </row>
    <row r="2703" spans="2:12" ht="15.75" thickBot="1">
      <c r="B2703" s="81" t="s">
        <v>343</v>
      </c>
      <c r="C2703" s="67">
        <v>42.137999999999998</v>
      </c>
      <c r="D2703" s="67">
        <v>1546.2053253595329</v>
      </c>
      <c r="E2703" s="67">
        <v>65.153999999999996</v>
      </c>
      <c r="F2703" s="67">
        <v>42.593000000000004</v>
      </c>
      <c r="G2703" s="67">
        <v>1839.31631958303</v>
      </c>
      <c r="H2703" s="67">
        <v>78.341999999999999</v>
      </c>
      <c r="I2703" s="67">
        <f>SUM(I2681:I2702)</f>
        <v>38.975000000000001</v>
      </c>
      <c r="J2703" s="67">
        <v>1767.0832584990378</v>
      </c>
      <c r="K2703" s="67">
        <f t="shared" ref="K2703" si="363">SUM(K2681:K2702)</f>
        <v>68.872070000000008</v>
      </c>
      <c r="L2703" s="81" t="s">
        <v>345</v>
      </c>
    </row>
    <row r="2704" spans="2:12" ht="15.75" thickBot="1">
      <c r="B2704" s="81" t="s">
        <v>344</v>
      </c>
      <c r="C2704" s="67">
        <v>3619.1179999999999</v>
      </c>
      <c r="D2704" s="67">
        <v>1847.303956378322</v>
      </c>
      <c r="E2704" s="67">
        <v>6685.6109999999999</v>
      </c>
      <c r="F2704" s="67">
        <v>3236.2910000000002</v>
      </c>
      <c r="G2704" s="67">
        <v>1818.7941072048218</v>
      </c>
      <c r="H2704" s="67">
        <v>5886.1469999999999</v>
      </c>
      <c r="I2704" s="67">
        <v>3132.3220000000001</v>
      </c>
      <c r="J2704" s="67">
        <v>1879.9994125763569</v>
      </c>
      <c r="K2704" s="67">
        <v>5888.7635199999995</v>
      </c>
      <c r="L2704" s="81" t="s">
        <v>342</v>
      </c>
    </row>
    <row r="2709" spans="2:12">
      <c r="B2709" s="43" t="s">
        <v>237</v>
      </c>
      <c r="L2709" s="43" t="s">
        <v>238</v>
      </c>
    </row>
    <row r="2710" spans="2:12">
      <c r="B2710" s="43" t="s">
        <v>292</v>
      </c>
      <c r="L2710" s="110" t="s">
        <v>293</v>
      </c>
    </row>
    <row r="2711" spans="2:12" ht="15.75" thickBot="1">
      <c r="B2711" s="43" t="s">
        <v>467</v>
      </c>
      <c r="L2711" s="43" t="s">
        <v>127</v>
      </c>
    </row>
    <row r="2712" spans="2:12" ht="15.75" thickBot="1">
      <c r="B2712" s="150" t="s">
        <v>39</v>
      </c>
      <c r="C2712" s="138">
        <v>2019</v>
      </c>
      <c r="D2712" s="139"/>
      <c r="E2712" s="140"/>
      <c r="F2712" s="138">
        <v>2020</v>
      </c>
      <c r="G2712" s="139"/>
      <c r="H2712" s="140"/>
      <c r="I2712" s="138">
        <v>2021</v>
      </c>
      <c r="J2712" s="139"/>
      <c r="K2712" s="140"/>
      <c r="L2712" s="141" t="s">
        <v>40</v>
      </c>
    </row>
    <row r="2713" spans="2:12">
      <c r="B2713" s="151"/>
      <c r="C2713" s="57" t="s">
        <v>7</v>
      </c>
      <c r="D2713" s="57" t="s">
        <v>461</v>
      </c>
      <c r="E2713" s="58" t="s">
        <v>462</v>
      </c>
      <c r="F2713" s="57" t="s">
        <v>7</v>
      </c>
      <c r="G2713" s="57" t="s">
        <v>461</v>
      </c>
      <c r="H2713" s="58" t="s">
        <v>462</v>
      </c>
      <c r="I2713" s="57" t="s">
        <v>7</v>
      </c>
      <c r="J2713" s="57" t="s">
        <v>461</v>
      </c>
      <c r="K2713" s="58" t="s">
        <v>462</v>
      </c>
      <c r="L2713" s="142"/>
    </row>
    <row r="2714" spans="2:12" ht="15.75" thickBot="1">
      <c r="B2714" s="152"/>
      <c r="C2714" s="68" t="s">
        <v>8</v>
      </c>
      <c r="D2714" s="69" t="s">
        <v>9</v>
      </c>
      <c r="E2714" s="70" t="s">
        <v>10</v>
      </c>
      <c r="F2714" s="68" t="s">
        <v>8</v>
      </c>
      <c r="G2714" s="69" t="s">
        <v>9</v>
      </c>
      <c r="H2714" s="70" t="s">
        <v>10</v>
      </c>
      <c r="I2714" s="68" t="s">
        <v>8</v>
      </c>
      <c r="J2714" s="69" t="s">
        <v>9</v>
      </c>
      <c r="K2714" s="70" t="s">
        <v>10</v>
      </c>
      <c r="L2714" s="143"/>
    </row>
    <row r="2715" spans="2:12">
      <c r="B2715" s="61" t="s">
        <v>41</v>
      </c>
      <c r="C2715" s="2">
        <v>0</v>
      </c>
      <c r="D2715" s="2">
        <v>0</v>
      </c>
      <c r="E2715" s="2">
        <v>0</v>
      </c>
      <c r="F2715" s="2">
        <v>0</v>
      </c>
      <c r="G2715" s="2">
        <v>0</v>
      </c>
      <c r="H2715" s="2">
        <v>0</v>
      </c>
      <c r="I2715" s="2">
        <v>2.8000000000000001E-2</v>
      </c>
      <c r="J2715" s="2">
        <v>6189.2857142857138</v>
      </c>
      <c r="K2715" s="2">
        <v>0.17330000000000001</v>
      </c>
      <c r="L2715" s="64" t="s">
        <v>42</v>
      </c>
    </row>
    <row r="2716" spans="2:12">
      <c r="B2716" s="62" t="s">
        <v>43</v>
      </c>
      <c r="C2716" s="2">
        <v>0</v>
      </c>
      <c r="D2716" s="2">
        <v>0</v>
      </c>
      <c r="E2716" s="2">
        <v>0</v>
      </c>
      <c r="F2716" s="2">
        <v>0</v>
      </c>
      <c r="G2716" s="2">
        <v>0</v>
      </c>
      <c r="H2716" s="2">
        <v>0</v>
      </c>
      <c r="I2716" s="2">
        <v>0.02</v>
      </c>
      <c r="J2716" s="2">
        <v>15521</v>
      </c>
      <c r="K2716" s="2">
        <v>0.31042000000000003</v>
      </c>
      <c r="L2716" s="65" t="s">
        <v>416</v>
      </c>
    </row>
    <row r="2717" spans="2:12">
      <c r="B2717" s="62" t="s">
        <v>44</v>
      </c>
      <c r="C2717" s="2">
        <v>0</v>
      </c>
      <c r="D2717" s="2">
        <v>0</v>
      </c>
      <c r="E2717" s="2">
        <v>0</v>
      </c>
      <c r="F2717" s="2">
        <v>0</v>
      </c>
      <c r="G2717" s="2">
        <v>0</v>
      </c>
      <c r="H2717" s="2">
        <v>0</v>
      </c>
      <c r="I2717" s="2">
        <v>0</v>
      </c>
      <c r="J2717" s="2">
        <v>0</v>
      </c>
      <c r="K2717" s="2">
        <v>0</v>
      </c>
      <c r="L2717" s="65" t="s">
        <v>45</v>
      </c>
    </row>
    <row r="2718" spans="2:12">
      <c r="B2718" s="62" t="s">
        <v>46</v>
      </c>
      <c r="C2718" s="2">
        <v>13.898999999999999</v>
      </c>
      <c r="D2718" s="2">
        <v>799.12223901000073</v>
      </c>
      <c r="E2718" s="2">
        <v>11.106999999999999</v>
      </c>
      <c r="F2718" s="2">
        <v>11.318</v>
      </c>
      <c r="G2718" s="2">
        <v>1264.5343700300407</v>
      </c>
      <c r="H2718" s="2">
        <v>14.311999999999999</v>
      </c>
      <c r="I2718" s="2">
        <v>15.769</v>
      </c>
      <c r="J2718" s="2">
        <v>854.25898915593893</v>
      </c>
      <c r="K2718" s="2">
        <v>13.47081</v>
      </c>
      <c r="L2718" s="65" t="s">
        <v>47</v>
      </c>
    </row>
    <row r="2719" spans="2:12">
      <c r="B2719" s="62" t="s">
        <v>48</v>
      </c>
      <c r="C2719" s="2">
        <v>0</v>
      </c>
      <c r="D2719" s="2">
        <v>0</v>
      </c>
      <c r="E2719" s="2">
        <v>0</v>
      </c>
      <c r="F2719" s="2">
        <v>0</v>
      </c>
      <c r="G2719" s="2">
        <v>0</v>
      </c>
      <c r="H2719" s="2">
        <v>0</v>
      </c>
      <c r="I2719" s="2">
        <v>4.415</v>
      </c>
      <c r="J2719" s="2">
        <v>2135.2208380520951</v>
      </c>
      <c r="K2719" s="2">
        <v>9.4269999999999996</v>
      </c>
      <c r="L2719" s="65" t="s">
        <v>49</v>
      </c>
    </row>
    <row r="2720" spans="2:12">
      <c r="B2720" s="62" t="s">
        <v>50</v>
      </c>
      <c r="C2720" s="2">
        <v>16.428000000000001</v>
      </c>
      <c r="D2720" s="2">
        <v>393.90065741417089</v>
      </c>
      <c r="E2720" s="2">
        <v>6.4710000000000001</v>
      </c>
      <c r="F2720" s="2">
        <v>6.7990000000000004</v>
      </c>
      <c r="G2720" s="2">
        <v>1195.7640829533755</v>
      </c>
      <c r="H2720" s="2">
        <v>8.1300000000000008</v>
      </c>
      <c r="I2720" s="2">
        <v>8.1349999999999998</v>
      </c>
      <c r="J2720" s="2">
        <v>869.30547019053483</v>
      </c>
      <c r="K2720" s="2">
        <v>7.0718000000000005</v>
      </c>
      <c r="L2720" s="65" t="s">
        <v>51</v>
      </c>
    </row>
    <row r="2721" spans="2:12">
      <c r="B2721" s="62" t="s">
        <v>52</v>
      </c>
      <c r="C2721" s="2">
        <v>0</v>
      </c>
      <c r="D2721" s="2">
        <v>0</v>
      </c>
      <c r="E2721" s="2">
        <v>0</v>
      </c>
      <c r="F2721" s="2">
        <v>0</v>
      </c>
      <c r="G2721" s="2">
        <v>0</v>
      </c>
      <c r="H2721" s="2">
        <v>0</v>
      </c>
      <c r="I2721" s="2">
        <v>0</v>
      </c>
      <c r="J2721" s="2">
        <v>0</v>
      </c>
      <c r="K2721" s="2">
        <v>0</v>
      </c>
      <c r="L2721" s="65" t="s">
        <v>53</v>
      </c>
    </row>
    <row r="2722" spans="2:12">
      <c r="B2722" s="62" t="s">
        <v>54</v>
      </c>
      <c r="C2722" s="2">
        <v>0</v>
      </c>
      <c r="D2722" s="2">
        <v>0</v>
      </c>
      <c r="E2722" s="2">
        <v>0</v>
      </c>
      <c r="F2722" s="2">
        <v>0</v>
      </c>
      <c r="G2722" s="2">
        <v>0</v>
      </c>
      <c r="H2722" s="2">
        <v>0</v>
      </c>
      <c r="I2722" s="2">
        <v>0</v>
      </c>
      <c r="J2722" s="2">
        <v>0</v>
      </c>
      <c r="K2722" s="2">
        <v>0</v>
      </c>
      <c r="L2722" s="65" t="s">
        <v>55</v>
      </c>
    </row>
    <row r="2723" spans="2:12">
      <c r="B2723" s="62" t="s">
        <v>56</v>
      </c>
      <c r="C2723" s="2">
        <v>0</v>
      </c>
      <c r="D2723" s="2">
        <v>0</v>
      </c>
      <c r="E2723" s="2">
        <v>0</v>
      </c>
      <c r="F2723" s="2">
        <v>8.5</v>
      </c>
      <c r="G2723" s="2">
        <v>3.5294117647058822</v>
      </c>
      <c r="H2723" s="2">
        <v>30</v>
      </c>
      <c r="I2723" s="2">
        <v>0</v>
      </c>
      <c r="J2723" s="2">
        <v>0</v>
      </c>
      <c r="K2723" s="2">
        <v>0</v>
      </c>
      <c r="L2723" s="65" t="s">
        <v>57</v>
      </c>
    </row>
    <row r="2724" spans="2:12">
      <c r="B2724" s="62" t="s">
        <v>58</v>
      </c>
      <c r="C2724" s="2">
        <v>174.37899999999999</v>
      </c>
      <c r="D2724" s="2">
        <v>474.16833448981822</v>
      </c>
      <c r="E2724" s="2">
        <v>82.685000000000002</v>
      </c>
      <c r="F2724" s="2">
        <v>79.08</v>
      </c>
      <c r="G2724" s="2">
        <v>1000</v>
      </c>
      <c r="H2724" s="2">
        <v>79.08</v>
      </c>
      <c r="I2724" s="2">
        <v>109.054</v>
      </c>
      <c r="J2724" s="2">
        <v>754.53353384561785</v>
      </c>
      <c r="K2724" s="2">
        <v>82.284900000000007</v>
      </c>
      <c r="L2724" s="65" t="s">
        <v>417</v>
      </c>
    </row>
    <row r="2725" spans="2:12">
      <c r="B2725" s="62" t="s">
        <v>59</v>
      </c>
      <c r="C2725" s="2">
        <v>0</v>
      </c>
      <c r="D2725" s="2">
        <v>0</v>
      </c>
      <c r="E2725" s="2">
        <v>0</v>
      </c>
      <c r="F2725" s="2">
        <v>0</v>
      </c>
      <c r="G2725" s="2">
        <v>0</v>
      </c>
      <c r="H2725" s="2">
        <v>0</v>
      </c>
      <c r="I2725" s="2">
        <v>0.34200000000000003</v>
      </c>
      <c r="J2725" s="2">
        <v>415.87719298245605</v>
      </c>
      <c r="K2725" s="2">
        <v>0.14223</v>
      </c>
      <c r="L2725" s="65" t="s">
        <v>60</v>
      </c>
    </row>
    <row r="2726" spans="2:12">
      <c r="B2726" s="62" t="s">
        <v>61</v>
      </c>
      <c r="C2726" s="2">
        <v>0</v>
      </c>
      <c r="D2726" s="2">
        <v>0</v>
      </c>
      <c r="E2726" s="2">
        <v>0</v>
      </c>
      <c r="F2726" s="2">
        <v>0</v>
      </c>
      <c r="G2726" s="2">
        <v>0</v>
      </c>
      <c r="H2726" s="2">
        <v>0</v>
      </c>
      <c r="I2726" s="2">
        <v>2.6019999999999999</v>
      </c>
      <c r="J2726" s="2">
        <v>900.08070714834753</v>
      </c>
      <c r="K2726" s="2">
        <v>2.3420100000000001</v>
      </c>
      <c r="L2726" s="65" t="s">
        <v>62</v>
      </c>
    </row>
    <row r="2727" spans="2:12">
      <c r="B2727" s="62" t="s">
        <v>63</v>
      </c>
      <c r="C2727" s="2">
        <v>0</v>
      </c>
      <c r="D2727" s="2">
        <v>0</v>
      </c>
      <c r="E2727" s="2">
        <v>0</v>
      </c>
      <c r="F2727" s="2">
        <v>0</v>
      </c>
      <c r="G2727" s="2">
        <v>0</v>
      </c>
      <c r="H2727" s="2">
        <v>0</v>
      </c>
      <c r="I2727" s="2">
        <v>0.251</v>
      </c>
      <c r="J2727" s="2">
        <v>4493.7848605577701</v>
      </c>
      <c r="K2727" s="2">
        <v>1.1279400000000002</v>
      </c>
      <c r="L2727" s="65" t="s">
        <v>64</v>
      </c>
    </row>
    <row r="2728" spans="2:12">
      <c r="B2728" s="62" t="s">
        <v>65</v>
      </c>
      <c r="C2728" s="2">
        <v>0.32500000000000001</v>
      </c>
      <c r="D2728" s="2">
        <v>8086.1538461538466</v>
      </c>
      <c r="E2728" s="2">
        <v>2.6280000000000001</v>
      </c>
      <c r="F2728" s="2">
        <v>2.609</v>
      </c>
      <c r="G2728" s="2">
        <v>112.30356458413185</v>
      </c>
      <c r="H2728" s="2">
        <v>0.29299999999999998</v>
      </c>
      <c r="I2728" s="2">
        <v>0.68600000000000005</v>
      </c>
      <c r="J2728" s="2">
        <v>695.24781341107871</v>
      </c>
      <c r="K2728" s="2">
        <v>0.47693999999999998</v>
      </c>
      <c r="L2728" s="65" t="s">
        <v>66</v>
      </c>
    </row>
    <row r="2729" spans="2:12">
      <c r="B2729" s="62" t="s">
        <v>67</v>
      </c>
      <c r="C2729" s="2">
        <v>0</v>
      </c>
      <c r="D2729" s="2">
        <v>0</v>
      </c>
      <c r="E2729" s="2">
        <v>0</v>
      </c>
      <c r="F2729" s="2">
        <v>0</v>
      </c>
      <c r="G2729" s="2">
        <v>0</v>
      </c>
      <c r="H2729" s="2">
        <v>0</v>
      </c>
      <c r="I2729" s="2">
        <v>0</v>
      </c>
      <c r="J2729" s="2">
        <v>0</v>
      </c>
      <c r="K2729" s="2">
        <v>0</v>
      </c>
      <c r="L2729" s="65" t="s">
        <v>68</v>
      </c>
    </row>
    <row r="2730" spans="2:12">
      <c r="B2730" s="62" t="s">
        <v>69</v>
      </c>
      <c r="C2730" s="2">
        <v>5.8000000000000003E-2</v>
      </c>
      <c r="D2730" s="2">
        <v>8620.689655172413</v>
      </c>
      <c r="E2730" s="2">
        <v>0.5</v>
      </c>
      <c r="F2730" s="2">
        <v>0.434</v>
      </c>
      <c r="G2730" s="2">
        <v>122.11981566820276</v>
      </c>
      <c r="H2730" s="2">
        <v>5.2999999999999999E-2</v>
      </c>
      <c r="I2730" s="2">
        <v>0</v>
      </c>
      <c r="J2730" s="2">
        <v>0</v>
      </c>
      <c r="K2730" s="2">
        <v>0</v>
      </c>
      <c r="L2730" s="65" t="s">
        <v>70</v>
      </c>
    </row>
    <row r="2731" spans="2:12">
      <c r="B2731" s="62" t="s">
        <v>71</v>
      </c>
      <c r="C2731" s="2">
        <v>0.47299999999999998</v>
      </c>
      <c r="D2731" s="2">
        <v>1938.6892177589855</v>
      </c>
      <c r="E2731" s="2">
        <v>0.91700000000000004</v>
      </c>
      <c r="F2731" s="2">
        <v>0.71699999999999997</v>
      </c>
      <c r="G2731" s="2">
        <v>659.69316596931662</v>
      </c>
      <c r="H2731" s="2">
        <v>0.47299999999999998</v>
      </c>
      <c r="I2731" s="2">
        <v>8.8109999999999999</v>
      </c>
      <c r="J2731" s="2">
        <v>1164.5556690500509</v>
      </c>
      <c r="K2731" s="2">
        <v>10.260899999999999</v>
      </c>
      <c r="L2731" s="65" t="s">
        <v>72</v>
      </c>
    </row>
    <row r="2732" spans="2:12">
      <c r="B2732" s="62" t="s">
        <v>73</v>
      </c>
      <c r="C2732" s="2">
        <v>0</v>
      </c>
      <c r="D2732" s="2">
        <v>0</v>
      </c>
      <c r="E2732" s="2">
        <v>0</v>
      </c>
      <c r="F2732" s="2">
        <v>0</v>
      </c>
      <c r="G2732" s="2">
        <v>0</v>
      </c>
      <c r="H2732" s="2">
        <v>0</v>
      </c>
      <c r="I2732" s="2">
        <v>0.61399999999999999</v>
      </c>
      <c r="J2732" s="2">
        <v>2073.5504885993487</v>
      </c>
      <c r="K2732" s="2">
        <v>1.2731600000000001</v>
      </c>
      <c r="L2732" s="65" t="s">
        <v>74</v>
      </c>
    </row>
    <row r="2733" spans="2:12">
      <c r="B2733" s="62" t="s">
        <v>75</v>
      </c>
      <c r="C2733" s="2">
        <v>33.368000000000002</v>
      </c>
      <c r="D2733" s="2">
        <v>892.23207863821619</v>
      </c>
      <c r="E2733" s="2">
        <v>29.771999999999998</v>
      </c>
      <c r="F2733" s="2">
        <v>32.533999999999999</v>
      </c>
      <c r="G2733" s="2">
        <v>0</v>
      </c>
      <c r="H2733" s="2">
        <v>28.922999999999998</v>
      </c>
      <c r="I2733" s="2">
        <v>10.558</v>
      </c>
      <c r="J2733" s="2">
        <v>888.33758882702182</v>
      </c>
      <c r="K2733" s="2">
        <v>35.78</v>
      </c>
      <c r="L2733" s="65" t="s">
        <v>76</v>
      </c>
    </row>
    <row r="2734" spans="2:12">
      <c r="B2734" s="62" t="s">
        <v>77</v>
      </c>
      <c r="C2734" s="2">
        <v>28.530999999999999</v>
      </c>
      <c r="D2734" s="2">
        <v>3333.9174932529531</v>
      </c>
      <c r="E2734" s="2">
        <v>95.12</v>
      </c>
      <c r="F2734" s="2">
        <v>27.969000000000001</v>
      </c>
      <c r="G2734" s="2">
        <v>2434.4810325717758</v>
      </c>
      <c r="H2734" s="2">
        <v>68.09</v>
      </c>
      <c r="I2734" s="2">
        <v>27.919</v>
      </c>
      <c r="J2734" s="2">
        <v>2115.0134317131701</v>
      </c>
      <c r="K2734" s="2">
        <v>59.049059999999997</v>
      </c>
      <c r="L2734" s="65" t="s">
        <v>78</v>
      </c>
    </row>
    <row r="2735" spans="2:12" ht="15.75" thickBot="1">
      <c r="B2735" s="62" t="s">
        <v>79</v>
      </c>
      <c r="C2735" s="2">
        <v>0</v>
      </c>
      <c r="D2735" s="2">
        <v>0</v>
      </c>
      <c r="E2735" s="2">
        <v>0</v>
      </c>
      <c r="F2735" s="2">
        <v>0</v>
      </c>
      <c r="G2735" s="2">
        <v>0</v>
      </c>
      <c r="H2735" s="2">
        <v>0</v>
      </c>
      <c r="I2735" s="2">
        <v>0</v>
      </c>
      <c r="J2735" s="2">
        <v>0</v>
      </c>
      <c r="K2735" s="2">
        <v>0</v>
      </c>
      <c r="L2735" s="66" t="s">
        <v>80</v>
      </c>
    </row>
    <row r="2736" spans="2:12" ht="15.75" thickBot="1">
      <c r="B2736" s="63" t="s">
        <v>81</v>
      </c>
      <c r="C2736" s="2">
        <v>0</v>
      </c>
      <c r="D2736" s="2">
        <v>0</v>
      </c>
      <c r="E2736" s="2">
        <v>0</v>
      </c>
      <c r="F2736" s="2">
        <v>0</v>
      </c>
      <c r="G2736" s="2">
        <v>0</v>
      </c>
      <c r="H2736" s="2">
        <v>0</v>
      </c>
      <c r="I2736" s="2">
        <v>11.513</v>
      </c>
      <c r="J2736" s="2">
        <v>2250.5107270042563</v>
      </c>
      <c r="K2736" s="2">
        <v>25.910130000000002</v>
      </c>
      <c r="L2736" s="75" t="s">
        <v>82</v>
      </c>
    </row>
    <row r="2737" spans="2:12" ht="15.75" thickBot="1">
      <c r="B2737" s="81" t="s">
        <v>343</v>
      </c>
      <c r="C2737" s="67">
        <v>267.46099999999996</v>
      </c>
      <c r="D2737" s="67">
        <v>856.94736802748832</v>
      </c>
      <c r="E2737" s="67">
        <v>229.20000000000002</v>
      </c>
      <c r="F2737" s="67">
        <v>169.95999999999998</v>
      </c>
      <c r="G2737" s="67">
        <v>1349.4586961638036</v>
      </c>
      <c r="H2737" s="67">
        <v>229.35400000000001</v>
      </c>
      <c r="I2737" s="67">
        <f>SUM(I2715:I2736)</f>
        <v>200.71700000000004</v>
      </c>
      <c r="J2737" s="67">
        <v>1087.7178823888692</v>
      </c>
      <c r="K2737" s="67">
        <f t="shared" ref="K2737" si="364">SUM(K2715:K2736)</f>
        <v>249.10059999999999</v>
      </c>
      <c r="L2737" s="81" t="s">
        <v>345</v>
      </c>
    </row>
    <row r="2738" spans="2:12" ht="15.75" thickBot="1">
      <c r="B2738" s="81" t="s">
        <v>344</v>
      </c>
      <c r="C2738" s="67">
        <v>1368.702</v>
      </c>
      <c r="D2738" s="67">
        <v>2024.1973782459586</v>
      </c>
      <c r="E2738" s="67">
        <v>2770.5230000000001</v>
      </c>
      <c r="F2738" s="67">
        <v>2677.9180000000001</v>
      </c>
      <c r="G2738" s="67">
        <v>1079.0621669520872</v>
      </c>
      <c r="H2738" s="67">
        <v>2889.64</v>
      </c>
      <c r="I2738" s="67">
        <v>6413.8159999999998</v>
      </c>
      <c r="J2738" s="67">
        <f>+K2738/I2738*1000</f>
        <v>1409.2342109595911</v>
      </c>
      <c r="K2738" s="67">
        <v>9038.5689299999995</v>
      </c>
      <c r="L2738" s="81" t="s">
        <v>342</v>
      </c>
    </row>
    <row r="2739" spans="2:12">
      <c r="B2739" s="13"/>
      <c r="C2739" s="12"/>
      <c r="D2739" s="12"/>
      <c r="E2739" s="12"/>
      <c r="F2739" s="15"/>
      <c r="G2739" s="12"/>
      <c r="H2739" s="12"/>
      <c r="I2739" s="12"/>
      <c r="J2739" s="12"/>
      <c r="K2739" s="12"/>
      <c r="L2739" s="12"/>
    </row>
    <row r="2740" spans="2:12">
      <c r="B2740" s="13"/>
      <c r="C2740" s="12"/>
      <c r="D2740" s="12"/>
      <c r="E2740" s="12"/>
      <c r="F2740" s="15"/>
      <c r="G2740" s="12"/>
      <c r="H2740" s="12"/>
      <c r="I2740" s="12"/>
      <c r="J2740" s="12"/>
      <c r="K2740" s="12"/>
      <c r="L2740" s="12"/>
    </row>
    <row r="2741" spans="2:12">
      <c r="B2741" s="13"/>
      <c r="C2741" s="12"/>
      <c r="D2741" s="12"/>
      <c r="E2741" s="12"/>
      <c r="F2741" s="15"/>
      <c r="G2741" s="12"/>
      <c r="H2741" s="12"/>
      <c r="I2741" s="12"/>
      <c r="J2741" s="12"/>
      <c r="K2741" s="12"/>
      <c r="L2741" s="12"/>
    </row>
    <row r="2742" spans="2:12">
      <c r="B2742" s="43" t="s">
        <v>240</v>
      </c>
      <c r="L2742" s="43" t="s">
        <v>241</v>
      </c>
    </row>
    <row r="2743" spans="2:12">
      <c r="B2743" s="43" t="s">
        <v>374</v>
      </c>
      <c r="L2743" s="43" t="s">
        <v>373</v>
      </c>
    </row>
    <row r="2744" spans="2:12" ht="15.75" thickBot="1">
      <c r="B2744" s="43" t="s">
        <v>467</v>
      </c>
      <c r="L2744" s="43" t="s">
        <v>127</v>
      </c>
    </row>
    <row r="2745" spans="2:12" ht="15.75" thickBot="1">
      <c r="B2745" s="150" t="s">
        <v>39</v>
      </c>
      <c r="C2745" s="138">
        <v>2019</v>
      </c>
      <c r="D2745" s="139"/>
      <c r="E2745" s="140"/>
      <c r="F2745" s="138">
        <v>2020</v>
      </c>
      <c r="G2745" s="139"/>
      <c r="H2745" s="140"/>
      <c r="I2745" s="138">
        <v>2021</v>
      </c>
      <c r="J2745" s="139"/>
      <c r="K2745" s="140"/>
      <c r="L2745" s="141" t="s">
        <v>40</v>
      </c>
    </row>
    <row r="2746" spans="2:12">
      <c r="B2746" s="151"/>
      <c r="C2746" s="57" t="s">
        <v>7</v>
      </c>
      <c r="D2746" s="57" t="s">
        <v>461</v>
      </c>
      <c r="E2746" s="58" t="s">
        <v>462</v>
      </c>
      <c r="F2746" s="57" t="s">
        <v>7</v>
      </c>
      <c r="G2746" s="57" t="s">
        <v>461</v>
      </c>
      <c r="H2746" s="58" t="s">
        <v>462</v>
      </c>
      <c r="I2746" s="57" t="s">
        <v>7</v>
      </c>
      <c r="J2746" s="57" t="s">
        <v>461</v>
      </c>
      <c r="K2746" s="58" t="s">
        <v>462</v>
      </c>
      <c r="L2746" s="142"/>
    </row>
    <row r="2747" spans="2:12" ht="15.75" thickBot="1">
      <c r="B2747" s="152"/>
      <c r="C2747" s="68" t="s">
        <v>8</v>
      </c>
      <c r="D2747" s="69" t="s">
        <v>9</v>
      </c>
      <c r="E2747" s="70" t="s">
        <v>10</v>
      </c>
      <c r="F2747" s="68" t="s">
        <v>8</v>
      </c>
      <c r="G2747" s="69" t="s">
        <v>9</v>
      </c>
      <c r="H2747" s="70" t="s">
        <v>10</v>
      </c>
      <c r="I2747" s="68" t="s">
        <v>8</v>
      </c>
      <c r="J2747" s="69" t="s">
        <v>9</v>
      </c>
      <c r="K2747" s="70" t="s">
        <v>10</v>
      </c>
      <c r="L2747" s="143"/>
    </row>
    <row r="2748" spans="2:12">
      <c r="B2748" s="61" t="s">
        <v>41</v>
      </c>
      <c r="C2748" s="2" t="s">
        <v>16</v>
      </c>
      <c r="D2748" s="2" t="s">
        <v>16</v>
      </c>
      <c r="E2748" s="2" t="s">
        <v>16</v>
      </c>
      <c r="F2748" s="2" t="s">
        <v>16</v>
      </c>
      <c r="G2748" s="2" t="s">
        <v>16</v>
      </c>
      <c r="H2748" s="2" t="s">
        <v>16</v>
      </c>
      <c r="I2748" s="2">
        <v>0</v>
      </c>
      <c r="J2748" s="2" t="s">
        <v>16</v>
      </c>
      <c r="K2748" s="2">
        <v>0</v>
      </c>
      <c r="L2748" s="64" t="s">
        <v>42</v>
      </c>
    </row>
    <row r="2749" spans="2:12">
      <c r="B2749" s="62" t="s">
        <v>43</v>
      </c>
      <c r="C2749" s="2" t="s">
        <v>16</v>
      </c>
      <c r="D2749" s="2" t="s">
        <v>16</v>
      </c>
      <c r="E2749" s="2" t="s">
        <v>16</v>
      </c>
      <c r="F2749" s="2" t="s">
        <v>16</v>
      </c>
      <c r="G2749" s="2" t="s">
        <v>16</v>
      </c>
      <c r="H2749" s="2" t="s">
        <v>16</v>
      </c>
      <c r="I2749" s="2">
        <v>0</v>
      </c>
      <c r="J2749" s="2" t="s">
        <v>16</v>
      </c>
      <c r="K2749" s="2">
        <v>0</v>
      </c>
      <c r="L2749" s="65" t="s">
        <v>416</v>
      </c>
    </row>
    <row r="2750" spans="2:12">
      <c r="B2750" s="62" t="s">
        <v>44</v>
      </c>
      <c r="C2750" s="2" t="s">
        <v>16</v>
      </c>
      <c r="D2750" s="2" t="s">
        <v>16</v>
      </c>
      <c r="E2750" s="2" t="s">
        <v>16</v>
      </c>
      <c r="F2750" s="2" t="s">
        <v>16</v>
      </c>
      <c r="G2750" s="2" t="s">
        <v>16</v>
      </c>
      <c r="H2750" s="2" t="s">
        <v>16</v>
      </c>
      <c r="I2750" s="2">
        <v>0</v>
      </c>
      <c r="J2750" s="2" t="s">
        <v>16</v>
      </c>
      <c r="K2750" s="2">
        <v>0</v>
      </c>
      <c r="L2750" s="65" t="s">
        <v>45</v>
      </c>
    </row>
    <row r="2751" spans="2:12">
      <c r="B2751" s="62" t="s">
        <v>46</v>
      </c>
      <c r="C2751" s="2" t="s">
        <v>16</v>
      </c>
      <c r="D2751" s="2" t="s">
        <v>16</v>
      </c>
      <c r="E2751" s="2" t="s">
        <v>16</v>
      </c>
      <c r="F2751" s="2" t="s">
        <v>16</v>
      </c>
      <c r="G2751" s="2" t="s">
        <v>16</v>
      </c>
      <c r="H2751" s="2" t="s">
        <v>16</v>
      </c>
      <c r="I2751" s="2">
        <v>0</v>
      </c>
      <c r="J2751" s="2" t="s">
        <v>16</v>
      </c>
      <c r="K2751" s="2">
        <v>0</v>
      </c>
      <c r="L2751" s="65" t="s">
        <v>47</v>
      </c>
    </row>
    <row r="2752" spans="2:12">
      <c r="B2752" s="62" t="s">
        <v>48</v>
      </c>
      <c r="C2752" s="2" t="s">
        <v>16</v>
      </c>
      <c r="D2752" s="2" t="s">
        <v>16</v>
      </c>
      <c r="E2752" s="2" t="s">
        <v>16</v>
      </c>
      <c r="F2752" s="2" t="s">
        <v>16</v>
      </c>
      <c r="G2752" s="2" t="s">
        <v>16</v>
      </c>
      <c r="H2752" s="2" t="s">
        <v>16</v>
      </c>
      <c r="I2752" s="2">
        <v>0</v>
      </c>
      <c r="J2752" s="2" t="s">
        <v>16</v>
      </c>
      <c r="K2752" s="2">
        <v>0</v>
      </c>
      <c r="L2752" s="65" t="s">
        <v>49</v>
      </c>
    </row>
    <row r="2753" spans="2:12">
      <c r="B2753" s="62" t="s">
        <v>50</v>
      </c>
      <c r="C2753" s="2">
        <v>2.476</v>
      </c>
      <c r="D2753" s="2">
        <v>153.87722132471728</v>
      </c>
      <c r="E2753" s="2">
        <v>0.38100000000000001</v>
      </c>
      <c r="F2753" s="2">
        <v>1.101</v>
      </c>
      <c r="G2753" s="2">
        <v>165.30426884650319</v>
      </c>
      <c r="H2753" s="2">
        <v>0.182</v>
      </c>
      <c r="I2753" s="2">
        <v>1.111</v>
      </c>
      <c r="J2753" s="2">
        <v>164.09540954095408</v>
      </c>
      <c r="K2753" s="2">
        <v>0.18231</v>
      </c>
      <c r="L2753" s="65" t="s">
        <v>51</v>
      </c>
    </row>
    <row r="2754" spans="2:12">
      <c r="B2754" s="62" t="s">
        <v>52</v>
      </c>
      <c r="C2754" s="2" t="s">
        <v>16</v>
      </c>
      <c r="D2754" s="2" t="s">
        <v>16</v>
      </c>
      <c r="E2754" s="2" t="s">
        <v>16</v>
      </c>
      <c r="F2754" s="2" t="s">
        <v>16</v>
      </c>
      <c r="G2754" s="2" t="s">
        <v>16</v>
      </c>
      <c r="H2754" s="2" t="s">
        <v>16</v>
      </c>
      <c r="I2754" s="2">
        <v>0</v>
      </c>
      <c r="J2754" s="2" t="s">
        <v>16</v>
      </c>
      <c r="K2754" s="2">
        <v>0</v>
      </c>
      <c r="L2754" s="65" t="s">
        <v>53</v>
      </c>
    </row>
    <row r="2755" spans="2:12">
      <c r="B2755" s="62" t="s">
        <v>54</v>
      </c>
      <c r="C2755" s="2" t="s">
        <v>16</v>
      </c>
      <c r="D2755" s="2" t="s">
        <v>16</v>
      </c>
      <c r="E2755" s="2" t="s">
        <v>16</v>
      </c>
      <c r="F2755" s="2" t="s">
        <v>16</v>
      </c>
      <c r="G2755" s="2" t="s">
        <v>16</v>
      </c>
      <c r="H2755" s="2" t="s">
        <v>16</v>
      </c>
      <c r="I2755" s="2">
        <v>0</v>
      </c>
      <c r="J2755" s="2" t="s">
        <v>16</v>
      </c>
      <c r="K2755" s="2">
        <v>0</v>
      </c>
      <c r="L2755" s="65" t="s">
        <v>55</v>
      </c>
    </row>
    <row r="2756" spans="2:12">
      <c r="B2756" s="62" t="s">
        <v>56</v>
      </c>
      <c r="C2756" s="2" t="s">
        <v>16</v>
      </c>
      <c r="D2756" s="2" t="s">
        <v>16</v>
      </c>
      <c r="E2756" s="2" t="s">
        <v>16</v>
      </c>
      <c r="F2756" s="2" t="s">
        <v>16</v>
      </c>
      <c r="G2756" s="2" t="s">
        <v>16</v>
      </c>
      <c r="H2756" s="2" t="s">
        <v>16</v>
      </c>
      <c r="I2756" s="2">
        <v>0</v>
      </c>
      <c r="J2756" s="2" t="s">
        <v>16</v>
      </c>
      <c r="K2756" s="2">
        <v>0</v>
      </c>
      <c r="L2756" s="65" t="s">
        <v>57</v>
      </c>
    </row>
    <row r="2757" spans="2:12">
      <c r="B2757" s="62" t="s">
        <v>58</v>
      </c>
      <c r="C2757" s="2" t="s">
        <v>16</v>
      </c>
      <c r="D2757" s="2" t="s">
        <v>16</v>
      </c>
      <c r="E2757" s="2" t="s">
        <v>16</v>
      </c>
      <c r="F2757" s="2" t="s">
        <v>16</v>
      </c>
      <c r="G2757" s="2" t="s">
        <v>16</v>
      </c>
      <c r="H2757" s="2" t="s">
        <v>16</v>
      </c>
      <c r="I2757" s="2">
        <v>0</v>
      </c>
      <c r="J2757" s="2" t="s">
        <v>16</v>
      </c>
      <c r="K2757" s="2">
        <v>0</v>
      </c>
      <c r="L2757" s="65" t="s">
        <v>417</v>
      </c>
    </row>
    <row r="2758" spans="2:12">
      <c r="B2758" s="62" t="s">
        <v>59</v>
      </c>
      <c r="C2758" s="2" t="s">
        <v>16</v>
      </c>
      <c r="D2758" s="2" t="s">
        <v>16</v>
      </c>
      <c r="E2758" s="2" t="s">
        <v>16</v>
      </c>
      <c r="F2758" s="2" t="s">
        <v>16</v>
      </c>
      <c r="G2758" s="2" t="s">
        <v>16</v>
      </c>
      <c r="H2758" s="2" t="s">
        <v>16</v>
      </c>
      <c r="I2758" s="2">
        <v>0</v>
      </c>
      <c r="J2758" s="2" t="s">
        <v>16</v>
      </c>
      <c r="K2758" s="2">
        <v>0</v>
      </c>
      <c r="L2758" s="65" t="s">
        <v>60</v>
      </c>
    </row>
    <row r="2759" spans="2:12">
      <c r="B2759" s="62" t="s">
        <v>61</v>
      </c>
      <c r="C2759" s="2" t="s">
        <v>16</v>
      </c>
      <c r="D2759" s="2" t="s">
        <v>16</v>
      </c>
      <c r="E2759" s="2" t="s">
        <v>16</v>
      </c>
      <c r="F2759" s="2" t="s">
        <v>16</v>
      </c>
      <c r="G2759" s="2" t="s">
        <v>16</v>
      </c>
      <c r="H2759" s="2" t="s">
        <v>16</v>
      </c>
      <c r="I2759" s="2">
        <v>0</v>
      </c>
      <c r="J2759" s="2" t="s">
        <v>16</v>
      </c>
      <c r="K2759" s="2">
        <v>0</v>
      </c>
      <c r="L2759" s="65" t="s">
        <v>62</v>
      </c>
    </row>
    <row r="2760" spans="2:12">
      <c r="B2760" s="62" t="s">
        <v>63</v>
      </c>
      <c r="C2760" s="2" t="s">
        <v>16</v>
      </c>
      <c r="D2760" s="2" t="s">
        <v>16</v>
      </c>
      <c r="E2760" s="2" t="s">
        <v>16</v>
      </c>
      <c r="F2760" s="2" t="s">
        <v>16</v>
      </c>
      <c r="G2760" s="2" t="s">
        <v>16</v>
      </c>
      <c r="H2760" s="2" t="s">
        <v>16</v>
      </c>
      <c r="I2760" s="2">
        <v>0</v>
      </c>
      <c r="J2760" s="2" t="s">
        <v>16</v>
      </c>
      <c r="K2760" s="2">
        <v>0</v>
      </c>
      <c r="L2760" s="65" t="s">
        <v>64</v>
      </c>
    </row>
    <row r="2761" spans="2:12">
      <c r="B2761" s="62" t="s">
        <v>65</v>
      </c>
      <c r="C2761" s="2" t="s">
        <v>16</v>
      </c>
      <c r="D2761" s="2" t="s">
        <v>16</v>
      </c>
      <c r="E2761" s="2" t="s">
        <v>16</v>
      </c>
      <c r="F2761" s="2" t="s">
        <v>16</v>
      </c>
      <c r="G2761" s="2" t="s">
        <v>16</v>
      </c>
      <c r="H2761" s="2" t="s">
        <v>16</v>
      </c>
      <c r="I2761" s="2">
        <v>0</v>
      </c>
      <c r="J2761" s="2" t="s">
        <v>16</v>
      </c>
      <c r="K2761" s="2">
        <v>0</v>
      </c>
      <c r="L2761" s="65" t="s">
        <v>66</v>
      </c>
    </row>
    <row r="2762" spans="2:12">
      <c r="B2762" s="62" t="s">
        <v>67</v>
      </c>
      <c r="C2762" s="2" t="s">
        <v>16</v>
      </c>
      <c r="D2762" s="2" t="s">
        <v>16</v>
      </c>
      <c r="E2762" s="2" t="s">
        <v>16</v>
      </c>
      <c r="F2762" s="2" t="s">
        <v>16</v>
      </c>
      <c r="G2762" s="2" t="s">
        <v>16</v>
      </c>
      <c r="H2762" s="2" t="s">
        <v>16</v>
      </c>
      <c r="I2762" s="2">
        <v>0</v>
      </c>
      <c r="J2762" s="2" t="s">
        <v>16</v>
      </c>
      <c r="K2762" s="2">
        <v>0</v>
      </c>
      <c r="L2762" s="65" t="s">
        <v>68</v>
      </c>
    </row>
    <row r="2763" spans="2:12">
      <c r="B2763" s="62" t="s">
        <v>69</v>
      </c>
      <c r="C2763" s="2" t="s">
        <v>16</v>
      </c>
      <c r="D2763" s="2" t="s">
        <v>16</v>
      </c>
      <c r="E2763" s="2" t="s">
        <v>16</v>
      </c>
      <c r="F2763" s="2" t="s">
        <v>16</v>
      </c>
      <c r="G2763" s="2" t="s">
        <v>16</v>
      </c>
      <c r="H2763" s="2" t="s">
        <v>16</v>
      </c>
      <c r="I2763" s="2">
        <v>0</v>
      </c>
      <c r="J2763" s="2" t="s">
        <v>16</v>
      </c>
      <c r="K2763" s="2">
        <v>0</v>
      </c>
      <c r="L2763" s="65" t="s">
        <v>70</v>
      </c>
    </row>
    <row r="2764" spans="2:12">
      <c r="B2764" s="62" t="s">
        <v>71</v>
      </c>
      <c r="C2764" s="2" t="s">
        <v>16</v>
      </c>
      <c r="D2764" s="2" t="s">
        <v>16</v>
      </c>
      <c r="E2764" s="2" t="s">
        <v>16</v>
      </c>
      <c r="F2764" s="2" t="s">
        <v>16</v>
      </c>
      <c r="G2764" s="2" t="s">
        <v>16</v>
      </c>
      <c r="H2764" s="2" t="s">
        <v>16</v>
      </c>
      <c r="I2764" s="2">
        <v>0</v>
      </c>
      <c r="J2764" s="2" t="s">
        <v>16</v>
      </c>
      <c r="K2764" s="2">
        <v>0</v>
      </c>
      <c r="L2764" s="65" t="s">
        <v>72</v>
      </c>
    </row>
    <row r="2765" spans="2:12">
      <c r="B2765" s="62" t="s">
        <v>73</v>
      </c>
      <c r="C2765" s="2" t="s">
        <v>16</v>
      </c>
      <c r="D2765" s="2" t="s">
        <v>16</v>
      </c>
      <c r="E2765" s="2" t="s">
        <v>16</v>
      </c>
      <c r="F2765" s="2" t="s">
        <v>16</v>
      </c>
      <c r="G2765" s="2" t="s">
        <v>16</v>
      </c>
      <c r="H2765" s="2" t="s">
        <v>16</v>
      </c>
      <c r="I2765" s="2">
        <v>0</v>
      </c>
      <c r="J2765" s="2" t="s">
        <v>16</v>
      </c>
      <c r="K2765" s="2">
        <v>0</v>
      </c>
      <c r="L2765" s="65" t="s">
        <v>74</v>
      </c>
    </row>
    <row r="2766" spans="2:12">
      <c r="B2766" s="62" t="s">
        <v>75</v>
      </c>
      <c r="C2766" s="2" t="s">
        <v>16</v>
      </c>
      <c r="D2766" s="2" t="s">
        <v>16</v>
      </c>
      <c r="E2766" s="2" t="s">
        <v>16</v>
      </c>
      <c r="F2766" s="2" t="s">
        <v>16</v>
      </c>
      <c r="G2766" s="2" t="s">
        <v>16</v>
      </c>
      <c r="H2766" s="2" t="s">
        <v>16</v>
      </c>
      <c r="I2766" s="2">
        <v>0</v>
      </c>
      <c r="J2766" s="2" t="s">
        <v>16</v>
      </c>
      <c r="K2766" s="2">
        <v>0</v>
      </c>
      <c r="L2766" s="65" t="s">
        <v>76</v>
      </c>
    </row>
    <row r="2767" spans="2:12">
      <c r="B2767" s="62" t="s">
        <v>77</v>
      </c>
      <c r="C2767" s="2" t="s">
        <v>16</v>
      </c>
      <c r="D2767" s="2" t="s">
        <v>16</v>
      </c>
      <c r="E2767" s="2" t="s">
        <v>16</v>
      </c>
      <c r="F2767" s="2" t="s">
        <v>16</v>
      </c>
      <c r="G2767" s="2" t="s">
        <v>16</v>
      </c>
      <c r="H2767" s="2" t="s">
        <v>16</v>
      </c>
      <c r="I2767" s="2">
        <v>0</v>
      </c>
      <c r="J2767" s="2" t="s">
        <v>16</v>
      </c>
      <c r="K2767" s="2">
        <v>0</v>
      </c>
      <c r="L2767" s="65" t="s">
        <v>78</v>
      </c>
    </row>
    <row r="2768" spans="2:12" ht="15.75" thickBot="1">
      <c r="B2768" s="62" t="s">
        <v>79</v>
      </c>
      <c r="C2768" s="2" t="s">
        <v>16</v>
      </c>
      <c r="D2768" s="2" t="s">
        <v>16</v>
      </c>
      <c r="E2768" s="2" t="s">
        <v>16</v>
      </c>
      <c r="F2768" s="2" t="s">
        <v>16</v>
      </c>
      <c r="G2768" s="2" t="s">
        <v>16</v>
      </c>
      <c r="H2768" s="2" t="s">
        <v>16</v>
      </c>
      <c r="I2768" s="2">
        <v>0</v>
      </c>
      <c r="J2768" s="2" t="s">
        <v>16</v>
      </c>
      <c r="K2768" s="2">
        <v>0</v>
      </c>
      <c r="L2768" s="66" t="s">
        <v>80</v>
      </c>
    </row>
    <row r="2769" spans="2:15" ht="15.75" thickBot="1">
      <c r="B2769" s="63" t="s">
        <v>81</v>
      </c>
      <c r="C2769" s="2">
        <v>34.981000000000002</v>
      </c>
      <c r="D2769" s="2">
        <v>594.95154512449608</v>
      </c>
      <c r="E2769" s="2">
        <v>20.812000000000001</v>
      </c>
      <c r="F2769" s="2">
        <v>37.314</v>
      </c>
      <c r="G2769" s="2">
        <v>599.85528219971047</v>
      </c>
      <c r="H2769" s="2">
        <v>22.382999999999999</v>
      </c>
      <c r="I2769" s="2">
        <v>34.850999999999999</v>
      </c>
      <c r="J2769" s="2">
        <v>604.7837938653123</v>
      </c>
      <c r="K2769" s="2">
        <v>21.07732</v>
      </c>
      <c r="L2769" s="75" t="s">
        <v>82</v>
      </c>
    </row>
    <row r="2770" spans="2:15" ht="15.75" thickBot="1">
      <c r="B2770" s="81" t="s">
        <v>343</v>
      </c>
      <c r="C2770" s="67">
        <v>37.457000000000001</v>
      </c>
      <c r="D2770" s="67">
        <v>565.7954454441093</v>
      </c>
      <c r="E2770" s="67">
        <v>21.193000000000001</v>
      </c>
      <c r="F2770" s="67">
        <v>38.414999999999999</v>
      </c>
      <c r="G2770" s="67">
        <v>587.40075491344521</v>
      </c>
      <c r="H2770" s="67">
        <v>22.564999999999998</v>
      </c>
      <c r="I2770" s="67">
        <v>35.961999999999996</v>
      </c>
      <c r="J2770" s="67">
        <v>591.16928980590637</v>
      </c>
      <c r="K2770" s="67">
        <v>21.259630000000001</v>
      </c>
      <c r="L2770" s="81" t="s">
        <v>345</v>
      </c>
    </row>
    <row r="2771" spans="2:15" ht="15.75" thickBot="1">
      <c r="B2771" s="81" t="s">
        <v>344</v>
      </c>
      <c r="C2771" s="67">
        <v>28434.196</v>
      </c>
      <c r="D2771" s="67">
        <v>778.26768866613986</v>
      </c>
      <c r="E2771" s="67">
        <v>22129.415999999997</v>
      </c>
      <c r="F2771" s="67">
        <v>28669.21</v>
      </c>
      <c r="G2771" s="67">
        <v>818.6185807003402</v>
      </c>
      <c r="H2771" s="67">
        <v>23469.148000000001</v>
      </c>
      <c r="I2771" s="67">
        <v>28113.187999999998</v>
      </c>
      <c r="J2771" s="67">
        <v>1554.0480944388091</v>
      </c>
      <c r="K2771" s="67">
        <v>43689.246239999993</v>
      </c>
      <c r="L2771" s="81" t="s">
        <v>342</v>
      </c>
    </row>
    <row r="2772" spans="2:15">
      <c r="B2772" s="13"/>
      <c r="C2772" s="12"/>
      <c r="D2772" s="12"/>
      <c r="E2772" s="12"/>
      <c r="F2772" s="15"/>
      <c r="G2772" s="12"/>
      <c r="H2772" s="12"/>
      <c r="I2772" s="12"/>
      <c r="J2772" s="12"/>
      <c r="K2772" s="12"/>
      <c r="L2772" s="12"/>
    </row>
    <row r="2773" spans="2:15">
      <c r="B2773" s="13"/>
      <c r="C2773" s="12"/>
      <c r="D2773" s="12"/>
      <c r="E2773" s="12"/>
      <c r="F2773" s="15"/>
      <c r="G2773" s="12"/>
      <c r="H2773" s="12"/>
      <c r="I2773" s="12"/>
      <c r="J2773" s="12"/>
      <c r="K2773" s="12"/>
      <c r="L2773" s="12"/>
    </row>
    <row r="2774" spans="2:15">
      <c r="B2774" s="13"/>
      <c r="C2774" s="12"/>
      <c r="D2774" s="12"/>
      <c r="E2774" s="12"/>
      <c r="F2774" s="15"/>
      <c r="G2774" s="12"/>
      <c r="H2774" s="12"/>
      <c r="I2774" s="12"/>
      <c r="J2774" s="12"/>
      <c r="K2774" s="12"/>
      <c r="L2774" s="12"/>
    </row>
    <row r="2775" spans="2:15">
      <c r="B2775" s="13"/>
      <c r="C2775" s="12"/>
      <c r="D2775" s="12"/>
      <c r="E2775" s="12"/>
      <c r="F2775" s="15"/>
      <c r="G2775" s="12"/>
      <c r="H2775" s="12"/>
      <c r="I2775" s="12"/>
      <c r="J2775" s="12"/>
      <c r="K2775" s="12"/>
      <c r="L2775" s="12"/>
    </row>
    <row r="2776" spans="2:15">
      <c r="B2776" s="43" t="s">
        <v>243</v>
      </c>
      <c r="L2776" s="43" t="s">
        <v>244</v>
      </c>
    </row>
    <row r="2777" spans="2:15" s="85" customFormat="1">
      <c r="B2777" s="85" t="s">
        <v>335</v>
      </c>
      <c r="C2777" s="132"/>
      <c r="J2777" s="85" t="s">
        <v>294</v>
      </c>
      <c r="L2777" s="123" t="s">
        <v>336</v>
      </c>
    </row>
    <row r="2778" spans="2:15" ht="15.75" thickBot="1">
      <c r="B2778" s="43" t="s">
        <v>295</v>
      </c>
      <c r="L2778" s="43" t="s">
        <v>296</v>
      </c>
    </row>
    <row r="2779" spans="2:15" ht="15.75" thickBot="1">
      <c r="B2779" s="150" t="s">
        <v>122</v>
      </c>
      <c r="C2779" s="138">
        <v>2019</v>
      </c>
      <c r="D2779" s="139"/>
      <c r="E2779" s="140"/>
      <c r="F2779" s="138">
        <v>2020</v>
      </c>
      <c r="G2779" s="139"/>
      <c r="H2779" s="140"/>
      <c r="I2779" s="138">
        <v>2021</v>
      </c>
      <c r="J2779" s="139"/>
      <c r="K2779" s="140"/>
      <c r="L2779" s="141" t="s">
        <v>40</v>
      </c>
    </row>
    <row r="2780" spans="2:15">
      <c r="B2780" s="151"/>
      <c r="C2780" s="57" t="s">
        <v>7</v>
      </c>
      <c r="D2780" s="57" t="s">
        <v>461</v>
      </c>
      <c r="E2780" s="58" t="s">
        <v>462</v>
      </c>
      <c r="F2780" s="57" t="s">
        <v>7</v>
      </c>
      <c r="G2780" s="57" t="s">
        <v>461</v>
      </c>
      <c r="H2780" s="58" t="s">
        <v>462</v>
      </c>
      <c r="I2780" s="57" t="s">
        <v>7</v>
      </c>
      <c r="J2780" s="57" t="s">
        <v>461</v>
      </c>
      <c r="K2780" s="58" t="s">
        <v>462</v>
      </c>
      <c r="L2780" s="142"/>
    </row>
    <row r="2781" spans="2:15" ht="15.75" thickBot="1">
      <c r="B2781" s="152"/>
      <c r="C2781" s="68" t="s">
        <v>8</v>
      </c>
      <c r="D2781" s="69" t="s">
        <v>9</v>
      </c>
      <c r="E2781" s="70" t="s">
        <v>10</v>
      </c>
      <c r="F2781" s="68" t="s">
        <v>8</v>
      </c>
      <c r="G2781" s="69" t="s">
        <v>9</v>
      </c>
      <c r="H2781" s="70" t="s">
        <v>10</v>
      </c>
      <c r="I2781" s="68" t="s">
        <v>8</v>
      </c>
      <c r="J2781" s="69" t="s">
        <v>9</v>
      </c>
      <c r="K2781" s="70" t="s">
        <v>10</v>
      </c>
      <c r="L2781" s="143"/>
    </row>
    <row r="2782" spans="2:15">
      <c r="B2782" s="61" t="s">
        <v>41</v>
      </c>
      <c r="C2782" s="2">
        <v>2.3668999999999998</v>
      </c>
      <c r="D2782" s="2">
        <v>32147.53475009507</v>
      </c>
      <c r="E2782" s="2">
        <v>76.09</v>
      </c>
      <c r="F2782" s="2">
        <v>1.3569</v>
      </c>
      <c r="G2782" s="2"/>
      <c r="H2782" s="2">
        <v>44.881999999999998</v>
      </c>
      <c r="I2782" s="2">
        <v>13.56</v>
      </c>
      <c r="J2782" s="2">
        <v>32147.53475009507</v>
      </c>
      <c r="K2782" s="2">
        <v>44.88</v>
      </c>
      <c r="L2782" s="64" t="s">
        <v>42</v>
      </c>
      <c r="M2782" s="47"/>
      <c r="N2782" s="47"/>
      <c r="O2782" s="47"/>
    </row>
    <row r="2783" spans="2:15">
      <c r="B2783" s="62" t="s">
        <v>43</v>
      </c>
      <c r="C2783" s="2">
        <v>5.4821834038323312</v>
      </c>
      <c r="D2783" s="2"/>
      <c r="E2783" s="2">
        <v>228.22594997012223</v>
      </c>
      <c r="F2783" s="2">
        <v>5.0560917019161655</v>
      </c>
      <c r="G2783" s="2"/>
      <c r="H2783" s="2">
        <v>210.48754607502022</v>
      </c>
      <c r="I2783" s="2">
        <v>5.0560917019161655</v>
      </c>
      <c r="J2783" s="2">
        <v>41630.484272120564</v>
      </c>
      <c r="K2783" s="2">
        <v>210.48754607502022</v>
      </c>
      <c r="L2783" s="65" t="s">
        <v>416</v>
      </c>
      <c r="M2783" s="47"/>
      <c r="N2783" s="47"/>
      <c r="O2783" s="47"/>
    </row>
    <row r="2784" spans="2:15">
      <c r="B2784" s="62" t="s">
        <v>44</v>
      </c>
      <c r="C2784" s="2">
        <v>0.66500000000000004</v>
      </c>
      <c r="D2784" s="2">
        <v>41630.484272120571</v>
      </c>
      <c r="E2784" s="2">
        <v>27.684272040960177</v>
      </c>
      <c r="F2784" s="2">
        <v>8.5</v>
      </c>
      <c r="G2784" s="2"/>
      <c r="H2784" s="2">
        <v>50</v>
      </c>
      <c r="I2784" s="2">
        <v>3.2766666666666668</v>
      </c>
      <c r="J2784" s="2">
        <v>41630.484272120571</v>
      </c>
      <c r="K2784" s="2">
        <v>35.122848027306787</v>
      </c>
      <c r="L2784" s="65" t="s">
        <v>45</v>
      </c>
      <c r="M2784" s="47"/>
      <c r="N2784" s="47"/>
      <c r="O2784" s="47"/>
    </row>
    <row r="2785" spans="2:15">
      <c r="B2785" s="62" t="s">
        <v>297</v>
      </c>
      <c r="C2785" s="2">
        <v>75</v>
      </c>
      <c r="D2785" s="2">
        <v>33200</v>
      </c>
      <c r="E2785" s="2">
        <v>2490</v>
      </c>
      <c r="F2785" s="2">
        <v>76</v>
      </c>
      <c r="G2785" s="2"/>
      <c r="H2785" s="2">
        <v>1845</v>
      </c>
      <c r="I2785" s="2">
        <v>93</v>
      </c>
      <c r="J2785" s="2">
        <v>30788.311688311689</v>
      </c>
      <c r="K2785" s="2">
        <v>2340</v>
      </c>
      <c r="L2785" s="65" t="s">
        <v>47</v>
      </c>
      <c r="M2785" s="47"/>
      <c r="N2785" s="47"/>
      <c r="O2785" s="47"/>
    </row>
    <row r="2786" spans="2:15">
      <c r="B2786" s="62" t="s">
        <v>48</v>
      </c>
      <c r="C2786" s="2">
        <v>509.91899999999998</v>
      </c>
      <c r="D2786" s="2">
        <v>6791.1746767623881</v>
      </c>
      <c r="E2786" s="2">
        <v>3462.9490000000001</v>
      </c>
      <c r="F2786" s="2">
        <v>209.09</v>
      </c>
      <c r="G2786" s="2"/>
      <c r="H2786" s="2">
        <v>2088.3000000000002</v>
      </c>
      <c r="I2786" s="2">
        <v>532.34033333333332</v>
      </c>
      <c r="J2786" s="2">
        <v>6180.258846287692</v>
      </c>
      <c r="K2786" s="2">
        <v>3480.3996666666667</v>
      </c>
      <c r="L2786" s="65" t="s">
        <v>49</v>
      </c>
      <c r="M2786" s="47"/>
      <c r="N2786" s="47"/>
      <c r="O2786" s="47"/>
    </row>
    <row r="2787" spans="2:15">
      <c r="B2787" s="62" t="s">
        <v>50</v>
      </c>
      <c r="C2787" s="2" t="s">
        <v>16</v>
      </c>
      <c r="D2787" s="2" t="s">
        <v>16</v>
      </c>
      <c r="E2787" s="2" t="s">
        <v>16</v>
      </c>
      <c r="F2787" s="2" t="s">
        <v>16</v>
      </c>
      <c r="G2787" s="2" t="s">
        <v>16</v>
      </c>
      <c r="H2787" s="2" t="s">
        <v>16</v>
      </c>
      <c r="I2787" s="2" t="s">
        <v>16</v>
      </c>
      <c r="J2787" s="2" t="s">
        <v>16</v>
      </c>
      <c r="K2787" s="2" t="s">
        <v>16</v>
      </c>
      <c r="L2787" s="65" t="s">
        <v>51</v>
      </c>
      <c r="M2787" s="47"/>
      <c r="N2787" s="47"/>
      <c r="O2787" s="47"/>
    </row>
    <row r="2788" spans="2:15">
      <c r="B2788" s="62" t="s">
        <v>52</v>
      </c>
      <c r="C2788" s="2" t="s">
        <v>16</v>
      </c>
      <c r="D2788" s="2" t="s">
        <v>16</v>
      </c>
      <c r="E2788" s="2" t="s">
        <v>16</v>
      </c>
      <c r="F2788" s="2" t="s">
        <v>16</v>
      </c>
      <c r="G2788" s="2" t="s">
        <v>16</v>
      </c>
      <c r="H2788" s="2" t="s">
        <v>16</v>
      </c>
      <c r="I2788" s="2" t="s">
        <v>16</v>
      </c>
      <c r="J2788" s="2" t="s">
        <v>16</v>
      </c>
      <c r="K2788" s="2" t="s">
        <v>16</v>
      </c>
      <c r="L2788" s="65" t="s">
        <v>53</v>
      </c>
      <c r="M2788" s="47"/>
      <c r="N2788" s="47"/>
      <c r="O2788" s="47"/>
    </row>
    <row r="2789" spans="2:15">
      <c r="B2789" s="62" t="s">
        <v>54</v>
      </c>
      <c r="C2789" s="2"/>
      <c r="D2789" s="2"/>
      <c r="E2789" s="2"/>
      <c r="F2789" s="2">
        <v>147.51</v>
      </c>
      <c r="G2789" s="2" t="s">
        <v>16</v>
      </c>
      <c r="H2789" s="2">
        <v>3321.09</v>
      </c>
      <c r="I2789" s="2">
        <v>154.27000000000001</v>
      </c>
      <c r="J2789" s="2">
        <v>16465.657001655592</v>
      </c>
      <c r="K2789" s="2">
        <v>2776.86</v>
      </c>
      <c r="L2789" s="65" t="s">
        <v>55</v>
      </c>
      <c r="M2789" s="47"/>
      <c r="N2789" s="47"/>
      <c r="O2789" s="47"/>
    </row>
    <row r="2790" spans="2:15">
      <c r="B2790" s="62" t="s">
        <v>56</v>
      </c>
      <c r="C2790" s="2">
        <v>97.81</v>
      </c>
      <c r="D2790" s="2">
        <v>22418.096309170844</v>
      </c>
      <c r="E2790" s="2">
        <v>2192.7139999999999</v>
      </c>
      <c r="F2790" s="2">
        <v>122</v>
      </c>
      <c r="G2790" s="2"/>
      <c r="H2790" s="2">
        <v>2033</v>
      </c>
      <c r="I2790" s="2">
        <v>104.32033333333334</v>
      </c>
      <c r="J2790" s="2">
        <v>26994.369836585618</v>
      </c>
      <c r="K2790" s="2">
        <v>2388.8503333333333</v>
      </c>
      <c r="L2790" s="65" t="s">
        <v>57</v>
      </c>
      <c r="M2790" s="47"/>
      <c r="N2790" s="47"/>
      <c r="O2790" s="47"/>
    </row>
    <row r="2791" spans="2:15">
      <c r="B2791" s="62" t="s">
        <v>58</v>
      </c>
      <c r="C2791" s="2">
        <v>20.503999999999998</v>
      </c>
      <c r="D2791" s="2">
        <v>7939.9185661414012</v>
      </c>
      <c r="E2791" s="2">
        <v>162.80009028016326</v>
      </c>
      <c r="F2791" s="2" t="s">
        <v>16</v>
      </c>
      <c r="G2791" s="2" t="s">
        <v>16</v>
      </c>
      <c r="H2791" s="2" t="s">
        <v>16</v>
      </c>
      <c r="I2791" s="2">
        <v>20.503999999999998</v>
      </c>
      <c r="J2791" s="2">
        <v>7939.9185661414012</v>
      </c>
      <c r="K2791" s="2">
        <v>162.80009028016326</v>
      </c>
      <c r="L2791" s="65" t="s">
        <v>417</v>
      </c>
      <c r="M2791" s="47"/>
      <c r="N2791" s="47"/>
      <c r="O2791" s="47"/>
    </row>
    <row r="2792" spans="2:15">
      <c r="B2792" s="62" t="s">
        <v>59</v>
      </c>
      <c r="C2792" s="2" t="s">
        <v>16</v>
      </c>
      <c r="D2792" s="2" t="s">
        <v>16</v>
      </c>
      <c r="E2792" s="2" t="s">
        <v>16</v>
      </c>
      <c r="F2792" s="2" t="s">
        <v>16</v>
      </c>
      <c r="G2792" s="2" t="s">
        <v>16</v>
      </c>
      <c r="H2792" s="2" t="s">
        <v>16</v>
      </c>
      <c r="I2792" s="2" t="s">
        <v>16</v>
      </c>
      <c r="J2792" s="2" t="s">
        <v>16</v>
      </c>
      <c r="K2792" s="2" t="s">
        <v>16</v>
      </c>
      <c r="L2792" s="65" t="s">
        <v>60</v>
      </c>
      <c r="M2792" s="47"/>
      <c r="N2792" s="47"/>
      <c r="O2792" s="47"/>
    </row>
    <row r="2793" spans="2:15">
      <c r="B2793" s="62" t="s">
        <v>61</v>
      </c>
      <c r="C2793" s="2">
        <v>5.4160000000000004</v>
      </c>
      <c r="D2793" s="2"/>
      <c r="E2793" s="2">
        <v>55.527999999999999</v>
      </c>
      <c r="F2793" s="2" t="s">
        <v>16</v>
      </c>
      <c r="G2793" s="2" t="s">
        <v>16</v>
      </c>
      <c r="H2793" s="2" t="s">
        <v>16</v>
      </c>
      <c r="I2793" s="2">
        <v>5.4160000000000004</v>
      </c>
      <c r="J2793" s="2">
        <v>10252.584933530279</v>
      </c>
      <c r="K2793" s="2">
        <v>55.527999999999999</v>
      </c>
      <c r="L2793" s="65" t="s">
        <v>62</v>
      </c>
      <c r="M2793" s="47"/>
      <c r="N2793" s="47"/>
      <c r="O2793" s="47"/>
    </row>
    <row r="2794" spans="2:15">
      <c r="B2794" s="62" t="s">
        <v>63</v>
      </c>
      <c r="C2794" s="2">
        <v>50.382779999999997</v>
      </c>
      <c r="D2794" s="2">
        <v>33716.003761602675</v>
      </c>
      <c r="E2794" s="2">
        <v>1698.7059999999999</v>
      </c>
      <c r="F2794" s="2">
        <v>35.4</v>
      </c>
      <c r="G2794" s="2"/>
      <c r="H2794" s="2">
        <v>1247.1099999999999</v>
      </c>
      <c r="I2794" s="2">
        <v>46.26</v>
      </c>
      <c r="J2794" s="2">
        <v>33364.159886208363</v>
      </c>
      <c r="K2794" s="2">
        <v>1528.6599999999999</v>
      </c>
      <c r="L2794" s="65" t="s">
        <v>64</v>
      </c>
      <c r="M2794" s="47"/>
      <c r="N2794" s="47"/>
      <c r="O2794" s="47"/>
    </row>
    <row r="2795" spans="2:15">
      <c r="B2795" s="62" t="s">
        <v>65</v>
      </c>
      <c r="C2795" s="2">
        <v>2.625</v>
      </c>
      <c r="D2795" s="2"/>
      <c r="E2795" s="2">
        <v>10.56672</v>
      </c>
      <c r="F2795" s="2">
        <v>2.2599999999999998</v>
      </c>
      <c r="G2795" s="2"/>
      <c r="H2795" s="2">
        <v>5.36</v>
      </c>
      <c r="I2795" s="2">
        <v>2.625</v>
      </c>
      <c r="J2795" s="2">
        <v>2566.1704349515503</v>
      </c>
      <c r="K2795" s="2">
        <v>8.8311466666666671</v>
      </c>
      <c r="L2795" s="65" t="s">
        <v>66</v>
      </c>
      <c r="M2795" s="47"/>
      <c r="N2795" s="47"/>
      <c r="O2795" s="47"/>
    </row>
    <row r="2796" spans="2:15">
      <c r="B2796" s="62" t="s">
        <v>67</v>
      </c>
      <c r="C2796" s="2">
        <v>7.62</v>
      </c>
      <c r="D2796" s="2">
        <v>81259.711286089223</v>
      </c>
      <c r="E2796" s="2">
        <v>619.19899999999996</v>
      </c>
      <c r="F2796" s="2">
        <v>7.9</v>
      </c>
      <c r="G2796" s="2"/>
      <c r="H2796" s="2">
        <v>650</v>
      </c>
      <c r="I2796" s="2">
        <v>7.7250000000000005</v>
      </c>
      <c r="J2796" s="2">
        <v>81771.462435990397</v>
      </c>
      <c r="K2796" s="2">
        <v>633.02566666666667</v>
      </c>
      <c r="L2796" s="65" t="s">
        <v>68</v>
      </c>
      <c r="M2796" s="47"/>
      <c r="N2796" s="47"/>
      <c r="O2796" s="47"/>
    </row>
    <row r="2797" spans="2:15">
      <c r="B2797" s="62" t="s">
        <v>69</v>
      </c>
      <c r="C2797" s="2">
        <v>6.4</v>
      </c>
      <c r="D2797" s="2">
        <v>7179.6875</v>
      </c>
      <c r="E2797" s="2">
        <v>45.95</v>
      </c>
      <c r="F2797" s="2" t="s">
        <v>16</v>
      </c>
      <c r="G2797" s="2" t="s">
        <v>16</v>
      </c>
      <c r="H2797" s="2" t="s">
        <v>16</v>
      </c>
      <c r="I2797" s="2" t="s">
        <v>16</v>
      </c>
      <c r="J2797" s="2" t="s">
        <v>16</v>
      </c>
      <c r="K2797" s="2" t="s">
        <v>16</v>
      </c>
      <c r="L2797" s="65" t="s">
        <v>70</v>
      </c>
      <c r="M2797" s="47"/>
      <c r="N2797" s="47"/>
      <c r="O2797" s="47"/>
    </row>
    <row r="2798" spans="2:15">
      <c r="B2798" s="62" t="s">
        <v>71</v>
      </c>
      <c r="C2798" s="2">
        <v>2.4378000000000002</v>
      </c>
      <c r="D2798" s="2"/>
      <c r="E2798" s="2">
        <v>8.3304500000000008</v>
      </c>
      <c r="F2798" s="2" t="s">
        <v>16</v>
      </c>
      <c r="G2798" s="2" t="s">
        <v>16</v>
      </c>
      <c r="H2798" s="2" t="s">
        <v>16</v>
      </c>
      <c r="I2798" s="2" t="s">
        <v>16</v>
      </c>
      <c r="J2798" s="2" t="s">
        <v>16</v>
      </c>
      <c r="K2798" s="2" t="s">
        <v>16</v>
      </c>
      <c r="L2798" s="65" t="s">
        <v>72</v>
      </c>
      <c r="M2798" s="47"/>
      <c r="N2798" s="47"/>
      <c r="O2798" s="47"/>
    </row>
    <row r="2799" spans="2:15">
      <c r="B2799" s="62" t="s">
        <v>73</v>
      </c>
      <c r="C2799" s="2">
        <v>84</v>
      </c>
      <c r="D2799" s="2"/>
      <c r="E2799" s="2">
        <v>688.47976247633881</v>
      </c>
      <c r="F2799" s="2">
        <v>84</v>
      </c>
      <c r="G2799" s="2"/>
      <c r="H2799" s="2">
        <v>688.47976247633881</v>
      </c>
      <c r="I2799" s="2">
        <v>84</v>
      </c>
      <c r="J2799" s="2">
        <v>8196.1876485278426</v>
      </c>
      <c r="K2799" s="2">
        <v>688.47976247633881</v>
      </c>
      <c r="L2799" s="65" t="s">
        <v>74</v>
      </c>
      <c r="M2799" s="47"/>
      <c r="N2799" s="47"/>
      <c r="O2799" s="47"/>
    </row>
    <row r="2800" spans="2:15">
      <c r="B2800" s="62" t="s">
        <v>75</v>
      </c>
      <c r="C2800" s="2">
        <v>955</v>
      </c>
      <c r="D2800" s="2"/>
      <c r="E2800" s="2">
        <v>5633</v>
      </c>
      <c r="F2800" s="2">
        <v>1068</v>
      </c>
      <c r="G2800" s="2"/>
      <c r="H2800" s="2">
        <v>5687</v>
      </c>
      <c r="I2800" s="2">
        <v>862.93</v>
      </c>
      <c r="J2800" s="2">
        <v>32058.41646085255</v>
      </c>
      <c r="K2800" s="2">
        <v>52519.336000000003</v>
      </c>
      <c r="L2800" s="65" t="s">
        <v>76</v>
      </c>
      <c r="M2800" s="47"/>
      <c r="N2800" s="47"/>
      <c r="O2800" s="47"/>
    </row>
    <row r="2801" spans="1:15">
      <c r="B2801" s="62" t="s">
        <v>77</v>
      </c>
      <c r="C2801" s="2">
        <v>519</v>
      </c>
      <c r="D2801" s="2">
        <v>29275.529865125238</v>
      </c>
      <c r="E2801" s="2">
        <v>15194</v>
      </c>
      <c r="F2801" s="2">
        <v>1140</v>
      </c>
      <c r="G2801" s="2"/>
      <c r="H2801" s="2">
        <v>27262</v>
      </c>
      <c r="I2801" s="2">
        <v>551</v>
      </c>
      <c r="J2801" s="2">
        <v>25676.07275006401</v>
      </c>
      <c r="K2801" s="2">
        <v>15352</v>
      </c>
      <c r="L2801" s="65" t="s">
        <v>78</v>
      </c>
      <c r="M2801" s="47"/>
      <c r="N2801" s="47"/>
      <c r="O2801" s="47"/>
    </row>
    <row r="2802" spans="1:15" ht="15.75" thickBot="1">
      <c r="B2802" s="62" t="s">
        <v>79</v>
      </c>
      <c r="C2802" s="2" t="s">
        <v>16</v>
      </c>
      <c r="D2802" s="2" t="s">
        <v>16</v>
      </c>
      <c r="E2802" s="2" t="s">
        <v>16</v>
      </c>
      <c r="F2802" s="2" t="s">
        <v>16</v>
      </c>
      <c r="G2802" s="2" t="s">
        <v>16</v>
      </c>
      <c r="H2802" s="2" t="s">
        <v>16</v>
      </c>
      <c r="I2802" s="2" t="s">
        <v>16</v>
      </c>
      <c r="J2802" s="2" t="s">
        <v>16</v>
      </c>
      <c r="K2802" s="2" t="s">
        <v>16</v>
      </c>
      <c r="L2802" s="66" t="s">
        <v>80</v>
      </c>
      <c r="M2802" s="47"/>
      <c r="N2802" s="47"/>
      <c r="O2802" s="47"/>
    </row>
    <row r="2803" spans="1:15" ht="15.75" thickBot="1">
      <c r="B2803" s="63" t="s">
        <v>81</v>
      </c>
      <c r="C2803" s="2">
        <v>392.22216800000001</v>
      </c>
      <c r="D2803" s="2">
        <v>2627.9452370627009</v>
      </c>
      <c r="E2803" s="2">
        <v>1030.7383782660065</v>
      </c>
      <c r="F2803" s="2" t="s">
        <v>16</v>
      </c>
      <c r="G2803" s="2" t="s">
        <v>16</v>
      </c>
      <c r="H2803" s="2" t="s">
        <v>16</v>
      </c>
      <c r="I2803" s="2">
        <v>143.27000000000001</v>
      </c>
      <c r="J2803" s="2">
        <v>2627.9452370627009</v>
      </c>
      <c r="K2803" s="2">
        <v>2671.63</v>
      </c>
      <c r="L2803" s="75" t="s">
        <v>82</v>
      </c>
      <c r="M2803" s="47"/>
      <c r="N2803" s="47"/>
      <c r="O2803" s="47"/>
    </row>
    <row r="2804" spans="1:15" ht="15.75" thickBot="1">
      <c r="B2804" s="81" t="s">
        <v>343</v>
      </c>
      <c r="C2804" s="67">
        <v>2267.6894679999996</v>
      </c>
      <c r="D2804" s="67">
        <v>12919.058082155343</v>
      </c>
      <c r="E2804" s="67">
        <v>29296.411949383946</v>
      </c>
      <c r="F2804" s="67">
        <f>SUM(F2782:F2803)</f>
        <v>2907.0729917019162</v>
      </c>
      <c r="G2804" s="67">
        <f t="shared" ref="G2804:K2804" si="365">SUM(G2782:G2803)</f>
        <v>0</v>
      </c>
      <c r="H2804" s="67">
        <f t="shared" si="365"/>
        <v>45132.709308551362</v>
      </c>
      <c r="I2804" s="67">
        <f t="shared" si="365"/>
        <v>2629.5534250352493</v>
      </c>
      <c r="J2804" s="67">
        <f t="shared" si="365"/>
        <v>400290.01902050589</v>
      </c>
      <c r="K2804" s="67">
        <f t="shared" si="365"/>
        <v>84896.891060192167</v>
      </c>
      <c r="L2804" s="81" t="s">
        <v>345</v>
      </c>
    </row>
    <row r="2805" spans="1:15">
      <c r="A2805" s="155" t="s">
        <v>298</v>
      </c>
      <c r="B2805" s="155"/>
      <c r="C2805" s="155"/>
      <c r="D2805" s="155"/>
      <c r="E2805" s="155"/>
    </row>
    <row r="2810" spans="1:15">
      <c r="B2810" s="43" t="s">
        <v>246</v>
      </c>
      <c r="H2810" s="43" t="s">
        <v>418</v>
      </c>
      <c r="I2810" s="43" t="s">
        <v>247</v>
      </c>
    </row>
    <row r="2811" spans="1:15">
      <c r="B2811" s="43" t="s">
        <v>299</v>
      </c>
      <c r="I2811" s="89" t="s">
        <v>300</v>
      </c>
    </row>
    <row r="2812" spans="1:15" ht="15.75" thickBot="1">
      <c r="B2812" s="43" t="s">
        <v>478</v>
      </c>
      <c r="I2812" s="43" t="s">
        <v>301</v>
      </c>
    </row>
    <row r="2813" spans="1:15" ht="22.5" customHeight="1">
      <c r="B2813" s="150" t="s">
        <v>302</v>
      </c>
      <c r="C2813" s="114">
        <v>2018</v>
      </c>
      <c r="D2813" s="115"/>
      <c r="E2813" s="153">
        <v>2019</v>
      </c>
      <c r="F2813" s="154"/>
      <c r="G2813" s="153">
        <v>2020</v>
      </c>
      <c r="H2813" s="154"/>
      <c r="I2813" s="141" t="s">
        <v>40</v>
      </c>
    </row>
    <row r="2814" spans="1:15">
      <c r="B2814" s="151"/>
      <c r="C2814" s="61" t="s">
        <v>7</v>
      </c>
      <c r="D2814" s="61" t="s">
        <v>462</v>
      </c>
      <c r="E2814" s="61" t="s">
        <v>7</v>
      </c>
      <c r="F2814" s="61" t="s">
        <v>462</v>
      </c>
      <c r="G2814" s="61" t="s">
        <v>7</v>
      </c>
      <c r="H2814" s="61" t="s">
        <v>462</v>
      </c>
      <c r="I2814" s="142"/>
    </row>
    <row r="2815" spans="1:15" ht="15.75" thickBot="1">
      <c r="B2815" s="152"/>
      <c r="C2815" s="76" t="s">
        <v>8</v>
      </c>
      <c r="D2815" s="76" t="s">
        <v>10</v>
      </c>
      <c r="E2815" s="76" t="s">
        <v>8</v>
      </c>
      <c r="F2815" s="76" t="s">
        <v>10</v>
      </c>
      <c r="G2815" s="76" t="s">
        <v>8</v>
      </c>
      <c r="H2815" s="76" t="s">
        <v>10</v>
      </c>
      <c r="I2815" s="143"/>
    </row>
    <row r="2816" spans="1:15" ht="15.75" thickBot="1">
      <c r="B2816" s="61" t="s">
        <v>41</v>
      </c>
      <c r="C2816" s="16">
        <v>4.9701688056292479</v>
      </c>
      <c r="D2816" s="16">
        <v>656.89797444312239</v>
      </c>
      <c r="E2816" s="19">
        <v>4.9701688056292479</v>
      </c>
      <c r="F2816" s="19">
        <v>656.89797444312239</v>
      </c>
      <c r="G2816" s="19">
        <v>4.9701688056292479</v>
      </c>
      <c r="H2816" s="19">
        <v>656.89797444312239</v>
      </c>
      <c r="I2816" s="64" t="s">
        <v>42</v>
      </c>
    </row>
    <row r="2817" spans="2:9" ht="15.75" thickBot="1">
      <c r="B2817" s="62" t="s">
        <v>43</v>
      </c>
      <c r="C2817" s="17">
        <v>0.54</v>
      </c>
      <c r="D2817" s="18">
        <v>90.725999999999999</v>
      </c>
      <c r="E2817" s="4">
        <v>0.83878999999999992</v>
      </c>
      <c r="F2817" s="4">
        <v>117.084</v>
      </c>
      <c r="G2817" s="4">
        <v>6.5087600000000014</v>
      </c>
      <c r="H2817" s="4">
        <v>336.58027727244195</v>
      </c>
      <c r="I2817" s="65" t="s">
        <v>416</v>
      </c>
    </row>
    <row r="2818" spans="2:9" ht="15.75" thickBot="1">
      <c r="B2818" s="62" t="s">
        <v>44</v>
      </c>
      <c r="C2818" s="19">
        <v>8.2133999999999999E-2</v>
      </c>
      <c r="D2818" s="19">
        <v>10.287000000000001</v>
      </c>
      <c r="E2818" s="19">
        <v>8.2133999999999999E-2</v>
      </c>
      <c r="F2818" s="19">
        <v>10.287000000000001</v>
      </c>
      <c r="G2818" s="19">
        <v>8.2133999999999999E-2</v>
      </c>
      <c r="H2818" s="19">
        <v>10.287000000000001</v>
      </c>
      <c r="I2818" s="65" t="s">
        <v>45</v>
      </c>
    </row>
    <row r="2819" spans="2:9" ht="15.75" thickBot="1">
      <c r="B2819" s="62" t="s">
        <v>46</v>
      </c>
      <c r="C2819" s="19">
        <v>1.8325180000000001</v>
      </c>
      <c r="D2819" s="19">
        <v>74.58</v>
      </c>
      <c r="E2819" s="19">
        <v>1.8325180000000001</v>
      </c>
      <c r="F2819" s="19">
        <v>74.58</v>
      </c>
      <c r="G2819" s="19">
        <v>1.8325180000000001</v>
      </c>
      <c r="H2819" s="19">
        <v>74.58</v>
      </c>
      <c r="I2819" s="65" t="s">
        <v>47</v>
      </c>
    </row>
    <row r="2820" spans="2:9" ht="15.75" thickBot="1">
      <c r="B2820" s="62" t="s">
        <v>48</v>
      </c>
      <c r="C2820" s="19">
        <v>14.031308138342677</v>
      </c>
      <c r="D2820" s="19">
        <v>1070.261261631513</v>
      </c>
      <c r="E2820" s="19">
        <v>14.031308138342677</v>
      </c>
      <c r="F2820" s="19">
        <v>1070.261261631513</v>
      </c>
      <c r="G2820" s="19">
        <v>14.031308138342677</v>
      </c>
      <c r="H2820" s="19">
        <v>1070.261261631513</v>
      </c>
      <c r="I2820" s="65" t="s">
        <v>49</v>
      </c>
    </row>
    <row r="2821" spans="2:9" ht="15.75" thickBot="1">
      <c r="B2821" s="62" t="s">
        <v>50</v>
      </c>
      <c r="C2821" s="19" t="s">
        <v>16</v>
      </c>
      <c r="D2821" s="19" t="s">
        <v>16</v>
      </c>
      <c r="E2821" s="19" t="s">
        <v>16</v>
      </c>
      <c r="F2821" s="19" t="s">
        <v>16</v>
      </c>
      <c r="G2821" s="19" t="s">
        <v>16</v>
      </c>
      <c r="H2821" s="19" t="s">
        <v>16</v>
      </c>
      <c r="I2821" s="65" t="s">
        <v>51</v>
      </c>
    </row>
    <row r="2822" spans="2:9" ht="15.75" thickBot="1">
      <c r="B2822" s="62" t="s">
        <v>52</v>
      </c>
      <c r="C2822" s="19" t="s">
        <v>16</v>
      </c>
      <c r="D2822" s="19" t="s">
        <v>16</v>
      </c>
      <c r="E2822" s="19" t="s">
        <v>16</v>
      </c>
      <c r="F2822" s="19" t="s">
        <v>16</v>
      </c>
      <c r="G2822" s="19" t="s">
        <v>16</v>
      </c>
      <c r="H2822" s="19" t="s">
        <v>16</v>
      </c>
      <c r="I2822" s="65" t="s">
        <v>53</v>
      </c>
    </row>
    <row r="2823" spans="2:9" ht="15.75" thickBot="1">
      <c r="B2823" s="62" t="s">
        <v>54</v>
      </c>
      <c r="C2823" s="19">
        <v>111.16800000000001</v>
      </c>
      <c r="D2823" s="19">
        <v>2647.9520000000002</v>
      </c>
      <c r="E2823" s="19">
        <v>111.16800000000001</v>
      </c>
      <c r="F2823" s="19">
        <v>2647.9520000000002</v>
      </c>
      <c r="G2823" s="19">
        <v>111.16800000000001</v>
      </c>
      <c r="H2823" s="19">
        <v>2647.9520000000002</v>
      </c>
      <c r="I2823" s="65" t="s">
        <v>55</v>
      </c>
    </row>
    <row r="2824" spans="2:9" ht="15.75" thickBot="1">
      <c r="B2824" s="62" t="s">
        <v>56</v>
      </c>
      <c r="C2824" s="19">
        <v>5.5549199999999996E-3</v>
      </c>
      <c r="D2824" s="19">
        <v>0.51540000000000008</v>
      </c>
      <c r="E2824" s="19">
        <v>5.5549199999999996E-3</v>
      </c>
      <c r="F2824" s="19">
        <v>0.51540000000000008</v>
      </c>
      <c r="G2824" s="19">
        <v>5.5549199999999996E-3</v>
      </c>
      <c r="H2824" s="19">
        <v>0.51540000000000008</v>
      </c>
      <c r="I2824" s="65" t="s">
        <v>57</v>
      </c>
    </row>
    <row r="2825" spans="2:9" ht="15.75" thickBot="1">
      <c r="B2825" s="62" t="s">
        <v>58</v>
      </c>
      <c r="C2825" s="19">
        <v>4.7229999999999999</v>
      </c>
      <c r="D2825" s="19">
        <v>586.30599999999993</v>
      </c>
      <c r="E2825" s="19">
        <v>4.7229999999999999</v>
      </c>
      <c r="F2825" s="19">
        <v>586.30599999999993</v>
      </c>
      <c r="G2825" s="19">
        <v>5.758</v>
      </c>
      <c r="H2825" s="19">
        <v>667.84</v>
      </c>
      <c r="I2825" s="65" t="s">
        <v>417</v>
      </c>
    </row>
    <row r="2826" spans="2:9" ht="15.75" thickBot="1">
      <c r="B2826" s="62" t="s">
        <v>59</v>
      </c>
      <c r="C2826" s="19" t="s">
        <v>16</v>
      </c>
      <c r="D2826" s="19" t="s">
        <v>16</v>
      </c>
      <c r="E2826" s="19" t="s">
        <v>16</v>
      </c>
      <c r="F2826" s="19" t="s">
        <v>16</v>
      </c>
      <c r="G2826" s="19" t="s">
        <v>16</v>
      </c>
      <c r="H2826" s="19" t="s">
        <v>16</v>
      </c>
      <c r="I2826" s="65" t="s">
        <v>60</v>
      </c>
    </row>
    <row r="2827" spans="2:9" ht="15.75" thickBot="1">
      <c r="B2827" s="62" t="s">
        <v>61</v>
      </c>
      <c r="C2827" s="19">
        <v>420.73545000000007</v>
      </c>
      <c r="D2827" s="19">
        <v>2342.7705000000001</v>
      </c>
      <c r="E2827" s="19">
        <v>420.73545000000007</v>
      </c>
      <c r="F2827" s="19">
        <v>2342.7705000000001</v>
      </c>
      <c r="G2827" s="19">
        <v>420.73545000000007</v>
      </c>
      <c r="H2827" s="19">
        <v>2342.7705000000001</v>
      </c>
      <c r="I2827" s="65" t="s">
        <v>62</v>
      </c>
    </row>
    <row r="2828" spans="2:9" ht="15.75" thickBot="1">
      <c r="B2828" s="62" t="s">
        <v>63</v>
      </c>
      <c r="C2828" s="20">
        <v>0.13</v>
      </c>
      <c r="D2828" s="21">
        <v>45.332000000000001</v>
      </c>
      <c r="E2828" s="19">
        <v>0.13</v>
      </c>
      <c r="F2828" s="19">
        <v>45.332000000000001</v>
      </c>
      <c r="G2828" s="19">
        <v>0.13</v>
      </c>
      <c r="H2828" s="19">
        <v>45.332000000000001</v>
      </c>
      <c r="I2828" s="65" t="s">
        <v>64</v>
      </c>
    </row>
    <row r="2829" spans="2:9" ht="15.75" thickBot="1">
      <c r="B2829" s="62" t="s">
        <v>65</v>
      </c>
      <c r="C2829" s="19">
        <v>2.8863150000000002</v>
      </c>
      <c r="D2829" s="19">
        <v>258.57959</v>
      </c>
      <c r="E2829" s="19">
        <v>2.8863150000000002</v>
      </c>
      <c r="F2829" s="19">
        <v>258.57959</v>
      </c>
      <c r="G2829" s="19">
        <v>2.8863150000000002</v>
      </c>
      <c r="H2829" s="19">
        <v>258.57959</v>
      </c>
      <c r="I2829" s="65" t="s">
        <v>66</v>
      </c>
    </row>
    <row r="2830" spans="2:9" ht="15.75" thickBot="1">
      <c r="B2830" s="62" t="s">
        <v>67</v>
      </c>
      <c r="C2830" s="20">
        <v>0.24389754098360655</v>
      </c>
      <c r="D2830" s="21">
        <v>21.844867807153964</v>
      </c>
      <c r="E2830" s="19">
        <v>0.24389754098360655</v>
      </c>
      <c r="F2830" s="19">
        <v>21.844867807153964</v>
      </c>
      <c r="G2830" s="19">
        <v>0.24389754098360655</v>
      </c>
      <c r="H2830" s="19">
        <v>21.844867807153964</v>
      </c>
      <c r="I2830" s="65" t="s">
        <v>68</v>
      </c>
    </row>
    <row r="2831" spans="2:9" ht="15.75" thickBot="1">
      <c r="B2831" s="62" t="s">
        <v>69</v>
      </c>
      <c r="C2831" s="20">
        <v>2.7528000000000001</v>
      </c>
      <c r="D2831" s="21">
        <v>125.31831</v>
      </c>
      <c r="E2831" s="19">
        <v>2.7528000000000001</v>
      </c>
      <c r="F2831" s="19">
        <v>125.31831</v>
      </c>
      <c r="G2831" s="19">
        <v>2.7528000000000001</v>
      </c>
      <c r="H2831" s="19">
        <v>125.31831</v>
      </c>
      <c r="I2831" s="65" t="s">
        <v>70</v>
      </c>
    </row>
    <row r="2832" spans="2:9" ht="15.75" thickBot="1">
      <c r="B2832" s="62" t="s">
        <v>71</v>
      </c>
      <c r="C2832" s="20">
        <v>4.1239999999999997</v>
      </c>
      <c r="D2832" s="21">
        <v>188.953</v>
      </c>
      <c r="E2832" s="19">
        <v>4.1239999999999997</v>
      </c>
      <c r="F2832" s="19">
        <v>188.953</v>
      </c>
      <c r="G2832" s="19">
        <v>4.1239999999999997</v>
      </c>
      <c r="H2832" s="19">
        <v>188.953</v>
      </c>
      <c r="I2832" s="65" t="s">
        <v>72</v>
      </c>
    </row>
    <row r="2833" spans="2:9" ht="15.75" thickBot="1">
      <c r="B2833" s="62" t="s">
        <v>73</v>
      </c>
      <c r="C2833" s="4" t="s">
        <v>16</v>
      </c>
      <c r="D2833" s="4" t="s">
        <v>16</v>
      </c>
      <c r="E2833" s="4" t="s">
        <v>16</v>
      </c>
      <c r="F2833" s="4" t="s">
        <v>16</v>
      </c>
      <c r="G2833" s="4" t="s">
        <v>16</v>
      </c>
      <c r="H2833" s="4" t="s">
        <v>16</v>
      </c>
      <c r="I2833" s="65" t="s">
        <v>74</v>
      </c>
    </row>
    <row r="2834" spans="2:9" ht="15.75" thickBot="1">
      <c r="B2834" s="62" t="s">
        <v>75</v>
      </c>
      <c r="C2834" s="44">
        <v>27.430064796391019</v>
      </c>
      <c r="D2834" s="44">
        <v>262.66741388316819</v>
      </c>
      <c r="E2834" s="19">
        <v>27.430064796391019</v>
      </c>
      <c r="F2834" s="19">
        <v>262.66741388316819</v>
      </c>
      <c r="G2834" s="19">
        <v>27.430064796391019</v>
      </c>
      <c r="H2834" s="19">
        <v>262.66741388316819</v>
      </c>
      <c r="I2834" s="65" t="s">
        <v>76</v>
      </c>
    </row>
    <row r="2835" spans="2:9" ht="15.75" thickBot="1">
      <c r="B2835" s="62" t="s">
        <v>77</v>
      </c>
      <c r="C2835" s="4">
        <v>16.081</v>
      </c>
      <c r="D2835" s="4">
        <v>1363.8610000000001</v>
      </c>
      <c r="E2835" s="19">
        <v>16.081</v>
      </c>
      <c r="F2835" s="19">
        <v>1363.8610000000001</v>
      </c>
      <c r="G2835" s="19">
        <v>16.081</v>
      </c>
      <c r="H2835" s="19">
        <v>1363.8610000000001</v>
      </c>
      <c r="I2835" s="65" t="s">
        <v>78</v>
      </c>
    </row>
    <row r="2836" spans="2:9" ht="15.75" thickBot="1">
      <c r="B2836" s="62" t="s">
        <v>79</v>
      </c>
      <c r="C2836" s="4" t="s">
        <v>16</v>
      </c>
      <c r="D2836" s="4" t="s">
        <v>16</v>
      </c>
      <c r="E2836" s="19" t="s">
        <v>16</v>
      </c>
      <c r="F2836" s="19" t="s">
        <v>16</v>
      </c>
      <c r="G2836" s="19" t="s">
        <v>16</v>
      </c>
      <c r="H2836" s="19" t="s">
        <v>16</v>
      </c>
      <c r="I2836" s="66" t="s">
        <v>80</v>
      </c>
    </row>
    <row r="2837" spans="2:9" ht="15.75" thickBot="1">
      <c r="B2837" s="63" t="s">
        <v>81</v>
      </c>
      <c r="C2837" s="4">
        <v>0.29116000000000003</v>
      </c>
      <c r="D2837" s="4">
        <v>32.963000000000001</v>
      </c>
      <c r="E2837" s="19">
        <v>0.29116000000000003</v>
      </c>
      <c r="F2837" s="19">
        <v>32.963000000000001</v>
      </c>
      <c r="G2837" s="19">
        <v>0.29116000000000003</v>
      </c>
      <c r="H2837" s="19">
        <v>32.963000000000001</v>
      </c>
      <c r="I2837" s="75" t="s">
        <v>82</v>
      </c>
    </row>
    <row r="2838" spans="2:9" ht="15.75" thickBot="1">
      <c r="B2838" s="81" t="s">
        <v>343</v>
      </c>
      <c r="C2838" s="67">
        <v>613.01212088553348</v>
      </c>
      <c r="D2838" s="67">
        <f>SUM(D2816:D2837)</f>
        <v>9779.8153177649583</v>
      </c>
      <c r="E2838" s="67">
        <f t="shared" ref="E2838:H2838" si="366">SUM(E2816:E2837)</f>
        <v>612.32616120134662</v>
      </c>
      <c r="F2838" s="67">
        <f t="shared" si="366"/>
        <v>9806.1733177649585</v>
      </c>
      <c r="G2838" s="67">
        <f t="shared" si="366"/>
        <v>619.03113120134662</v>
      </c>
      <c r="H2838" s="67">
        <f t="shared" si="366"/>
        <v>10107.203595037401</v>
      </c>
      <c r="I2838" s="81" t="s">
        <v>345</v>
      </c>
    </row>
    <row r="2842" spans="2:9">
      <c r="B2842" s="43" t="s">
        <v>248</v>
      </c>
      <c r="F2842" s="43" t="s">
        <v>249</v>
      </c>
    </row>
    <row r="2843" spans="2:9">
      <c r="B2843" s="43" t="s">
        <v>303</v>
      </c>
      <c r="F2843" s="89" t="s">
        <v>304</v>
      </c>
    </row>
    <row r="2844" spans="2:9" ht="15.75" thickBot="1">
      <c r="B2844" s="43" t="s">
        <v>305</v>
      </c>
      <c r="F2844" s="43" t="s">
        <v>296</v>
      </c>
    </row>
    <row r="2845" spans="2:9" ht="15.75" thickBot="1">
      <c r="B2845" s="71" t="s">
        <v>302</v>
      </c>
      <c r="C2845" s="71">
        <v>2019</v>
      </c>
      <c r="D2845" s="71">
        <v>2019</v>
      </c>
      <c r="E2845" s="71">
        <v>2019</v>
      </c>
      <c r="F2845" s="71" t="s">
        <v>306</v>
      </c>
    </row>
    <row r="2846" spans="2:9" ht="15.75" thickBot="1">
      <c r="B2846" s="61" t="s">
        <v>41</v>
      </c>
      <c r="C2846" s="22">
        <v>72.350399999999993</v>
      </c>
      <c r="D2846" s="22">
        <v>72.350399999999993</v>
      </c>
      <c r="E2846" s="22">
        <v>72.350399999999993</v>
      </c>
      <c r="F2846" s="64" t="s">
        <v>42</v>
      </c>
    </row>
    <row r="2847" spans="2:9" ht="15.75" thickBot="1">
      <c r="B2847" s="62" t="s">
        <v>43</v>
      </c>
      <c r="C2847" s="22">
        <v>1.53</v>
      </c>
      <c r="D2847" s="22">
        <v>1.53</v>
      </c>
      <c r="E2847" s="22">
        <v>1.53</v>
      </c>
      <c r="F2847" s="65" t="s">
        <v>416</v>
      </c>
    </row>
    <row r="2848" spans="2:9" ht="15.75" thickBot="1">
      <c r="B2848" s="62" t="s">
        <v>44</v>
      </c>
      <c r="C2848" s="14">
        <v>0.55520000000000003</v>
      </c>
      <c r="D2848" s="14">
        <v>0.55520000000000003</v>
      </c>
      <c r="E2848" s="14">
        <v>0.55520000000000003</v>
      </c>
      <c r="F2848" s="65" t="s">
        <v>45</v>
      </c>
    </row>
    <row r="2849" spans="2:8" ht="15.75" thickBot="1">
      <c r="B2849" s="62" t="s">
        <v>46</v>
      </c>
      <c r="C2849" s="14">
        <v>468.44</v>
      </c>
      <c r="D2849" s="14">
        <v>468.44</v>
      </c>
      <c r="E2849" s="14">
        <v>468.44</v>
      </c>
      <c r="F2849" s="65" t="s">
        <v>47</v>
      </c>
    </row>
    <row r="2850" spans="2:8" ht="15.75" thickBot="1">
      <c r="B2850" s="62" t="s">
        <v>48</v>
      </c>
      <c r="C2850" s="14">
        <v>755.12199999999996</v>
      </c>
      <c r="D2850" s="22">
        <v>896.08100000000002</v>
      </c>
      <c r="E2850" s="22">
        <v>896.08100000000002</v>
      </c>
      <c r="F2850" s="65" t="s">
        <v>49</v>
      </c>
    </row>
    <row r="2851" spans="2:8" ht="15.75" thickBot="1">
      <c r="B2851" s="62" t="s">
        <v>50</v>
      </c>
      <c r="C2851" s="14" t="s">
        <v>16</v>
      </c>
      <c r="D2851" s="14" t="s">
        <v>16</v>
      </c>
      <c r="E2851" s="14" t="s">
        <v>16</v>
      </c>
      <c r="F2851" s="65" t="s">
        <v>51</v>
      </c>
    </row>
    <row r="2852" spans="2:8" ht="15.75" thickBot="1">
      <c r="B2852" s="62" t="s">
        <v>52</v>
      </c>
      <c r="C2852" s="14" t="s">
        <v>16</v>
      </c>
      <c r="D2852" s="14" t="s">
        <v>16</v>
      </c>
      <c r="E2852" s="14" t="s">
        <v>16</v>
      </c>
      <c r="F2852" s="65" t="s">
        <v>53</v>
      </c>
    </row>
    <row r="2853" spans="2:8" ht="15.75" thickBot="1">
      <c r="B2853" s="62" t="s">
        <v>54</v>
      </c>
      <c r="C2853" s="14">
        <v>748.71</v>
      </c>
      <c r="D2853" s="14">
        <v>748.71</v>
      </c>
      <c r="E2853" s="14">
        <v>748.71</v>
      </c>
      <c r="F2853" s="65" t="s">
        <v>55</v>
      </c>
    </row>
    <row r="2854" spans="2:8" ht="15.75" thickBot="1">
      <c r="B2854" s="62" t="s">
        <v>56</v>
      </c>
      <c r="C2854" s="14">
        <v>11.833206000000001</v>
      </c>
      <c r="D2854" s="14">
        <v>11.833206000000001</v>
      </c>
      <c r="E2854" s="14">
        <v>11.833206000000001</v>
      </c>
      <c r="F2854" s="65" t="s">
        <v>57</v>
      </c>
      <c r="H2854" s="47"/>
    </row>
    <row r="2855" spans="2:8" ht="15.75" thickBot="1">
      <c r="B2855" s="62" t="s">
        <v>58</v>
      </c>
      <c r="C2855" s="22">
        <v>244.542</v>
      </c>
      <c r="D2855" s="22">
        <v>244.542</v>
      </c>
      <c r="E2855" s="22">
        <v>244.542</v>
      </c>
      <c r="F2855" s="65" t="s">
        <v>417</v>
      </c>
    </row>
    <row r="2856" spans="2:8" ht="15.75" thickBot="1">
      <c r="B2856" s="62" t="s">
        <v>59</v>
      </c>
      <c r="C2856" s="14" t="s">
        <v>16</v>
      </c>
      <c r="D2856" s="14" t="s">
        <v>16</v>
      </c>
      <c r="E2856" s="14" t="s">
        <v>16</v>
      </c>
      <c r="F2856" s="65" t="s">
        <v>60</v>
      </c>
    </row>
    <row r="2857" spans="2:8" ht="15.75" thickBot="1">
      <c r="B2857" s="62" t="s">
        <v>61</v>
      </c>
      <c r="C2857" s="22">
        <v>10.916</v>
      </c>
      <c r="D2857" s="22">
        <v>10.916</v>
      </c>
      <c r="E2857" s="22">
        <v>10.916</v>
      </c>
      <c r="F2857" s="65" t="s">
        <v>62</v>
      </c>
    </row>
    <row r="2858" spans="2:8" ht="15.75" thickBot="1">
      <c r="B2858" s="62" t="s">
        <v>63</v>
      </c>
      <c r="C2858" s="22">
        <v>51.018999999999998</v>
      </c>
      <c r="D2858" s="22">
        <v>51.018999999999998</v>
      </c>
      <c r="E2858" s="22">
        <v>51.018999999999998</v>
      </c>
      <c r="F2858" s="65" t="s">
        <v>64</v>
      </c>
    </row>
    <row r="2859" spans="2:8" ht="15.75" thickBot="1">
      <c r="B2859" s="62" t="s">
        <v>65</v>
      </c>
      <c r="C2859" s="14">
        <v>3.91</v>
      </c>
      <c r="D2859" s="14">
        <v>3.91</v>
      </c>
      <c r="E2859" s="14">
        <v>3.91</v>
      </c>
      <c r="F2859" s="65" t="s">
        <v>66</v>
      </c>
    </row>
    <row r="2860" spans="2:8" ht="15.75" thickBot="1">
      <c r="B2860" s="62" t="s">
        <v>67</v>
      </c>
      <c r="C2860" s="22">
        <v>9.6</v>
      </c>
      <c r="D2860" s="22">
        <v>9.6</v>
      </c>
      <c r="E2860" s="22">
        <v>9.6</v>
      </c>
      <c r="F2860" s="65" t="s">
        <v>68</v>
      </c>
    </row>
    <row r="2861" spans="2:8" ht="15.75" thickBot="1">
      <c r="B2861" s="62" t="s">
        <v>69</v>
      </c>
      <c r="C2861" s="14" t="s">
        <v>16</v>
      </c>
      <c r="D2861" s="22" t="s">
        <v>16</v>
      </c>
      <c r="E2861" s="22" t="s">
        <v>16</v>
      </c>
      <c r="F2861" s="65" t="s">
        <v>70</v>
      </c>
    </row>
    <row r="2862" spans="2:8" ht="15.75" thickBot="1">
      <c r="B2862" s="62" t="s">
        <v>71</v>
      </c>
      <c r="C2862" s="22">
        <v>132.6705</v>
      </c>
      <c r="D2862" s="22">
        <v>132.6705</v>
      </c>
      <c r="E2862" s="22">
        <v>132.6705</v>
      </c>
      <c r="F2862" s="65" t="s">
        <v>72</v>
      </c>
    </row>
    <row r="2863" spans="2:8" ht="15.75" thickBot="1">
      <c r="B2863" s="62" t="s">
        <v>73</v>
      </c>
      <c r="C2863" s="22">
        <v>38.94</v>
      </c>
      <c r="D2863" s="22">
        <v>38.94</v>
      </c>
      <c r="E2863" s="22">
        <v>38.94</v>
      </c>
      <c r="F2863" s="65" t="s">
        <v>74</v>
      </c>
    </row>
    <row r="2864" spans="2:8" ht="15.75" thickBot="1">
      <c r="B2864" s="62" t="s">
        <v>75</v>
      </c>
      <c r="C2864" s="22">
        <v>670.96554000000003</v>
      </c>
      <c r="D2864" s="22">
        <v>670.96554000000003</v>
      </c>
      <c r="E2864" s="22">
        <v>670.96554000000003</v>
      </c>
      <c r="F2864" s="65" t="s">
        <v>76</v>
      </c>
    </row>
    <row r="2865" spans="2:9" ht="15.75" thickBot="1">
      <c r="B2865" s="62" t="s">
        <v>77</v>
      </c>
      <c r="C2865" s="14">
        <v>578</v>
      </c>
      <c r="D2865" s="14">
        <v>578</v>
      </c>
      <c r="E2865" s="14">
        <v>578</v>
      </c>
      <c r="F2865" s="65" t="s">
        <v>78</v>
      </c>
    </row>
    <row r="2866" spans="2:9" ht="15.75" thickBot="1">
      <c r="B2866" s="62" t="s">
        <v>79</v>
      </c>
      <c r="C2866" s="14">
        <v>32.020000000000003</v>
      </c>
      <c r="D2866" s="14">
        <v>32.020000000000003</v>
      </c>
      <c r="E2866" s="14">
        <v>32.020000000000003</v>
      </c>
      <c r="F2866" s="66" t="s">
        <v>80</v>
      </c>
    </row>
    <row r="2867" spans="2:9" ht="15.75" thickBot="1">
      <c r="B2867" s="63" t="s">
        <v>81</v>
      </c>
      <c r="C2867" s="14">
        <v>56.003</v>
      </c>
      <c r="D2867" s="14">
        <v>56.003</v>
      </c>
      <c r="E2867" s="14">
        <v>56.003</v>
      </c>
      <c r="F2867" s="75" t="s">
        <v>82</v>
      </c>
    </row>
    <row r="2868" spans="2:9" ht="15.75" thickBot="1">
      <c r="B2868" s="81" t="s">
        <v>343</v>
      </c>
      <c r="C2868" s="67">
        <v>3887.1268460000001</v>
      </c>
      <c r="D2868" s="67">
        <f>SUM(D2846:D2867)</f>
        <v>4028.0858459999999</v>
      </c>
      <c r="E2868" s="67">
        <f>SUM(E2846:E2867)</f>
        <v>4028.0858459999999</v>
      </c>
      <c r="F2868" s="81" t="s">
        <v>345</v>
      </c>
    </row>
    <row r="2879" spans="2:9">
      <c r="B2879" s="48" t="s">
        <v>251</v>
      </c>
      <c r="I2879" s="43" t="s">
        <v>252</v>
      </c>
    </row>
    <row r="2880" spans="2:9">
      <c r="B2880" s="48" t="s">
        <v>390</v>
      </c>
      <c r="I2880" s="43" t="s">
        <v>391</v>
      </c>
    </row>
    <row r="2881" spans="2:9" ht="15.75" thickBot="1">
      <c r="B2881" s="48" t="s">
        <v>393</v>
      </c>
      <c r="I2881" s="43" t="s">
        <v>394</v>
      </c>
    </row>
    <row r="2882" spans="2:9" ht="15.75" thickBot="1">
      <c r="B2882" s="71" t="s">
        <v>302</v>
      </c>
      <c r="C2882" s="71">
        <v>2015</v>
      </c>
      <c r="D2882" s="71">
        <v>2016</v>
      </c>
      <c r="E2882" s="71">
        <v>2017</v>
      </c>
      <c r="F2882" s="71">
        <v>2018</v>
      </c>
      <c r="G2882" s="71">
        <v>2019</v>
      </c>
      <c r="H2882" s="71">
        <v>2020</v>
      </c>
      <c r="I2882" s="71" t="s">
        <v>306</v>
      </c>
    </row>
    <row r="2883" spans="2:9" ht="15.75" thickBot="1">
      <c r="B2883" s="61" t="s">
        <v>41</v>
      </c>
      <c r="C2883" s="72">
        <v>1706</v>
      </c>
      <c r="D2883" s="72">
        <v>1516.5</v>
      </c>
      <c r="E2883" s="72">
        <v>1446</v>
      </c>
      <c r="F2883" s="72">
        <v>1446</v>
      </c>
      <c r="G2883" s="72">
        <v>1446</v>
      </c>
      <c r="H2883" s="72">
        <v>1446</v>
      </c>
      <c r="I2883" s="64" t="s">
        <v>42</v>
      </c>
    </row>
    <row r="2884" spans="2:9" ht="15.75" thickBot="1">
      <c r="B2884" s="62" t="s">
        <v>43</v>
      </c>
      <c r="C2884" s="72">
        <v>4286</v>
      </c>
      <c r="D2884" s="72">
        <v>4589.6000000000004</v>
      </c>
      <c r="E2884" s="72">
        <v>4687</v>
      </c>
      <c r="F2884" s="72">
        <v>4687</v>
      </c>
      <c r="G2884" s="72">
        <v>4642</v>
      </c>
      <c r="H2884" s="72">
        <v>5419</v>
      </c>
      <c r="I2884" s="65" t="s">
        <v>416</v>
      </c>
    </row>
    <row r="2885" spans="2:9" ht="15.75" thickBot="1">
      <c r="B2885" s="62" t="s">
        <v>44</v>
      </c>
      <c r="C2885" s="73" t="s">
        <v>16</v>
      </c>
      <c r="D2885" s="73" t="s">
        <v>16</v>
      </c>
      <c r="E2885" s="73" t="s">
        <v>16</v>
      </c>
      <c r="F2885" s="73" t="s">
        <v>16</v>
      </c>
      <c r="G2885" s="73" t="s">
        <v>16</v>
      </c>
      <c r="H2885" s="73" t="s">
        <v>16</v>
      </c>
      <c r="I2885" s="65" t="s">
        <v>45</v>
      </c>
    </row>
    <row r="2886" spans="2:9" ht="15.75" thickBot="1">
      <c r="B2886" s="62" t="s">
        <v>46</v>
      </c>
      <c r="C2886" s="73">
        <v>145629</v>
      </c>
      <c r="D2886" s="72">
        <v>181076</v>
      </c>
      <c r="E2886" s="73">
        <v>306467</v>
      </c>
      <c r="F2886" s="73">
        <v>306467</v>
      </c>
      <c r="G2886" s="72">
        <v>286623</v>
      </c>
      <c r="H2886" s="72">
        <v>297137</v>
      </c>
      <c r="I2886" s="65" t="s">
        <v>47</v>
      </c>
    </row>
    <row r="2887" spans="2:9" ht="15.75" thickBot="1">
      <c r="B2887" s="62" t="s">
        <v>48</v>
      </c>
      <c r="C2887" s="73">
        <v>706.25</v>
      </c>
      <c r="D2887" s="72">
        <v>772</v>
      </c>
      <c r="E2887" s="73">
        <v>772</v>
      </c>
      <c r="F2887" s="73">
        <v>772</v>
      </c>
      <c r="G2887" s="72">
        <v>772</v>
      </c>
      <c r="H2887" s="72">
        <v>772</v>
      </c>
      <c r="I2887" s="65" t="s">
        <v>49</v>
      </c>
    </row>
    <row r="2888" spans="2:9" ht="15.75" thickBot="1">
      <c r="B2888" s="62" t="s">
        <v>50</v>
      </c>
      <c r="C2888" s="73">
        <v>1533.87</v>
      </c>
      <c r="D2888" s="72">
        <v>2577.21</v>
      </c>
      <c r="E2888" s="73">
        <v>1444.6</v>
      </c>
      <c r="F2888" s="73">
        <v>1445</v>
      </c>
      <c r="G2888" s="72">
        <v>1164</v>
      </c>
      <c r="H2888" s="72">
        <v>1004</v>
      </c>
      <c r="I2888" s="65" t="s">
        <v>51</v>
      </c>
    </row>
    <row r="2889" spans="2:9" ht="15.75" thickBot="1">
      <c r="B2889" s="62" t="s">
        <v>52</v>
      </c>
      <c r="C2889" s="73" t="s">
        <v>16</v>
      </c>
      <c r="D2889" s="72" t="s">
        <v>16</v>
      </c>
      <c r="E2889" s="73" t="s">
        <v>16</v>
      </c>
      <c r="F2889" s="73" t="s">
        <v>16</v>
      </c>
      <c r="G2889" s="72" t="s">
        <v>16</v>
      </c>
      <c r="H2889" s="72"/>
      <c r="I2889" s="65" t="s">
        <v>53</v>
      </c>
    </row>
    <row r="2890" spans="2:9" ht="15.75" thickBot="1">
      <c r="B2890" s="62" t="s">
        <v>54</v>
      </c>
      <c r="C2890" s="73">
        <v>36487</v>
      </c>
      <c r="D2890" s="72">
        <v>17211.939999999999</v>
      </c>
      <c r="E2890" s="73">
        <v>17075.46</v>
      </c>
      <c r="F2890" s="73">
        <v>17075</v>
      </c>
      <c r="G2890" s="72">
        <v>24517</v>
      </c>
      <c r="H2890" s="72">
        <v>26632</v>
      </c>
      <c r="I2890" s="65" t="s">
        <v>55</v>
      </c>
    </row>
    <row r="2891" spans="2:9" ht="15.75" thickBot="1">
      <c r="B2891" s="62" t="s">
        <v>56</v>
      </c>
      <c r="C2891" s="73">
        <v>130000</v>
      </c>
      <c r="D2891" s="72">
        <v>130000</v>
      </c>
      <c r="E2891" s="72">
        <v>130000</v>
      </c>
      <c r="F2891" s="73">
        <v>130000</v>
      </c>
      <c r="G2891" s="72">
        <v>73903</v>
      </c>
      <c r="H2891" s="72">
        <v>98004</v>
      </c>
      <c r="I2891" s="65" t="s">
        <v>57</v>
      </c>
    </row>
    <row r="2892" spans="2:9" ht="15.75" thickBot="1">
      <c r="B2892" s="62" t="s">
        <v>58</v>
      </c>
      <c r="C2892" s="72">
        <v>19987</v>
      </c>
      <c r="D2892" s="72">
        <v>19987</v>
      </c>
      <c r="E2892" s="72">
        <v>19987</v>
      </c>
      <c r="F2892" s="72">
        <v>19987</v>
      </c>
      <c r="G2892" s="72">
        <v>19987</v>
      </c>
      <c r="H2892" s="72">
        <v>19987</v>
      </c>
      <c r="I2892" s="65" t="s">
        <v>417</v>
      </c>
    </row>
    <row r="2893" spans="2:9" ht="15.75" thickBot="1">
      <c r="B2893" s="62" t="s">
        <v>59</v>
      </c>
      <c r="C2893" s="73" t="s">
        <v>16</v>
      </c>
      <c r="D2893" s="72" t="s">
        <v>16</v>
      </c>
      <c r="E2893" s="73" t="s">
        <v>16</v>
      </c>
      <c r="F2893" s="73" t="s">
        <v>16</v>
      </c>
      <c r="G2893" s="72" t="s">
        <v>16</v>
      </c>
      <c r="H2893" s="72" t="s">
        <v>16</v>
      </c>
      <c r="I2893" s="65" t="s">
        <v>60</v>
      </c>
    </row>
    <row r="2894" spans="2:9" ht="15.75" thickBot="1">
      <c r="B2894" s="62" t="s">
        <v>61</v>
      </c>
      <c r="C2894" s="72">
        <v>57.5</v>
      </c>
      <c r="D2894" s="72">
        <v>60</v>
      </c>
      <c r="E2894" s="72">
        <v>60</v>
      </c>
      <c r="F2894" s="72">
        <v>60</v>
      </c>
      <c r="G2894" s="72">
        <v>63</v>
      </c>
      <c r="H2894" s="72">
        <v>63</v>
      </c>
      <c r="I2894" s="65" t="s">
        <v>62</v>
      </c>
    </row>
    <row r="2895" spans="2:9" ht="15.75" thickBot="1">
      <c r="B2895" s="62" t="s">
        <v>63</v>
      </c>
      <c r="C2895" s="72">
        <v>38.340000000000003</v>
      </c>
      <c r="D2895" s="72">
        <v>38.340000000000003</v>
      </c>
      <c r="E2895" s="72">
        <v>38.340000000000003</v>
      </c>
      <c r="F2895" s="72">
        <v>38.299999999999997</v>
      </c>
      <c r="G2895" s="72">
        <v>43</v>
      </c>
      <c r="H2895" s="72">
        <v>4</v>
      </c>
      <c r="I2895" s="65" t="s">
        <v>64</v>
      </c>
    </row>
    <row r="2896" spans="2:9" ht="15.75" thickBot="1">
      <c r="B2896" s="62" t="s">
        <v>65</v>
      </c>
      <c r="C2896" s="73">
        <v>6014</v>
      </c>
      <c r="D2896" s="72">
        <v>5993</v>
      </c>
      <c r="E2896" s="73">
        <v>5297.9</v>
      </c>
      <c r="F2896" s="73">
        <v>5298</v>
      </c>
      <c r="G2896" s="72">
        <v>5388</v>
      </c>
      <c r="H2896" s="72">
        <v>5218</v>
      </c>
      <c r="I2896" s="65" t="s">
        <v>66</v>
      </c>
    </row>
    <row r="2897" spans="2:12" ht="15.75" thickBot="1">
      <c r="B2897" s="62" t="s">
        <v>67</v>
      </c>
      <c r="C2897" s="72" t="s">
        <v>16</v>
      </c>
      <c r="D2897" s="72" t="s">
        <v>16</v>
      </c>
      <c r="E2897" s="72" t="s">
        <v>16</v>
      </c>
      <c r="F2897" s="72" t="s">
        <v>16</v>
      </c>
      <c r="G2897" s="72" t="s">
        <v>16</v>
      </c>
      <c r="H2897" s="72" t="s">
        <v>16</v>
      </c>
      <c r="I2897" s="65" t="s">
        <v>68</v>
      </c>
    </row>
    <row r="2898" spans="2:12" ht="15.75" thickBot="1">
      <c r="B2898" s="62" t="s">
        <v>69</v>
      </c>
      <c r="C2898" s="73">
        <v>20.3</v>
      </c>
      <c r="D2898" s="72">
        <v>20.3</v>
      </c>
      <c r="E2898" s="73">
        <v>20.3</v>
      </c>
      <c r="F2898" s="73">
        <v>20</v>
      </c>
      <c r="G2898" s="72">
        <v>33</v>
      </c>
      <c r="H2898" s="72">
        <v>33</v>
      </c>
      <c r="I2898" s="65" t="s">
        <v>70</v>
      </c>
    </row>
    <row r="2899" spans="2:12" ht="15.75" thickBot="1">
      <c r="B2899" s="62" t="s">
        <v>71</v>
      </c>
      <c r="C2899" s="72">
        <v>1222.46</v>
      </c>
      <c r="D2899" s="72">
        <v>1079</v>
      </c>
      <c r="E2899" s="72">
        <v>1353</v>
      </c>
      <c r="F2899" s="72">
        <v>1353</v>
      </c>
      <c r="G2899" s="72">
        <v>1574</v>
      </c>
      <c r="H2899" s="72">
        <v>1715</v>
      </c>
      <c r="I2899" s="65" t="s">
        <v>72</v>
      </c>
    </row>
    <row r="2900" spans="2:12" ht="15.75" thickBot="1">
      <c r="B2900" s="62" t="s">
        <v>73</v>
      </c>
      <c r="C2900" s="72" t="s">
        <v>16</v>
      </c>
      <c r="D2900" s="72" t="s">
        <v>16</v>
      </c>
      <c r="E2900" s="72" t="s">
        <v>16</v>
      </c>
      <c r="F2900" s="72" t="s">
        <v>16</v>
      </c>
      <c r="G2900" s="72" t="s">
        <v>16</v>
      </c>
      <c r="H2900" s="72" t="s">
        <v>16</v>
      </c>
      <c r="I2900" s="65" t="s">
        <v>74</v>
      </c>
    </row>
    <row r="2901" spans="2:12" ht="15.75" thickBot="1">
      <c r="B2901" s="62" t="s">
        <v>75</v>
      </c>
      <c r="C2901" s="72">
        <v>85000</v>
      </c>
      <c r="D2901" s="72">
        <v>105907.89</v>
      </c>
      <c r="E2901" s="72">
        <v>105908</v>
      </c>
      <c r="F2901" s="72">
        <v>105908</v>
      </c>
      <c r="G2901" s="72">
        <v>116000</v>
      </c>
      <c r="H2901" s="72">
        <v>116000</v>
      </c>
      <c r="I2901" s="65" t="s">
        <v>76</v>
      </c>
    </row>
    <row r="2902" spans="2:12" ht="15.75" thickBot="1">
      <c r="B2902" s="62" t="s">
        <v>77</v>
      </c>
      <c r="C2902" s="73">
        <v>9330</v>
      </c>
      <c r="D2902" s="72">
        <v>10000.35</v>
      </c>
      <c r="E2902" s="73">
        <v>9174.5300000000007</v>
      </c>
      <c r="F2902" s="73">
        <v>9175</v>
      </c>
      <c r="G2902" s="72">
        <v>9917</v>
      </c>
      <c r="H2902" s="72">
        <v>11456</v>
      </c>
      <c r="I2902" s="65" t="s">
        <v>78</v>
      </c>
    </row>
    <row r="2903" spans="2:12" ht="15.75" thickBot="1">
      <c r="B2903" s="62" t="s">
        <v>79</v>
      </c>
      <c r="C2903" s="73" t="s">
        <v>16</v>
      </c>
      <c r="D2903" s="72" t="s">
        <v>16</v>
      </c>
      <c r="E2903" s="73" t="s">
        <v>16</v>
      </c>
      <c r="F2903" s="73" t="s">
        <v>16</v>
      </c>
      <c r="G2903" s="72" t="s">
        <v>16</v>
      </c>
      <c r="H2903" s="72" t="s">
        <v>16</v>
      </c>
      <c r="I2903" s="66" t="s">
        <v>80</v>
      </c>
      <c r="L2903" s="122"/>
    </row>
    <row r="2904" spans="2:12" ht="15.75" thickBot="1">
      <c r="B2904" s="63" t="s">
        <v>81</v>
      </c>
      <c r="C2904" s="73" t="s">
        <v>16</v>
      </c>
      <c r="D2904" s="72" t="s">
        <v>16</v>
      </c>
      <c r="E2904" s="73" t="s">
        <v>16</v>
      </c>
      <c r="F2904" s="73" t="s">
        <v>16</v>
      </c>
      <c r="G2904" s="72" t="s">
        <v>16</v>
      </c>
      <c r="H2904" s="72" t="s">
        <v>16</v>
      </c>
      <c r="I2904" s="75" t="s">
        <v>82</v>
      </c>
    </row>
    <row r="2905" spans="2:12" ht="15.75" thickBot="1">
      <c r="B2905" s="81" t="s">
        <v>343</v>
      </c>
      <c r="C2905" s="74">
        <v>442017.72000000003</v>
      </c>
      <c r="D2905" s="74">
        <v>480829.13</v>
      </c>
      <c r="E2905" s="74">
        <v>603731.13000000012</v>
      </c>
      <c r="F2905" s="74">
        <f>SUM(F2883:F2904)</f>
        <v>603731.30000000005</v>
      </c>
      <c r="G2905" s="74">
        <f>SUM(G2883:G2904)</f>
        <v>546072</v>
      </c>
      <c r="H2905" s="74">
        <f>SUM(H2883:H2904)</f>
        <v>584890</v>
      </c>
      <c r="I2905" s="81" t="s">
        <v>345</v>
      </c>
    </row>
    <row r="2906" spans="2:12" ht="15.75" thickBot="1">
      <c r="B2906" s="81" t="s">
        <v>344</v>
      </c>
      <c r="C2906" s="74">
        <v>50466250</v>
      </c>
      <c r="D2906" s="74">
        <v>58186980</v>
      </c>
      <c r="E2906" s="74">
        <v>69845243</v>
      </c>
      <c r="F2906" s="74">
        <v>69845243</v>
      </c>
      <c r="G2906" s="74">
        <v>72285656</v>
      </c>
      <c r="H2906" s="74">
        <v>74926006</v>
      </c>
      <c r="I2906" s="81" t="s">
        <v>342</v>
      </c>
    </row>
    <row r="2907" spans="2:12">
      <c r="I2907" s="43" t="s">
        <v>392</v>
      </c>
    </row>
  </sheetData>
  <mergeCells count="395">
    <mergeCell ref="B2813:B2815"/>
    <mergeCell ref="I2813:I2815"/>
    <mergeCell ref="E2813:F2813"/>
    <mergeCell ref="G2813:H2813"/>
    <mergeCell ref="B2779:B2781"/>
    <mergeCell ref="F2779:H2779"/>
    <mergeCell ref="I2779:K2779"/>
    <mergeCell ref="L2779:L2781"/>
    <mergeCell ref="B2745:B2747"/>
    <mergeCell ref="F2745:H2745"/>
    <mergeCell ref="I2745:K2745"/>
    <mergeCell ref="L2745:L2747"/>
    <mergeCell ref="A2805:E2805"/>
    <mergeCell ref="C2745:E2745"/>
    <mergeCell ref="C2779:E2779"/>
    <mergeCell ref="B2712:B2714"/>
    <mergeCell ref="F2712:H2712"/>
    <mergeCell ref="I2712:K2712"/>
    <mergeCell ref="L2712:L2714"/>
    <mergeCell ref="B2678:B2680"/>
    <mergeCell ref="F2678:H2678"/>
    <mergeCell ref="I2678:K2678"/>
    <mergeCell ref="L2678:L2680"/>
    <mergeCell ref="B2647:B2649"/>
    <mergeCell ref="F2647:H2647"/>
    <mergeCell ref="I2647:K2647"/>
    <mergeCell ref="L2647:L2649"/>
    <mergeCell ref="C2647:E2647"/>
    <mergeCell ref="C2678:E2678"/>
    <mergeCell ref="C2712:E2712"/>
    <mergeCell ref="B2615:B2617"/>
    <mergeCell ref="F2615:H2615"/>
    <mergeCell ref="I2615:K2615"/>
    <mergeCell ref="L2615:L2617"/>
    <mergeCell ref="B2582:B2584"/>
    <mergeCell ref="F2582:H2582"/>
    <mergeCell ref="I2582:K2582"/>
    <mergeCell ref="L2582:L2584"/>
    <mergeCell ref="B2475:B2477"/>
    <mergeCell ref="F2475:H2475"/>
    <mergeCell ref="I2475:K2475"/>
    <mergeCell ref="L2475:L2477"/>
    <mergeCell ref="C2582:E2582"/>
    <mergeCell ref="C2615:E2615"/>
    <mergeCell ref="B2443:B2445"/>
    <mergeCell ref="F2443:H2443"/>
    <mergeCell ref="I2443:K2443"/>
    <mergeCell ref="L2443:L2445"/>
    <mergeCell ref="B2546:B2548"/>
    <mergeCell ref="F2546:H2546"/>
    <mergeCell ref="I2546:K2546"/>
    <mergeCell ref="L2546:L2548"/>
    <mergeCell ref="B2514:B2516"/>
    <mergeCell ref="F2514:H2514"/>
    <mergeCell ref="I2514:K2514"/>
    <mergeCell ref="L2514:L2516"/>
    <mergeCell ref="C2443:E2443"/>
    <mergeCell ref="C2475:E2475"/>
    <mergeCell ref="C2514:E2514"/>
    <mergeCell ref="C2546:E2546"/>
    <mergeCell ref="B2404:B2406"/>
    <mergeCell ref="F2404:H2404"/>
    <mergeCell ref="I2404:K2404"/>
    <mergeCell ref="L2404:L2406"/>
    <mergeCell ref="B2304:B2306"/>
    <mergeCell ref="F2304:H2304"/>
    <mergeCell ref="I2304:K2304"/>
    <mergeCell ref="L2304:L2306"/>
    <mergeCell ref="B2369:B2371"/>
    <mergeCell ref="F2369:H2369"/>
    <mergeCell ref="I2369:K2369"/>
    <mergeCell ref="L2369:L2371"/>
    <mergeCell ref="B2336:B2338"/>
    <mergeCell ref="F2336:H2336"/>
    <mergeCell ref="I2336:K2336"/>
    <mergeCell ref="L2336:L2338"/>
    <mergeCell ref="C2304:E2304"/>
    <mergeCell ref="C2336:E2336"/>
    <mergeCell ref="C2369:E2369"/>
    <mergeCell ref="C2404:E2404"/>
    <mergeCell ref="B2270:B2272"/>
    <mergeCell ref="F2270:H2270"/>
    <mergeCell ref="I2270:K2270"/>
    <mergeCell ref="L2270:L2272"/>
    <mergeCell ref="B2236:B2238"/>
    <mergeCell ref="F2236:H2236"/>
    <mergeCell ref="I2236:K2236"/>
    <mergeCell ref="L2236:L2238"/>
    <mergeCell ref="B2202:B2204"/>
    <mergeCell ref="F2202:H2202"/>
    <mergeCell ref="I2202:K2202"/>
    <mergeCell ref="L2202:L2204"/>
    <mergeCell ref="C2270:E2270"/>
    <mergeCell ref="C2236:E2236"/>
    <mergeCell ref="C2202:E2202"/>
    <mergeCell ref="B2168:B2170"/>
    <mergeCell ref="F2168:H2168"/>
    <mergeCell ref="I2168:K2168"/>
    <mergeCell ref="L2168:L2170"/>
    <mergeCell ref="B2132:B2134"/>
    <mergeCell ref="F2132:H2132"/>
    <mergeCell ref="I2132:K2132"/>
    <mergeCell ref="L2132:L2134"/>
    <mergeCell ref="B2099:B2101"/>
    <mergeCell ref="F2099:H2099"/>
    <mergeCell ref="I2099:K2099"/>
    <mergeCell ref="L2099:L2101"/>
    <mergeCell ref="C2099:E2099"/>
    <mergeCell ref="C2132:E2132"/>
    <mergeCell ref="C2168:E2168"/>
    <mergeCell ref="B2066:B2068"/>
    <mergeCell ref="F2066:H2066"/>
    <mergeCell ref="I2066:K2066"/>
    <mergeCell ref="L2066:L2068"/>
    <mergeCell ref="B2032:B2034"/>
    <mergeCell ref="F2032:H2032"/>
    <mergeCell ref="I2032:K2032"/>
    <mergeCell ref="L2032:L2034"/>
    <mergeCell ref="B1998:B2000"/>
    <mergeCell ref="F1998:H1998"/>
    <mergeCell ref="I1998:K1998"/>
    <mergeCell ref="L1998:L2000"/>
    <mergeCell ref="C1998:E1998"/>
    <mergeCell ref="C2032:E2032"/>
    <mergeCell ref="C2066:E2066"/>
    <mergeCell ref="B1965:B1967"/>
    <mergeCell ref="F1965:H1965"/>
    <mergeCell ref="I1965:K1965"/>
    <mergeCell ref="L1965:L1967"/>
    <mergeCell ref="B1931:B1933"/>
    <mergeCell ref="F1931:H1931"/>
    <mergeCell ref="I1931:K1931"/>
    <mergeCell ref="L1931:L1933"/>
    <mergeCell ref="B1899:B1901"/>
    <mergeCell ref="F1899:H1899"/>
    <mergeCell ref="I1899:K1899"/>
    <mergeCell ref="L1899:L1901"/>
    <mergeCell ref="C1899:E1899"/>
    <mergeCell ref="C1931:E1931"/>
    <mergeCell ref="C1965:E1965"/>
    <mergeCell ref="B1866:B1868"/>
    <mergeCell ref="F1866:H1866"/>
    <mergeCell ref="I1866:K1866"/>
    <mergeCell ref="L1866:L1868"/>
    <mergeCell ref="B1834:B1836"/>
    <mergeCell ref="F1834:H1834"/>
    <mergeCell ref="I1834:K1834"/>
    <mergeCell ref="L1834:L1836"/>
    <mergeCell ref="B1797:B1799"/>
    <mergeCell ref="F1797:H1797"/>
    <mergeCell ref="I1797:K1797"/>
    <mergeCell ref="L1797:L1799"/>
    <mergeCell ref="C1797:E1797"/>
    <mergeCell ref="C1866:E1866"/>
    <mergeCell ref="B1765:B1767"/>
    <mergeCell ref="F1765:H1765"/>
    <mergeCell ref="I1765:K1765"/>
    <mergeCell ref="L1765:L1767"/>
    <mergeCell ref="B1734:B1736"/>
    <mergeCell ref="F1734:H1734"/>
    <mergeCell ref="I1734:K1734"/>
    <mergeCell ref="L1734:L1736"/>
    <mergeCell ref="B1703:B1705"/>
    <mergeCell ref="F1703:H1703"/>
    <mergeCell ref="I1703:K1703"/>
    <mergeCell ref="L1703:L1705"/>
    <mergeCell ref="C1703:E1703"/>
    <mergeCell ref="C1734:E1734"/>
    <mergeCell ref="C1765:E1765"/>
    <mergeCell ref="B1670:B1672"/>
    <mergeCell ref="F1670:H1670"/>
    <mergeCell ref="I1670:K1670"/>
    <mergeCell ref="L1670:L1672"/>
    <mergeCell ref="B1638:B1640"/>
    <mergeCell ref="F1638:H1638"/>
    <mergeCell ref="I1638:K1638"/>
    <mergeCell ref="L1638:L1640"/>
    <mergeCell ref="B1605:B1607"/>
    <mergeCell ref="F1605:H1605"/>
    <mergeCell ref="I1605:K1605"/>
    <mergeCell ref="L1605:L1607"/>
    <mergeCell ref="C1605:E1605"/>
    <mergeCell ref="C1638:E1638"/>
    <mergeCell ref="C1670:E1670"/>
    <mergeCell ref="B1575:B1577"/>
    <mergeCell ref="I1575:K1575"/>
    <mergeCell ref="L1575:L1577"/>
    <mergeCell ref="B1542:B1544"/>
    <mergeCell ref="F1542:H1542"/>
    <mergeCell ref="I1542:K1542"/>
    <mergeCell ref="L1542:L1544"/>
    <mergeCell ref="B1509:B1511"/>
    <mergeCell ref="F1509:H1509"/>
    <mergeCell ref="I1509:K1509"/>
    <mergeCell ref="L1509:L1511"/>
    <mergeCell ref="C1575:E1575"/>
    <mergeCell ref="F1575:H1575"/>
    <mergeCell ref="C1509:E1509"/>
    <mergeCell ref="C1542:E1542"/>
    <mergeCell ref="B1476:B1478"/>
    <mergeCell ref="F1476:H1476"/>
    <mergeCell ref="I1476:K1476"/>
    <mergeCell ref="L1476:L1478"/>
    <mergeCell ref="B1442:B1444"/>
    <mergeCell ref="F1442:H1442"/>
    <mergeCell ref="I1442:K1442"/>
    <mergeCell ref="L1442:L1444"/>
    <mergeCell ref="B1410:B1412"/>
    <mergeCell ref="F1410:H1410"/>
    <mergeCell ref="I1410:K1410"/>
    <mergeCell ref="L1410:L1412"/>
    <mergeCell ref="C1410:E1410"/>
    <mergeCell ref="C1442:E1442"/>
    <mergeCell ref="C1476:E1476"/>
    <mergeCell ref="B1377:B1379"/>
    <mergeCell ref="F1377:H1377"/>
    <mergeCell ref="I1377:K1377"/>
    <mergeCell ref="L1377:L1379"/>
    <mergeCell ref="B1342:B1344"/>
    <mergeCell ref="F1342:H1342"/>
    <mergeCell ref="I1342:K1342"/>
    <mergeCell ref="L1342:L1344"/>
    <mergeCell ref="B1309:B1311"/>
    <mergeCell ref="F1309:H1309"/>
    <mergeCell ref="I1309:K1309"/>
    <mergeCell ref="L1309:L1311"/>
    <mergeCell ref="C1309:E1309"/>
    <mergeCell ref="C1342:E1342"/>
    <mergeCell ref="C1377:E1377"/>
    <mergeCell ref="B1276:B1278"/>
    <mergeCell ref="F1276:H1276"/>
    <mergeCell ref="I1276:K1276"/>
    <mergeCell ref="L1276:L1278"/>
    <mergeCell ref="B1239:B1241"/>
    <mergeCell ref="F1239:H1239"/>
    <mergeCell ref="I1239:K1239"/>
    <mergeCell ref="L1239:L1241"/>
    <mergeCell ref="B1208:B1210"/>
    <mergeCell ref="F1208:H1208"/>
    <mergeCell ref="I1208:K1208"/>
    <mergeCell ref="L1208:L1210"/>
    <mergeCell ref="C1208:E1208"/>
    <mergeCell ref="C1239:E1239"/>
    <mergeCell ref="C1276:E1276"/>
    <mergeCell ref="B1177:B1179"/>
    <mergeCell ref="F1177:H1177"/>
    <mergeCell ref="I1177:K1177"/>
    <mergeCell ref="L1177:L1179"/>
    <mergeCell ref="B1143:B1145"/>
    <mergeCell ref="F1143:H1143"/>
    <mergeCell ref="I1143:K1143"/>
    <mergeCell ref="L1143:L1145"/>
    <mergeCell ref="B1110:B1112"/>
    <mergeCell ref="F1110:H1110"/>
    <mergeCell ref="I1110:K1110"/>
    <mergeCell ref="L1110:L1112"/>
    <mergeCell ref="C1110:E1110"/>
    <mergeCell ref="C1177:E1177"/>
    <mergeCell ref="B975:B977"/>
    <mergeCell ref="F975:H975"/>
    <mergeCell ref="I975:K975"/>
    <mergeCell ref="L975:L977"/>
    <mergeCell ref="B944:B946"/>
    <mergeCell ref="F944:H944"/>
    <mergeCell ref="I944:K944"/>
    <mergeCell ref="L944:L946"/>
    <mergeCell ref="B913:B915"/>
    <mergeCell ref="F913:H913"/>
    <mergeCell ref="I913:K913"/>
    <mergeCell ref="L913:L915"/>
    <mergeCell ref="C913:E913"/>
    <mergeCell ref="C944:E944"/>
    <mergeCell ref="C975:E975"/>
    <mergeCell ref="B880:B882"/>
    <mergeCell ref="F880:H880"/>
    <mergeCell ref="I880:K880"/>
    <mergeCell ref="L880:L882"/>
    <mergeCell ref="B847:B849"/>
    <mergeCell ref="F847:H847"/>
    <mergeCell ref="I847:K847"/>
    <mergeCell ref="L847:L849"/>
    <mergeCell ref="B814:B816"/>
    <mergeCell ref="F814:H814"/>
    <mergeCell ref="I814:K814"/>
    <mergeCell ref="L814:L816"/>
    <mergeCell ref="C814:E814"/>
    <mergeCell ref="C847:E847"/>
    <mergeCell ref="C880:E880"/>
    <mergeCell ref="B781:B783"/>
    <mergeCell ref="F781:H781"/>
    <mergeCell ref="I781:K781"/>
    <mergeCell ref="L781:L783"/>
    <mergeCell ref="B747:B749"/>
    <mergeCell ref="F747:H747"/>
    <mergeCell ref="I747:K747"/>
    <mergeCell ref="L747:L749"/>
    <mergeCell ref="B712:B714"/>
    <mergeCell ref="F712:H712"/>
    <mergeCell ref="I712:K712"/>
    <mergeCell ref="L712:L714"/>
    <mergeCell ref="C712:E712"/>
    <mergeCell ref="C747:E747"/>
    <mergeCell ref="C781:E781"/>
    <mergeCell ref="B681:B683"/>
    <mergeCell ref="F681:H681"/>
    <mergeCell ref="I681:K681"/>
    <mergeCell ref="L681:L683"/>
    <mergeCell ref="B648:B650"/>
    <mergeCell ref="F648:H648"/>
    <mergeCell ref="I648:K648"/>
    <mergeCell ref="L648:L650"/>
    <mergeCell ref="B615:B617"/>
    <mergeCell ref="F615:H615"/>
    <mergeCell ref="I615:K615"/>
    <mergeCell ref="L615:L617"/>
    <mergeCell ref="C615:E615"/>
    <mergeCell ref="C648:E648"/>
    <mergeCell ref="C681:E681"/>
    <mergeCell ref="B581:B583"/>
    <mergeCell ref="F581:H581"/>
    <mergeCell ref="I581:K581"/>
    <mergeCell ref="L581:L583"/>
    <mergeCell ref="B549:B551"/>
    <mergeCell ref="F549:H549"/>
    <mergeCell ref="I549:K549"/>
    <mergeCell ref="L549:L551"/>
    <mergeCell ref="B516:B518"/>
    <mergeCell ref="F516:H516"/>
    <mergeCell ref="I516:K516"/>
    <mergeCell ref="L516:L518"/>
    <mergeCell ref="C516:E516"/>
    <mergeCell ref="C549:E549"/>
    <mergeCell ref="C581:E581"/>
    <mergeCell ref="B448:B450"/>
    <mergeCell ref="F448:H448"/>
    <mergeCell ref="I448:K448"/>
    <mergeCell ref="L448:L450"/>
    <mergeCell ref="B413:B415"/>
    <mergeCell ref="F413:H413"/>
    <mergeCell ref="I413:K413"/>
    <mergeCell ref="L413:L415"/>
    <mergeCell ref="B347:B349"/>
    <mergeCell ref="F347:H347"/>
    <mergeCell ref="I347:K347"/>
    <mergeCell ref="L347:L349"/>
    <mergeCell ref="C347:E347"/>
    <mergeCell ref="C413:E413"/>
    <mergeCell ref="C448:E448"/>
    <mergeCell ref="B314:B316"/>
    <mergeCell ref="F314:H314"/>
    <mergeCell ref="I314:K314"/>
    <mergeCell ref="L314:L316"/>
    <mergeCell ref="B278:B280"/>
    <mergeCell ref="F278:H278"/>
    <mergeCell ref="I278:K278"/>
    <mergeCell ref="L278:L280"/>
    <mergeCell ref="B243:B245"/>
    <mergeCell ref="F243:H243"/>
    <mergeCell ref="I243:K243"/>
    <mergeCell ref="L243:L245"/>
    <mergeCell ref="C243:E243"/>
    <mergeCell ref="C278:E278"/>
    <mergeCell ref="C314:E314"/>
    <mergeCell ref="B209:B211"/>
    <mergeCell ref="F209:H209"/>
    <mergeCell ref="I209:K209"/>
    <mergeCell ref="L209:L211"/>
    <mergeCell ref="B177:B179"/>
    <mergeCell ref="F177:H177"/>
    <mergeCell ref="I177:K177"/>
    <mergeCell ref="L177:L179"/>
    <mergeCell ref="B145:B147"/>
    <mergeCell ref="F145:H145"/>
    <mergeCell ref="I145:K145"/>
    <mergeCell ref="L145:L147"/>
    <mergeCell ref="C145:E145"/>
    <mergeCell ref="C177:E177"/>
    <mergeCell ref="C209:E209"/>
    <mergeCell ref="B113:B115"/>
    <mergeCell ref="F113:H113"/>
    <mergeCell ref="I113:K113"/>
    <mergeCell ref="L113:L115"/>
    <mergeCell ref="F6:H6"/>
    <mergeCell ref="I6:K6"/>
    <mergeCell ref="B6:B8"/>
    <mergeCell ref="L6:L8"/>
    <mergeCell ref="B80:B82"/>
    <mergeCell ref="F80:H80"/>
    <mergeCell ref="I80:K80"/>
    <mergeCell ref="L80:L82"/>
    <mergeCell ref="F47:H47"/>
    <mergeCell ref="I47:K47"/>
    <mergeCell ref="L47:L49"/>
    <mergeCell ref="B47:B49"/>
    <mergeCell ref="C113:E113"/>
  </mergeCells>
  <pageMargins left="0.18" right="0.66" top="0.75" bottom="0.75" header="0.32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الإنتاج النباتي (ج 38-124)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hp</cp:lastModifiedBy>
  <cp:lastPrinted>2019-12-10T07:38:25Z</cp:lastPrinted>
  <dcterms:created xsi:type="dcterms:W3CDTF">2018-08-29T12:30:49Z</dcterms:created>
  <dcterms:modified xsi:type="dcterms:W3CDTF">2023-11-14T19:08:27Z</dcterms:modified>
</cp:coreProperties>
</file>