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كتاب الاحصائي  43\"/>
    </mc:Choice>
  </mc:AlternateContent>
  <bookViews>
    <workbookView xWindow="0" yWindow="0" windowWidth="20490" windowHeight="7530"/>
  </bookViews>
  <sheets>
    <sheet name="الإنتاج الحيواني (ج 125-160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1" i="1" l="1"/>
  <c r="D881" i="1" s="1"/>
  <c r="B432" i="1"/>
  <c r="C432" i="1"/>
  <c r="D371" i="1"/>
  <c r="B335" i="1"/>
  <c r="C335" i="1"/>
  <c r="D974" i="1" l="1"/>
  <c r="D272" i="1"/>
  <c r="D1034" i="1" l="1"/>
  <c r="D1067" i="1" l="1"/>
  <c r="D1099" i="1"/>
  <c r="D859" i="1"/>
  <c r="D850" i="1"/>
  <c r="D791" i="1"/>
  <c r="D776" i="1"/>
  <c r="D733" i="1"/>
  <c r="D703" i="1"/>
  <c r="D672" i="1"/>
  <c r="D643" i="1"/>
  <c r="D614" i="1"/>
  <c r="D561" i="1"/>
  <c r="D550" i="1"/>
  <c r="D518" i="1"/>
  <c r="D403" i="1"/>
  <c r="D483" i="1"/>
  <c r="D364" i="1"/>
  <c r="D335" i="1"/>
  <c r="D303" i="1"/>
  <c r="C272" i="1"/>
  <c r="D241" i="1"/>
  <c r="D179" i="1"/>
  <c r="D148" i="1"/>
  <c r="D117" i="1"/>
  <c r="J84" i="1"/>
  <c r="D878" i="1" l="1"/>
  <c r="D568" i="1" l="1"/>
  <c r="D571" i="1"/>
  <c r="D570" i="1"/>
  <c r="D941" i="1" l="1"/>
  <c r="D565" i="1"/>
  <c r="D387" i="1"/>
  <c r="D583" i="1" l="1"/>
  <c r="D455" i="1"/>
  <c r="D454" i="1"/>
  <c r="D28" i="1"/>
  <c r="D29" i="1"/>
  <c r="D30" i="1"/>
  <c r="D31" i="1"/>
  <c r="D32" i="1"/>
  <c r="D33" i="1"/>
  <c r="D34" i="1"/>
  <c r="D36" i="1"/>
  <c r="D37" i="1"/>
  <c r="D38" i="1"/>
  <c r="D39" i="1"/>
  <c r="D40" i="1"/>
  <c r="D41" i="1"/>
  <c r="D42" i="1"/>
  <c r="D43" i="1"/>
  <c r="D44" i="1"/>
  <c r="D46" i="1"/>
  <c r="D47" i="1"/>
  <c r="D48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6" i="1"/>
  <c r="C47" i="1"/>
  <c r="C48" i="1"/>
  <c r="B27" i="1"/>
  <c r="C27" i="1"/>
  <c r="D27" i="1"/>
  <c r="D50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 l="1"/>
  <c r="D45" i="1"/>
  <c r="D574" i="1"/>
  <c r="D573" i="1"/>
  <c r="B403" i="1"/>
  <c r="C403" i="1"/>
  <c r="C45" i="1" l="1"/>
  <c r="C49" i="1" s="1"/>
  <c r="D863" i="1"/>
  <c r="D862" i="1"/>
  <c r="D747" i="1"/>
  <c r="D749" i="1"/>
  <c r="D758" i="1"/>
  <c r="D762" i="1"/>
  <c r="D763" i="1"/>
  <c r="D740" i="1"/>
  <c r="D35" i="1" l="1"/>
  <c r="D49" i="1" s="1"/>
  <c r="D18" i="1"/>
  <c r="D433" i="1"/>
  <c r="D434" i="1"/>
  <c r="D435" i="1"/>
  <c r="D436" i="1"/>
  <c r="D438" i="1"/>
  <c r="D439" i="1"/>
  <c r="D440" i="1"/>
  <c r="D441" i="1"/>
  <c r="D442" i="1"/>
  <c r="D443" i="1"/>
  <c r="D444" i="1"/>
  <c r="D446" i="1"/>
  <c r="D447" i="1"/>
  <c r="D449" i="1"/>
  <c r="D451" i="1"/>
  <c r="D452" i="1"/>
  <c r="D453" i="1"/>
  <c r="D432" i="1"/>
  <c r="D404" i="1"/>
  <c r="D405" i="1"/>
  <c r="D406" i="1"/>
  <c r="D407" i="1"/>
  <c r="D408" i="1"/>
  <c r="D409" i="1"/>
  <c r="D410" i="1"/>
  <c r="D412" i="1"/>
  <c r="D413" i="1"/>
  <c r="D414" i="1"/>
  <c r="D415" i="1"/>
  <c r="D416" i="1"/>
  <c r="D417" i="1"/>
  <c r="D418" i="1"/>
  <c r="D419" i="1"/>
  <c r="D420" i="1"/>
  <c r="D422" i="1"/>
  <c r="D423" i="1"/>
  <c r="D424" i="1"/>
  <c r="D426" i="1"/>
  <c r="D372" i="1"/>
  <c r="D373" i="1"/>
  <c r="D374" i="1"/>
  <c r="D375" i="1"/>
  <c r="D376" i="1"/>
  <c r="D377" i="1"/>
  <c r="D378" i="1"/>
  <c r="D379" i="1"/>
  <c r="D380" i="1"/>
  <c r="D381" i="1"/>
  <c r="D382" i="1"/>
  <c r="D384" i="1"/>
  <c r="D385" i="1"/>
  <c r="D386" i="1"/>
  <c r="D388" i="1"/>
  <c r="D390" i="1"/>
  <c r="D391" i="1"/>
  <c r="D392" i="1"/>
  <c r="D394" i="1"/>
  <c r="B371" i="1"/>
  <c r="C371" i="1"/>
  <c r="C426" i="1"/>
  <c r="B426" i="1"/>
  <c r="C424" i="1"/>
  <c r="B424" i="1"/>
  <c r="C423" i="1"/>
  <c r="B423" i="1"/>
  <c r="C422" i="1"/>
  <c r="B422" i="1"/>
  <c r="C420" i="1"/>
  <c r="B420" i="1"/>
  <c r="C419" i="1"/>
  <c r="B419" i="1"/>
  <c r="C418" i="1"/>
  <c r="B418" i="1"/>
  <c r="C417" i="1"/>
  <c r="B417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5" i="1"/>
  <c r="B405" i="1"/>
  <c r="C404" i="1"/>
  <c r="B404" i="1"/>
  <c r="D566" i="1" l="1"/>
  <c r="C859" i="1"/>
  <c r="B561" i="1"/>
  <c r="C562" i="1"/>
  <c r="C8" i="1"/>
  <c r="B6" i="1"/>
  <c r="B9" i="1"/>
  <c r="C9" i="1"/>
  <c r="C50" i="1"/>
  <c r="B50" i="1"/>
  <c r="C10" i="1"/>
  <c r="B10" i="1"/>
  <c r="B8" i="1"/>
  <c r="C7" i="1"/>
  <c r="D7" i="1" l="1"/>
  <c r="C6" i="1"/>
  <c r="C11" i="1" s="1"/>
  <c r="B7" i="1"/>
  <c r="B11" i="1" s="1"/>
  <c r="B425" i="1"/>
  <c r="D425" i="1"/>
  <c r="C425" i="1"/>
  <c r="D393" i="1"/>
  <c r="D888" i="1"/>
  <c r="D10" i="1" l="1"/>
  <c r="D8" i="1"/>
  <c r="C580" i="1"/>
  <c r="C19" i="1"/>
  <c r="B19" i="1"/>
  <c r="C17" i="1"/>
  <c r="D17" i="1"/>
  <c r="B17" i="1"/>
  <c r="C16" i="1"/>
  <c r="D16" i="1"/>
  <c r="B16" i="1"/>
  <c r="D860" i="1"/>
  <c r="D861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9" i="1"/>
  <c r="D880" i="1"/>
  <c r="D882" i="1"/>
  <c r="D562" i="1"/>
  <c r="D563" i="1"/>
  <c r="D564" i="1"/>
  <c r="D567" i="1"/>
  <c r="D569" i="1"/>
  <c r="D572" i="1"/>
  <c r="D575" i="1"/>
  <c r="D576" i="1"/>
  <c r="D577" i="1"/>
  <c r="D578" i="1"/>
  <c r="D579" i="1"/>
  <c r="D580" i="1"/>
  <c r="D581" i="1"/>
  <c r="D582" i="1"/>
  <c r="D584" i="1"/>
  <c r="C561" i="1"/>
  <c r="C888" i="1" s="1"/>
  <c r="D9" i="1"/>
  <c r="D6" i="1"/>
  <c r="C18" i="1"/>
  <c r="B18" i="1"/>
  <c r="C882" i="1"/>
  <c r="B882" i="1"/>
  <c r="C880" i="1"/>
  <c r="C909" i="1" s="1"/>
  <c r="B880" i="1"/>
  <c r="C879" i="1"/>
  <c r="B879" i="1"/>
  <c r="C878" i="1"/>
  <c r="B878" i="1"/>
  <c r="C877" i="1"/>
  <c r="B877" i="1"/>
  <c r="C876" i="1"/>
  <c r="B876" i="1"/>
  <c r="C875" i="1"/>
  <c r="B875" i="1"/>
  <c r="C874" i="1"/>
  <c r="B874" i="1"/>
  <c r="C873" i="1"/>
  <c r="B873" i="1"/>
  <c r="C872" i="1"/>
  <c r="B872" i="1"/>
  <c r="C871" i="1"/>
  <c r="C900" i="1" s="1"/>
  <c r="B871" i="1"/>
  <c r="C870" i="1"/>
  <c r="C899" i="1" s="1"/>
  <c r="B870" i="1"/>
  <c r="C869" i="1"/>
  <c r="B869" i="1"/>
  <c r="C868" i="1"/>
  <c r="B868" i="1"/>
  <c r="C867" i="1"/>
  <c r="B867" i="1"/>
  <c r="C866" i="1"/>
  <c r="B866" i="1"/>
  <c r="C865" i="1"/>
  <c r="B865" i="1"/>
  <c r="C864" i="1"/>
  <c r="B864" i="1"/>
  <c r="C863" i="1"/>
  <c r="C892" i="1" s="1"/>
  <c r="B863" i="1"/>
  <c r="C862" i="1"/>
  <c r="C891" i="1" s="1"/>
  <c r="B862" i="1"/>
  <c r="C861" i="1"/>
  <c r="B861" i="1"/>
  <c r="C860" i="1"/>
  <c r="B860" i="1"/>
  <c r="B859" i="1"/>
  <c r="B888" i="1" s="1"/>
  <c r="C584" i="1"/>
  <c r="B584" i="1"/>
  <c r="B582" i="1"/>
  <c r="C581" i="1"/>
  <c r="B581" i="1"/>
  <c r="B580" i="1"/>
  <c r="C579" i="1"/>
  <c r="B579" i="1"/>
  <c r="C578" i="1"/>
  <c r="B578" i="1"/>
  <c r="C577" i="1"/>
  <c r="B577" i="1"/>
  <c r="C576" i="1"/>
  <c r="B576" i="1"/>
  <c r="C575" i="1"/>
  <c r="B575" i="1"/>
  <c r="B574" i="1"/>
  <c r="B573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B565" i="1"/>
  <c r="B564" i="1"/>
  <c r="C563" i="1"/>
  <c r="B563" i="1"/>
  <c r="B562" i="1"/>
  <c r="D909" i="1" l="1"/>
  <c r="B900" i="1"/>
  <c r="C890" i="1"/>
  <c r="D893" i="1"/>
  <c r="C894" i="1"/>
  <c r="D892" i="1"/>
  <c r="D901" i="1"/>
  <c r="D903" i="1"/>
  <c r="D897" i="1"/>
  <c r="D891" i="1"/>
  <c r="D905" i="1"/>
  <c r="D908" i="1"/>
  <c r="D902" i="1"/>
  <c r="D896" i="1"/>
  <c r="D890" i="1"/>
  <c r="B904" i="1"/>
  <c r="B907" i="1"/>
  <c r="C889" i="1"/>
  <c r="C898" i="1"/>
  <c r="C907" i="1"/>
  <c r="B893" i="1"/>
  <c r="B896" i="1"/>
  <c r="B899" i="1"/>
  <c r="B583" i="1"/>
  <c r="B14" i="1" s="1"/>
  <c r="C893" i="1"/>
  <c r="C896" i="1"/>
  <c r="C908" i="1"/>
  <c r="C905" i="1"/>
  <c r="B891" i="1"/>
  <c r="B894" i="1"/>
  <c r="B897" i="1"/>
  <c r="B903" i="1"/>
  <c r="B906" i="1"/>
  <c r="B909" i="1"/>
  <c r="D907" i="1"/>
  <c r="D895" i="1"/>
  <c r="D889" i="1"/>
  <c r="C897" i="1"/>
  <c r="C903" i="1"/>
  <c r="C906" i="1"/>
  <c r="D906" i="1"/>
  <c r="D900" i="1"/>
  <c r="D894" i="1"/>
  <c r="B881" i="1"/>
  <c r="B15" i="1" s="1"/>
  <c r="B892" i="1"/>
  <c r="B895" i="1"/>
  <c r="B898" i="1"/>
  <c r="B901" i="1"/>
  <c r="D15" i="1"/>
  <c r="D899" i="1"/>
  <c r="C895" i="1"/>
  <c r="C904" i="1"/>
  <c r="D911" i="1"/>
  <c r="D904" i="1"/>
  <c r="D898" i="1"/>
  <c r="B890" i="1"/>
  <c r="B902" i="1"/>
  <c r="B905" i="1"/>
  <c r="B908" i="1"/>
  <c r="C902" i="1"/>
  <c r="D11" i="1"/>
  <c r="C583" i="1"/>
  <c r="C14" i="1" s="1"/>
  <c r="B889" i="1"/>
  <c r="B911" i="1"/>
  <c r="C911" i="1"/>
  <c r="D14" i="1"/>
  <c r="C881" i="1"/>
  <c r="B13" i="1" l="1"/>
  <c r="D13" i="1"/>
  <c r="D910" i="1"/>
  <c r="B910" i="1"/>
  <c r="C910" i="1"/>
  <c r="C15" i="1"/>
  <c r="C13" i="1" s="1"/>
  <c r="D19" i="1"/>
</calcChain>
</file>

<file path=xl/sharedStrings.xml><?xml version="1.0" encoding="utf-8"?>
<sst xmlns="http://schemas.openxmlformats.org/spreadsheetml/2006/main" count="2189" uniqueCount="258">
  <si>
    <t>جدول (157)</t>
  </si>
  <si>
    <t>Table (157)</t>
  </si>
  <si>
    <t>النوع</t>
  </si>
  <si>
    <t>Type</t>
  </si>
  <si>
    <t>Cattle</t>
  </si>
  <si>
    <t>جاموس</t>
  </si>
  <si>
    <t>Buffaloes</t>
  </si>
  <si>
    <t>اغنام</t>
  </si>
  <si>
    <t>Sheep</t>
  </si>
  <si>
    <t>ماعز</t>
  </si>
  <si>
    <t>Goats</t>
  </si>
  <si>
    <t>جمال</t>
  </si>
  <si>
    <t>Camels</t>
  </si>
  <si>
    <t>جملة الأعداد</t>
  </si>
  <si>
    <t>Production:</t>
  </si>
  <si>
    <t>جملة اللحوم</t>
  </si>
  <si>
    <t>Total Meat</t>
  </si>
  <si>
    <t>لحوم حمراء</t>
  </si>
  <si>
    <t>Red meat</t>
  </si>
  <si>
    <t>لحوم بيضاء</t>
  </si>
  <si>
    <t>White meat</t>
  </si>
  <si>
    <t>Milk</t>
  </si>
  <si>
    <t>البيض</t>
  </si>
  <si>
    <t>Eggs</t>
  </si>
  <si>
    <t>Fish</t>
  </si>
  <si>
    <t>العسل الطبيعي</t>
  </si>
  <si>
    <t>Natural Honey</t>
  </si>
  <si>
    <t>جدول (158)</t>
  </si>
  <si>
    <t>Table (158)</t>
  </si>
  <si>
    <t>أعداد الحيوانات : الأبقار</t>
  </si>
  <si>
    <t>(1000 Head)</t>
  </si>
  <si>
    <t>الدولة</t>
  </si>
  <si>
    <t>Country</t>
  </si>
  <si>
    <t>محلى</t>
  </si>
  <si>
    <t>اجنبى</t>
  </si>
  <si>
    <t>جملة</t>
  </si>
  <si>
    <t>الأردن</t>
  </si>
  <si>
    <t>Jordan</t>
  </si>
  <si>
    <t>الإمارات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</si>
  <si>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</si>
  <si>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</si>
  <si>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</si>
  <si>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</si>
  <si>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</si>
  <si>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</si>
  <si>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</si>
  <si>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</si>
  <si>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</si>
  <si>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</si>
  <si>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</si>
  <si>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</si>
  <si>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</si>
  <si>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</si>
  <si>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</si>
  <si>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</si>
  <si>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</si>
  <si>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</si>
  <si>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</si>
  <si>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</si>
  <si>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</si>
  <si>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</si>
  <si>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</si>
  <si>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</si>
  <si>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</si>
  <si>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</si>
  <si>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</si>
  <si>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</si>
  <si>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</si>
  <si>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</si>
  <si>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</si>
  <si>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</si>
  <si>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</si>
  <si>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</si>
  <si>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</si>
  <si>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</si>
  <si>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</si>
  <si>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</si>
  <si>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</si>
  <si>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توزيع الأبقار حسب المصدر غير محدد في بعض الدول</t>
  </si>
  <si>
    <t>Distribution of Cattle according to origin not specified in some countries</t>
  </si>
  <si>
    <t>جدول (159)</t>
  </si>
  <si>
    <t>Table (159)</t>
  </si>
  <si>
    <t>اعداد الحيوانات : الجاموس</t>
  </si>
  <si>
    <t>جدول (160)</t>
  </si>
  <si>
    <t>Table (160)</t>
  </si>
  <si>
    <t>اعداد الحيوانات : الأغنام</t>
  </si>
  <si>
    <t>أعداد الحيوانات : الماعز</t>
  </si>
  <si>
    <t>اعداد الحيوانات : الجمال</t>
  </si>
  <si>
    <t>اعداد الحيوانات : الخيول</t>
  </si>
  <si>
    <t>اعداد الحيوانات : بغال وحمير</t>
  </si>
  <si>
    <t>توجد مذبوحات الجاموس في كل من سوريا , العراق و مصر داخل السلخانة فقط.</t>
  </si>
  <si>
    <t>عدد مذبوحات الأغنام والماعز</t>
  </si>
  <si>
    <t>عدد مذبوحات الابل</t>
  </si>
  <si>
    <t>متوسط وزن ذبيحة الأبقار والجاموس</t>
  </si>
  <si>
    <t>AVERAGE CARCASS WEIGHT OF CATTLE AND BUFFALOES</t>
  </si>
  <si>
    <t>(كيلو جرام/ رأس)</t>
  </si>
  <si>
    <t>(Kg/Head)</t>
  </si>
  <si>
    <t>متوسط وزن ذبيجة الأغنام والماعز</t>
  </si>
  <si>
    <t>AVERAGE CARCASS WEIGHT OF SHEEP AND GOATS</t>
  </si>
  <si>
    <t>متوسط وزن ذبيجة الابل</t>
  </si>
  <si>
    <t>AVERAGE CARCASS WEIGHT OF CAMEL</t>
  </si>
  <si>
    <t>(ألف طن)</t>
  </si>
  <si>
    <t>(1000 M.T.)</t>
  </si>
  <si>
    <t>(1) لا يتضمن إنتاج الأسماك</t>
  </si>
  <si>
    <t>(1) Does not include fish production</t>
  </si>
  <si>
    <t>مصايد</t>
  </si>
  <si>
    <t>مزارع</t>
  </si>
  <si>
    <t>Beehives</t>
  </si>
  <si>
    <t>العدد: ألف خليه</t>
  </si>
  <si>
    <t>جدول (147)</t>
  </si>
  <si>
    <t>Table (147)</t>
  </si>
  <si>
    <t>Table (148)</t>
  </si>
  <si>
    <t>جدول (148)</t>
  </si>
  <si>
    <t>جدول (149)</t>
  </si>
  <si>
    <t>Table (149)</t>
  </si>
  <si>
    <t>Table (150)</t>
  </si>
  <si>
    <t>جدول (150)</t>
  </si>
  <si>
    <t>Table (151)</t>
  </si>
  <si>
    <t>جدول (151)</t>
  </si>
  <si>
    <t>جدول (152)</t>
  </si>
  <si>
    <t>Table (152)</t>
  </si>
  <si>
    <t>جدول (153)</t>
  </si>
  <si>
    <t>Table (153)</t>
  </si>
  <si>
    <t>جدول (154)</t>
  </si>
  <si>
    <t>Table (154)</t>
  </si>
  <si>
    <t>Table (155)</t>
  </si>
  <si>
    <t>جدول (155)</t>
  </si>
  <si>
    <t>Table (156)</t>
  </si>
  <si>
    <t>جدول (156)</t>
  </si>
  <si>
    <t xml:space="preserve"> خلايا النحل</t>
  </si>
  <si>
    <t>المجموعات الرئيسية من الحيوانات الحية ومنتجاتها</t>
  </si>
  <si>
    <t>Heads :</t>
  </si>
  <si>
    <t>Total Heads</t>
  </si>
  <si>
    <t>Production : 1000 M.T     Heads : 1000 Head</t>
  </si>
  <si>
    <t>Livestock Heads : CATTLE</t>
  </si>
  <si>
    <t>Livestock Heads: BUFFALOES</t>
  </si>
  <si>
    <t>Livestock Heads: SHEEP</t>
  </si>
  <si>
    <t>Livestock Heads : GOATS</t>
  </si>
  <si>
    <t>Livestock Heads: CAMELS</t>
  </si>
  <si>
    <t>Horses Heads</t>
  </si>
  <si>
    <t>Mules and Donkey Heads</t>
  </si>
  <si>
    <t>Slaughtered Cattle and Buffaloes Heads</t>
  </si>
  <si>
    <t xml:space="preserve">Sheep and Goat Meat Production </t>
  </si>
  <si>
    <t>Camel Meat Production</t>
  </si>
  <si>
    <t>Red Meat Production</t>
  </si>
  <si>
    <t xml:space="preserve">Chicken Meat Production </t>
  </si>
  <si>
    <t xml:space="preserve">(1) تشمل لحوم البط والأوز والديك الرومي والأرانب والحمام وغيرها </t>
  </si>
  <si>
    <t xml:space="preserve">(1)  Other Poultry Meat Production </t>
  </si>
  <si>
    <t xml:space="preserve">  Poultry Meat Production   </t>
  </si>
  <si>
    <t>Red and Poultry Production (1)</t>
  </si>
  <si>
    <t>Milk Production</t>
  </si>
  <si>
    <t>Eggs Production</t>
  </si>
  <si>
    <t>Fish Production</t>
  </si>
  <si>
    <t xml:space="preserve"> Natural Honey Production </t>
  </si>
  <si>
    <t>MAIN GROUPS OF LIVE ANIMAL AND THEIR PRODUCTS</t>
  </si>
  <si>
    <t>الوطن العربي</t>
  </si>
  <si>
    <t>العالم</t>
  </si>
  <si>
    <t>Arab Region</t>
  </si>
  <si>
    <t>World</t>
  </si>
  <si>
    <t>الأوز والدجاج الغينية</t>
  </si>
  <si>
    <t>الأرانب</t>
  </si>
  <si>
    <t>Rabbits and hares</t>
  </si>
  <si>
    <t>الحمام والطيور الأخري</t>
  </si>
  <si>
    <t xml:space="preserve"> البط</t>
  </si>
  <si>
    <t xml:space="preserve"> الديك الرومي</t>
  </si>
  <si>
    <t>(Million birds)</t>
  </si>
  <si>
    <t>(مليون طائر)</t>
  </si>
  <si>
    <t>Number: million</t>
  </si>
  <si>
    <t>العدد: مليون</t>
  </si>
  <si>
    <t>Beeswax</t>
  </si>
  <si>
    <t>Cattle and Buffalo Meat Production</t>
  </si>
  <si>
    <t>*Mauritania</t>
  </si>
  <si>
    <t>*Catches Industrial Fishing, Artisanal and Coastal Fishing Catch</t>
  </si>
  <si>
    <t>* تشمل الصيد الصناعي والصيد الساحلي والحر</t>
  </si>
  <si>
    <t>إجمالي أعداد الثروة الحيوانية</t>
  </si>
  <si>
    <t xml:space="preserve"> 1000 Head</t>
  </si>
  <si>
    <t>* تقديرية</t>
  </si>
  <si>
    <t>جدول (140)</t>
  </si>
  <si>
    <t>جدول (141)</t>
  </si>
  <si>
    <t>جدول (142)</t>
  </si>
  <si>
    <t>جدول (143)</t>
  </si>
  <si>
    <t>جدول (144)</t>
  </si>
  <si>
    <t>جدول (145)</t>
  </si>
  <si>
    <t>جدول (146)</t>
  </si>
  <si>
    <t>Table (146)</t>
  </si>
  <si>
    <t>Table (145)</t>
  </si>
  <si>
    <t>Table (144)</t>
  </si>
  <si>
    <t>Table (143)</t>
  </si>
  <si>
    <t>Table (142)</t>
  </si>
  <si>
    <t>Table (141)</t>
  </si>
  <si>
    <t>Table (140)</t>
  </si>
  <si>
    <t>عدد الدجاج</t>
  </si>
  <si>
    <t>United Arab Emirates</t>
  </si>
  <si>
    <t>Syrian Arab Republic</t>
  </si>
  <si>
    <t>-</t>
  </si>
  <si>
    <t>Offal meat production</t>
  </si>
  <si>
    <t>جدول (125)</t>
  </si>
  <si>
    <t>Table (125)</t>
  </si>
  <si>
    <t>جدول (126)</t>
  </si>
  <si>
    <t>Table (126)</t>
  </si>
  <si>
    <t>جدول (127)</t>
  </si>
  <si>
    <t>Table (127)</t>
  </si>
  <si>
    <t>جدول (128)</t>
  </si>
  <si>
    <t>Table (128)</t>
  </si>
  <si>
    <t>جدول (129)</t>
  </si>
  <si>
    <t>Table (129)</t>
  </si>
  <si>
    <t>جدول (130)</t>
  </si>
  <si>
    <t>Table (130)</t>
  </si>
  <si>
    <t>جدول (131)</t>
  </si>
  <si>
    <t>Table (131)</t>
  </si>
  <si>
    <t>جدول (132)</t>
  </si>
  <si>
    <t>Table (132)</t>
  </si>
  <si>
    <t>جدول (133)</t>
  </si>
  <si>
    <t>Table (133)</t>
  </si>
  <si>
    <t>جدول (134)</t>
  </si>
  <si>
    <t>Table (134)</t>
  </si>
  <si>
    <t>جدول (135)</t>
  </si>
  <si>
    <t>Table (135)</t>
  </si>
  <si>
    <t>جدول (136)</t>
  </si>
  <si>
    <t>Table (136)</t>
  </si>
  <si>
    <t>جدول (137)</t>
  </si>
  <si>
    <t>Table (137)</t>
  </si>
  <si>
    <t>جدول (138)</t>
  </si>
  <si>
    <t>Table (138)</t>
  </si>
  <si>
    <t>جدول (139)</t>
  </si>
  <si>
    <t>Table (139)</t>
  </si>
  <si>
    <t>TOTAL LIVESTOCK HEADS</t>
  </si>
  <si>
    <t xml:space="preserve">Heads Slaughtered Sheep and Goats </t>
  </si>
  <si>
    <t xml:space="preserve"> Heads Slaughtered Camels </t>
  </si>
  <si>
    <t>Ducks Numbers</t>
  </si>
  <si>
    <t>Chickens Numbers</t>
  </si>
  <si>
    <t>Turkeys Numbers</t>
  </si>
  <si>
    <t>Geese and guinea fowls Numbers</t>
  </si>
  <si>
    <t xml:space="preserve">Pigeons, other birds Numbers      </t>
  </si>
  <si>
    <t>(ألف رأس)</t>
  </si>
  <si>
    <t>أبقار</t>
  </si>
  <si>
    <t>عدد مذبوحات  الأبقار والجاموس</t>
  </si>
  <si>
    <t>الإنتاج :</t>
  </si>
  <si>
    <t>إنتاج لحم البقر والجاموس</t>
  </si>
  <si>
    <t>إنتاج لحم الأغنام والماعز</t>
  </si>
  <si>
    <t>إنتاج لحم الجمال</t>
  </si>
  <si>
    <t>إنتاج اللحوم الحمراء</t>
  </si>
  <si>
    <t>إنتاج لحوم الإحشاء*</t>
  </si>
  <si>
    <t>إنتاج لحم الدجاج</t>
  </si>
  <si>
    <t>إنتاج لحم الدواجن الاخري(1)</t>
  </si>
  <si>
    <t>إنتاج لحم الدواجن</t>
  </si>
  <si>
    <t>إنتاج اللحوم الحمراء والبيضاء (1)</t>
  </si>
  <si>
    <t>إنتاج اللبن</t>
  </si>
  <si>
    <t>إنتاج البيض</t>
  </si>
  <si>
    <t>إنتاج العسل الطبيعي</t>
  </si>
  <si>
    <t>إنتاج شمع العسل</t>
  </si>
  <si>
    <t>الأعداد :</t>
  </si>
  <si>
    <t>الإنتاج :  ألف طن       الأعداد : ألف رأس</t>
  </si>
  <si>
    <t>الألبان</t>
  </si>
  <si>
    <t>الأسماك</t>
  </si>
  <si>
    <t>إنتاج الأسماك</t>
  </si>
  <si>
    <t>(Million birds)AV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</si>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</sst>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0"/>
  </numFmts>
  <fonts count="4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Calibri"/>
      <family val="2"/>
      <charset val="178"/>
      <scheme val="minor"/>
    </font>
    <font>
      <sz val="10"/>
      <name val="Arial"/>
      <family val="2"/>
      <charset val="178"/>
    </font>
    <font>
      <sz val="12"/>
      <color theme="1"/>
      <name val="Calibri"/>
      <family val="2"/>
      <charset val="178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Sakkal Majalla"/>
    </font>
    <font>
      <sz val="12"/>
      <color rgb="FFFF0000"/>
      <name val="Arial"/>
      <family val="2"/>
    </font>
    <font>
      <sz val="16"/>
      <color theme="1"/>
      <name val="Sakkal Majalla"/>
    </font>
    <font>
      <b/>
      <sz val="16"/>
      <color theme="1"/>
      <name val="Sakkal Majalla"/>
    </font>
    <font>
      <b/>
      <sz val="18"/>
      <color rgb="FF0070C0"/>
      <name val="Sakkal Majalla"/>
    </font>
    <font>
      <sz val="16"/>
      <color rgb="FF000000"/>
      <name val="Sakkal Majalla"/>
    </font>
    <font>
      <sz val="14"/>
      <color theme="1"/>
      <name val="Calibri"/>
      <family val="2"/>
      <charset val="178"/>
      <scheme val="minor"/>
    </font>
    <font>
      <sz val="12"/>
      <color theme="1"/>
      <name val="Sakkal Majalla"/>
    </font>
    <font>
      <sz val="18"/>
      <color theme="1"/>
      <name val="Sakkal Majalla"/>
    </font>
    <font>
      <sz val="12"/>
      <color rgb="FF000000"/>
      <name val="Sakkal Majalla"/>
    </font>
    <font>
      <sz val="18"/>
      <color rgb="FF000000"/>
      <name val="Sakkal Majalla"/>
    </font>
    <font>
      <sz val="11"/>
      <color rgb="FF000000"/>
      <name val="Sakkal Majalla"/>
    </font>
    <font>
      <sz val="14"/>
      <color rgb="FF000000"/>
      <name val="Sakkal Majalla"/>
    </font>
    <font>
      <sz val="11"/>
      <color theme="1"/>
      <name val="Arial"/>
      <family val="2"/>
    </font>
    <font>
      <sz val="11"/>
      <color rgb="FF000000"/>
      <name val="Sultan normal"/>
      <charset val="178"/>
    </font>
    <font>
      <b/>
      <sz val="16"/>
      <name val="Arial"/>
      <family val="2"/>
    </font>
    <font>
      <b/>
      <sz val="16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3" fillId="0" borderId="24">
      <alignment horizontal="right" vertical="center" indent="1"/>
    </xf>
    <xf numFmtId="0" fontId="18" fillId="31" borderId="0" applyNumberFormat="0" applyBorder="0" applyAlignment="0" applyProtection="0"/>
  </cellStyleXfs>
  <cellXfs count="133">
    <xf numFmtId="0" fontId="0" fillId="0" borderId="0" xfId="0"/>
    <xf numFmtId="0" fontId="19" fillId="0" borderId="10" xfId="0" applyFont="1" applyBorder="1" applyAlignment="1">
      <alignment vertical="top" wrapText="1" readingOrder="2"/>
    </xf>
    <xf numFmtId="0" fontId="24" fillId="0" borderId="0" xfId="0" applyFont="1"/>
    <xf numFmtId="0" fontId="19" fillId="0" borderId="0" xfId="0" applyFont="1" applyAlignment="1">
      <alignment vertical="top" wrapText="1" readingOrder="2"/>
    </xf>
    <xf numFmtId="0" fontId="19" fillId="0" borderId="10" xfId="0" applyFont="1" applyBorder="1" applyAlignment="1">
      <alignment horizontal="right" vertical="top" wrapText="1" readingOrder="1"/>
    </xf>
    <xf numFmtId="0" fontId="19" fillId="0" borderId="0" xfId="0" applyFont="1" applyAlignment="1">
      <alignment vertical="top" wrapText="1" readingOrder="1"/>
    </xf>
    <xf numFmtId="0" fontId="22" fillId="0" borderId="0" xfId="0" applyFont="1"/>
    <xf numFmtId="0" fontId="19" fillId="0" borderId="15" xfId="0" applyFont="1" applyBorder="1" applyAlignment="1">
      <alignment readingOrder="2"/>
    </xf>
    <xf numFmtId="0" fontId="19" fillId="0" borderId="0" xfId="0" applyFont="1" applyAlignment="1">
      <alignment readingOrder="1"/>
    </xf>
    <xf numFmtId="0" fontId="24" fillId="0" borderId="0" xfId="0" applyFont="1" applyAlignment="1">
      <alignment readingOrder="2"/>
    </xf>
    <xf numFmtId="0" fontId="25" fillId="0" borderId="0" xfId="0" applyFont="1"/>
    <xf numFmtId="164" fontId="24" fillId="0" borderId="0" xfId="0" applyNumberFormat="1" applyFont="1"/>
    <xf numFmtId="2" fontId="19" fillId="0" borderId="11" xfId="0" applyNumberFormat="1" applyFont="1" applyBorder="1" applyAlignment="1">
      <alignment horizontal="center" readingOrder="1"/>
    </xf>
    <xf numFmtId="2" fontId="19" fillId="0" borderId="12" xfId="0" applyNumberFormat="1" applyFont="1" applyBorder="1" applyAlignment="1">
      <alignment horizontal="center" readingOrder="2"/>
    </xf>
    <xf numFmtId="2" fontId="19" fillId="0" borderId="12" xfId="0" applyNumberFormat="1" applyFont="1" applyBorder="1" applyAlignment="1">
      <alignment horizontal="center" readingOrder="1"/>
    </xf>
    <xf numFmtId="164" fontId="19" fillId="0" borderId="11" xfId="0" applyNumberFormat="1" applyFont="1" applyBorder="1" applyAlignment="1">
      <alignment horizontal="center" readingOrder="1"/>
    </xf>
    <xf numFmtId="164" fontId="19" fillId="0" borderId="12" xfId="0" applyNumberFormat="1" applyFont="1" applyBorder="1" applyAlignment="1">
      <alignment horizontal="center" readingOrder="2"/>
    </xf>
    <xf numFmtId="0" fontId="19" fillId="0" borderId="0" xfId="0" applyFont="1" applyAlignment="1">
      <alignment horizontal="center" readingOrder="2"/>
    </xf>
    <xf numFmtId="2" fontId="19" fillId="0" borderId="0" xfId="0" applyNumberFormat="1" applyFont="1" applyAlignment="1">
      <alignment horizontal="center" readingOrder="1"/>
    </xf>
    <xf numFmtId="164" fontId="19" fillId="0" borderId="12" xfId="0" applyNumberFormat="1" applyFont="1" applyBorder="1" applyAlignment="1">
      <alignment horizontal="center" readingOrder="1"/>
    </xf>
    <xf numFmtId="0" fontId="19" fillId="0" borderId="0" xfId="0" applyFont="1" applyAlignment="1">
      <alignment horizontal="right" readingOrder="2"/>
    </xf>
    <xf numFmtId="2" fontId="24" fillId="0" borderId="0" xfId="0" applyNumberFormat="1" applyFont="1"/>
    <xf numFmtId="0" fontId="19" fillId="0" borderId="10" xfId="0" applyFont="1" applyBorder="1" applyAlignment="1">
      <alignment horizontal="right" vertical="top" wrapText="1" readingOrder="2"/>
    </xf>
    <xf numFmtId="2" fontId="19" fillId="0" borderId="21" xfId="0" applyNumberFormat="1" applyFont="1" applyBorder="1" applyAlignment="1">
      <alignment horizontal="center" readingOrder="1"/>
    </xf>
    <xf numFmtId="0" fontId="26" fillId="0" borderId="0" xfId="0" applyFont="1" applyAlignment="1">
      <alignment horizontal="center" readingOrder="2"/>
    </xf>
    <xf numFmtId="0" fontId="19" fillId="0" borderId="15" xfId="0" applyFont="1" applyBorder="1" applyAlignment="1">
      <alignment readingOrder="1"/>
    </xf>
    <xf numFmtId="0" fontId="19" fillId="0" borderId="15" xfId="0" applyFont="1" applyBorder="1" applyAlignment="1">
      <alignment wrapText="1" readingOrder="1"/>
    </xf>
    <xf numFmtId="0" fontId="19" fillId="0" borderId="0" xfId="0" applyFont="1" applyAlignment="1">
      <alignment horizontal="right" vertical="top" readingOrder="2"/>
    </xf>
    <xf numFmtId="0" fontId="19" fillId="0" borderId="0" xfId="0" applyFont="1" applyAlignment="1">
      <alignment horizontal="left" vertical="top" wrapText="1" readingOrder="2"/>
    </xf>
    <xf numFmtId="0" fontId="19" fillId="0" borderId="0" xfId="0" applyFont="1" applyAlignment="1">
      <alignment horizontal="left" vertical="top" wrapText="1" readingOrder="1"/>
    </xf>
    <xf numFmtId="0" fontId="19" fillId="0" borderId="0" xfId="0" applyFont="1" applyAlignment="1">
      <alignment horizontal="right" vertical="top" wrapText="1" readingOrder="2"/>
    </xf>
    <xf numFmtId="0" fontId="19" fillId="0" borderId="0" xfId="0" applyFont="1" applyAlignment="1">
      <alignment horizontal="center" readingOrder="1"/>
    </xf>
    <xf numFmtId="0" fontId="19" fillId="33" borderId="12" xfId="0" applyFont="1" applyFill="1" applyBorder="1" applyAlignment="1">
      <alignment horizontal="center" readingOrder="2"/>
    </xf>
    <xf numFmtId="2" fontId="19" fillId="33" borderId="12" xfId="0" applyNumberFormat="1" applyFont="1" applyFill="1" applyBorder="1" applyAlignment="1">
      <alignment horizontal="center" readingOrder="1"/>
    </xf>
    <xf numFmtId="0" fontId="19" fillId="33" borderId="14" xfId="0" applyFont="1" applyFill="1" applyBorder="1" applyAlignment="1">
      <alignment horizontal="center" readingOrder="1"/>
    </xf>
    <xf numFmtId="0" fontId="19" fillId="33" borderId="18" xfId="0" applyFont="1" applyFill="1" applyBorder="1" applyAlignment="1">
      <alignment readingOrder="2"/>
    </xf>
    <xf numFmtId="0" fontId="19" fillId="33" borderId="16" xfId="0" applyFont="1" applyFill="1" applyBorder="1" applyAlignment="1">
      <alignment horizontal="center" readingOrder="1"/>
    </xf>
    <xf numFmtId="0" fontId="19" fillId="33" borderId="18" xfId="0" applyFont="1" applyFill="1" applyBorder="1" applyAlignment="1">
      <alignment horizontal="center" readingOrder="2"/>
    </xf>
    <xf numFmtId="0" fontId="19" fillId="33" borderId="25" xfId="0" applyFont="1" applyFill="1" applyBorder="1" applyAlignment="1">
      <alignment readingOrder="1"/>
    </xf>
    <xf numFmtId="0" fontId="19" fillId="33" borderId="26" xfId="0" applyFont="1" applyFill="1" applyBorder="1" applyAlignment="1">
      <alignment readingOrder="2"/>
    </xf>
    <xf numFmtId="0" fontId="19" fillId="33" borderId="18" xfId="0" applyFont="1" applyFill="1" applyBorder="1" applyAlignment="1">
      <alignment horizontal="center" readingOrder="1"/>
    </xf>
    <xf numFmtId="0" fontId="26" fillId="33" borderId="18" xfId="0" applyFont="1" applyFill="1" applyBorder="1" applyAlignment="1">
      <alignment horizontal="center" readingOrder="2"/>
    </xf>
    <xf numFmtId="0" fontId="19" fillId="33" borderId="11" xfId="0" applyFont="1" applyFill="1" applyBorder="1" applyAlignment="1">
      <alignment horizontal="center" readingOrder="2"/>
    </xf>
    <xf numFmtId="2" fontId="26" fillId="33" borderId="16" xfId="0" applyNumberFormat="1" applyFont="1" applyFill="1" applyBorder="1" applyAlignment="1">
      <alignment horizontal="center" readingOrder="2"/>
    </xf>
    <xf numFmtId="0" fontId="19" fillId="33" borderId="10" xfId="0" applyFont="1" applyFill="1" applyBorder="1" applyAlignment="1">
      <alignment horizontal="center" readingOrder="2"/>
    </xf>
    <xf numFmtId="0" fontId="19" fillId="33" borderId="26" xfId="0" applyFont="1" applyFill="1" applyBorder="1" applyAlignment="1">
      <alignment horizontal="center" readingOrder="2"/>
    </xf>
    <xf numFmtId="0" fontId="19" fillId="33" borderId="22" xfId="0" applyFont="1" applyFill="1" applyBorder="1" applyAlignment="1">
      <alignment horizontal="center" readingOrder="2"/>
    </xf>
    <xf numFmtId="0" fontId="19" fillId="33" borderId="23" xfId="0" applyFont="1" applyFill="1" applyBorder="1" applyAlignment="1">
      <alignment horizontal="center" readingOrder="2"/>
    </xf>
    <xf numFmtId="0" fontId="19" fillId="33" borderId="20" xfId="0" applyFont="1" applyFill="1" applyBorder="1" applyAlignment="1">
      <alignment horizontal="center" readingOrder="2"/>
    </xf>
    <xf numFmtId="2" fontId="26" fillId="33" borderId="12" xfId="0" applyNumberFormat="1" applyFont="1" applyFill="1" applyBorder="1" applyAlignment="1">
      <alignment horizontal="center" readingOrder="2"/>
    </xf>
    <xf numFmtId="2" fontId="19" fillId="34" borderId="11" xfId="0" applyNumberFormat="1" applyFont="1" applyFill="1" applyBorder="1" applyAlignment="1">
      <alignment horizontal="center" readingOrder="1"/>
    </xf>
    <xf numFmtId="2" fontId="28" fillId="34" borderId="11" xfId="0" applyNumberFormat="1" applyFont="1" applyFill="1" applyBorder="1" applyAlignment="1">
      <alignment horizontal="center" readingOrder="1"/>
    </xf>
    <xf numFmtId="2" fontId="19" fillId="34" borderId="12" xfId="0" applyNumberFormat="1" applyFont="1" applyFill="1" applyBorder="1" applyAlignment="1">
      <alignment horizontal="center" readingOrder="2"/>
    </xf>
    <xf numFmtId="2" fontId="19" fillId="34" borderId="12" xfId="0" applyNumberFormat="1" applyFont="1" applyFill="1" applyBorder="1" applyAlignment="1">
      <alignment horizontal="center" readingOrder="1"/>
    </xf>
    <xf numFmtId="0" fontId="24" fillId="34" borderId="0" xfId="0" applyFont="1" applyFill="1"/>
    <xf numFmtId="0" fontId="33" fillId="0" borderId="0" xfId="0" applyFont="1"/>
    <xf numFmtId="0" fontId="34" fillId="0" borderId="0" xfId="0" applyFont="1"/>
    <xf numFmtId="0" fontId="29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2" fillId="0" borderId="0" xfId="0" applyFont="1"/>
    <xf numFmtId="0" fontId="19" fillId="34" borderId="0" xfId="0" applyFont="1" applyFill="1" applyAlignment="1">
      <alignment vertical="top" wrapText="1" readingOrder="2"/>
    </xf>
    <xf numFmtId="0" fontId="29" fillId="34" borderId="0" xfId="0" applyFont="1" applyFill="1"/>
    <xf numFmtId="0" fontId="30" fillId="34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readingOrder="2"/>
    </xf>
    <xf numFmtId="0" fontId="42" fillId="0" borderId="0" xfId="0" applyFont="1" applyAlignment="1">
      <alignment horizontal="center" vertical="center" readingOrder="1"/>
    </xf>
    <xf numFmtId="0" fontId="39" fillId="0" borderId="0" xfId="0" applyFont="1" applyAlignment="1">
      <alignment horizontal="right" vertical="top" readingOrder="2"/>
    </xf>
    <xf numFmtId="0" fontId="41" fillId="0" borderId="0" xfId="0" applyFont="1" applyAlignment="1">
      <alignment horizontal="center" vertical="center" readingOrder="2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readingOrder="2"/>
    </xf>
    <xf numFmtId="0" fontId="36" fillId="0" borderId="0" xfId="0" applyFont="1" applyAlignment="1">
      <alignment horizontal="center" vertical="top" readingOrder="2"/>
    </xf>
    <xf numFmtId="165" fontId="32" fillId="0" borderId="0" xfId="0" applyNumberFormat="1" applyFont="1" applyAlignment="1">
      <alignment horizontal="center" vertical="center"/>
    </xf>
    <xf numFmtId="0" fontId="26" fillId="33" borderId="16" xfId="0" applyFont="1" applyFill="1" applyBorder="1" applyAlignment="1">
      <alignment horizontal="center" readingOrder="2"/>
    </xf>
    <xf numFmtId="0" fontId="32" fillId="0" borderId="0" xfId="0" applyFont="1" applyAlignment="1">
      <alignment horizontal="right" vertical="top" readingOrder="2"/>
    </xf>
    <xf numFmtId="0" fontId="37" fillId="0" borderId="0" xfId="0" applyFont="1" applyAlignment="1">
      <alignment horizontal="right" vertical="top" readingOrder="2"/>
    </xf>
    <xf numFmtId="0" fontId="43" fillId="0" borderId="0" xfId="0" applyFont="1" applyAlignment="1">
      <alignment horizontal="center" vertical="center" readingOrder="1"/>
    </xf>
    <xf numFmtId="3" fontId="32" fillId="0" borderId="0" xfId="0" applyNumberFormat="1" applyFont="1" applyAlignment="1">
      <alignment horizontal="center" vertical="center"/>
    </xf>
    <xf numFmtId="3" fontId="36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right" vertical="top" readingOrder="2"/>
    </xf>
    <xf numFmtId="0" fontId="31" fillId="0" borderId="0" xfId="0" applyFont="1" applyAlignment="1">
      <alignment horizontal="center" vertical="center" wrapText="1" readingOrder="2"/>
    </xf>
    <xf numFmtId="0" fontId="19" fillId="33" borderId="12" xfId="0" applyFont="1" applyFill="1" applyBorder="1" applyAlignment="1">
      <alignment horizontal="center" vertical="center" readingOrder="2"/>
    </xf>
    <xf numFmtId="2" fontId="19" fillId="0" borderId="11" xfId="0" applyNumberFormat="1" applyFont="1" applyBorder="1" applyAlignment="1">
      <alignment horizontal="center" vertical="center" readingOrder="1"/>
    </xf>
    <xf numFmtId="2" fontId="19" fillId="34" borderId="11" xfId="0" applyNumberFormat="1" applyFont="1" applyFill="1" applyBorder="1" applyAlignment="1">
      <alignment horizontal="center" vertical="center" readingOrder="1"/>
    </xf>
    <xf numFmtId="0" fontId="26" fillId="33" borderId="18" xfId="0" applyFont="1" applyFill="1" applyBorder="1" applyAlignment="1">
      <alignment horizontal="center" vertical="center" readingOrder="2"/>
    </xf>
    <xf numFmtId="2" fontId="26" fillId="33" borderId="16" xfId="0" applyNumberFormat="1" applyFont="1" applyFill="1" applyBorder="1" applyAlignment="1">
      <alignment horizontal="center" vertical="center" readingOrder="2"/>
    </xf>
    <xf numFmtId="0" fontId="27" fillId="0" borderId="0" xfId="0" applyFont="1" applyAlignment="1">
      <alignment horizontal="center" vertical="center" readingOrder="2"/>
    </xf>
    <xf numFmtId="2" fontId="24" fillId="34" borderId="0" xfId="0" applyNumberFormat="1" applyFont="1" applyFill="1"/>
    <xf numFmtId="2" fontId="19" fillId="34" borderId="0" xfId="0" applyNumberFormat="1" applyFont="1" applyFill="1" applyAlignment="1">
      <alignment vertical="top" wrapText="1" readingOrder="2"/>
    </xf>
    <xf numFmtId="2" fontId="19" fillId="0" borderId="0" xfId="0" applyNumberFormat="1" applyFont="1" applyAlignment="1">
      <alignment vertical="top" wrapText="1" readingOrder="2"/>
    </xf>
    <xf numFmtId="0" fontId="19" fillId="33" borderId="11" xfId="0" applyFont="1" applyFill="1" applyBorder="1" applyAlignment="1">
      <alignment horizontal="center" vertical="center" readingOrder="2"/>
    </xf>
    <xf numFmtId="2" fontId="26" fillId="33" borderId="18" xfId="0" applyNumberFormat="1" applyFont="1" applyFill="1" applyBorder="1" applyAlignment="1">
      <alignment horizontal="center" readingOrder="2"/>
    </xf>
    <xf numFmtId="0" fontId="0" fillId="0" borderId="0" xfId="0" applyAlignment="1" applyProtection="1">
      <alignment vertical="top"/>
      <protection locked="0"/>
    </xf>
    <xf numFmtId="0" fontId="19" fillId="34" borderId="0" xfId="0" applyFont="1" applyFill="1" applyAlignment="1">
      <alignment horizontal="left" vertical="top" wrapText="1" readingOrder="1"/>
    </xf>
    <xf numFmtId="0" fontId="19" fillId="33" borderId="29" xfId="0" applyFont="1" applyFill="1" applyBorder="1" applyAlignment="1">
      <alignment horizontal="center" readingOrder="2"/>
    </xf>
    <xf numFmtId="0" fontId="24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19" fillId="33" borderId="12" xfId="0" applyFont="1" applyFill="1" applyBorder="1" applyAlignment="1">
      <alignment horizontal="center" wrapText="1" readingOrder="2"/>
    </xf>
    <xf numFmtId="2" fontId="19" fillId="0" borderId="11" xfId="0" applyNumberFormat="1" applyFont="1" applyBorder="1" applyAlignment="1">
      <alignment horizontal="center" wrapText="1" readingOrder="1"/>
    </xf>
    <xf numFmtId="0" fontId="19" fillId="33" borderId="11" xfId="0" applyFont="1" applyFill="1" applyBorder="1" applyAlignment="1">
      <alignment horizontal="center" wrapText="1" readingOrder="2"/>
    </xf>
    <xf numFmtId="0" fontId="19" fillId="33" borderId="16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right" vertical="top" wrapText="1" readingOrder="2"/>
    </xf>
    <xf numFmtId="0" fontId="42" fillId="0" borderId="0" xfId="0" applyFont="1" applyAlignment="1">
      <alignment vertical="center" readingOrder="1"/>
    </xf>
    <xf numFmtId="0" fontId="43" fillId="0" borderId="0" xfId="0" applyFont="1" applyAlignment="1">
      <alignment vertical="center" readingOrder="1"/>
    </xf>
    <xf numFmtId="0" fontId="19" fillId="33" borderId="16" xfId="0" applyFont="1" applyFill="1" applyBorder="1" applyAlignment="1">
      <alignment horizontal="center" readingOrder="1"/>
    </xf>
    <xf numFmtId="0" fontId="26" fillId="33" borderId="26" xfId="0" applyFont="1" applyFill="1" applyBorder="1" applyAlignment="1">
      <alignment horizontal="center" readingOrder="2"/>
    </xf>
    <xf numFmtId="0" fontId="26" fillId="33" borderId="18" xfId="0" applyFont="1" applyFill="1" applyBorder="1" applyAlignment="1">
      <alignment horizontal="center" readingOrder="1"/>
    </xf>
    <xf numFmtId="0" fontId="26" fillId="33" borderId="16" xfId="0" applyFont="1" applyFill="1" applyBorder="1" applyAlignment="1">
      <alignment horizontal="center" readingOrder="1"/>
    </xf>
    <xf numFmtId="0" fontId="19" fillId="35" borderId="0" xfId="0" applyFont="1" applyFill="1" applyAlignment="1">
      <alignment horizontal="right" vertical="top" wrapText="1" readingOrder="2"/>
    </xf>
    <xf numFmtId="0" fontId="19" fillId="33" borderId="16" xfId="0" applyFont="1" applyFill="1" applyBorder="1" applyAlignment="1">
      <alignment horizontal="center" readingOrder="1"/>
    </xf>
    <xf numFmtId="0" fontId="19" fillId="33" borderId="11" xfId="0" applyFont="1" applyFill="1" applyBorder="1" applyAlignment="1">
      <alignment horizontal="center" readingOrder="2"/>
    </xf>
    <xf numFmtId="0" fontId="24" fillId="0" borderId="0" xfId="0" applyFont="1" applyFill="1"/>
    <xf numFmtId="0" fontId="19" fillId="0" borderId="0" xfId="0" applyFont="1" applyFill="1" applyAlignment="1">
      <alignment horizontal="left" vertical="top" wrapText="1" readingOrder="1"/>
    </xf>
    <xf numFmtId="0" fontId="19" fillId="0" borderId="0" xfId="0" applyFont="1" applyAlignment="1">
      <alignment horizontal="right" vertical="top" wrapText="1" readingOrder="2"/>
    </xf>
    <xf numFmtId="0" fontId="19" fillId="0" borderId="0" xfId="0" applyFont="1" applyAlignment="1">
      <alignment horizontal="left" vertical="top" wrapText="1" readingOrder="2"/>
    </xf>
    <xf numFmtId="0" fontId="19" fillId="33" borderId="16" xfId="0" applyFont="1" applyFill="1" applyBorder="1" applyAlignment="1">
      <alignment horizontal="center" readingOrder="1"/>
    </xf>
    <xf numFmtId="0" fontId="19" fillId="33" borderId="21" xfId="0" applyFont="1" applyFill="1" applyBorder="1" applyAlignment="1">
      <alignment horizontal="center" readingOrder="1"/>
    </xf>
    <xf numFmtId="0" fontId="19" fillId="33" borderId="19" xfId="0" applyFont="1" applyFill="1" applyBorder="1" applyAlignment="1">
      <alignment horizontal="center" readingOrder="1"/>
    </xf>
    <xf numFmtId="0" fontId="19" fillId="0" borderId="0" xfId="0" applyFont="1" applyAlignment="1">
      <alignment horizontal="center" vertical="top" wrapText="1" readingOrder="1"/>
    </xf>
    <xf numFmtId="0" fontId="19" fillId="0" borderId="10" xfId="0" applyFont="1" applyBorder="1" applyAlignment="1">
      <alignment horizontal="center" vertical="top" wrapText="1" readingOrder="1"/>
    </xf>
    <xf numFmtId="0" fontId="19" fillId="33" borderId="13" xfId="0" applyFont="1" applyFill="1" applyBorder="1" applyAlignment="1">
      <alignment horizontal="center" readingOrder="2"/>
    </xf>
    <xf numFmtId="0" fontId="19" fillId="33" borderId="11" xfId="0" applyFont="1" applyFill="1" applyBorder="1" applyAlignment="1">
      <alignment horizontal="center" readingOrder="2"/>
    </xf>
    <xf numFmtId="0" fontId="24" fillId="0" borderId="15" xfId="0" applyFont="1" applyBorder="1" applyAlignment="1">
      <alignment horizontal="center" wrapText="1" readingOrder="2"/>
    </xf>
    <xf numFmtId="0" fontId="19" fillId="0" borderId="0" xfId="0" applyFont="1" applyAlignment="1">
      <alignment horizontal="left" vertical="top" readingOrder="2"/>
    </xf>
    <xf numFmtId="0" fontId="19" fillId="33" borderId="17" xfId="0" applyFont="1" applyFill="1" applyBorder="1" applyAlignment="1">
      <alignment horizontal="center" readingOrder="2"/>
    </xf>
    <xf numFmtId="0" fontId="19" fillId="0" borderId="0" xfId="0" applyFont="1" applyAlignment="1">
      <alignment horizontal="left" vertical="top" wrapText="1" readingOrder="1"/>
    </xf>
    <xf numFmtId="0" fontId="19" fillId="33" borderId="28" xfId="0" applyFont="1" applyFill="1" applyBorder="1" applyAlignment="1">
      <alignment horizontal="center" readingOrder="2"/>
    </xf>
    <xf numFmtId="0" fontId="19" fillId="33" borderId="29" xfId="0" applyFont="1" applyFill="1" applyBorder="1" applyAlignment="1">
      <alignment horizontal="center" readingOrder="2"/>
    </xf>
    <xf numFmtId="0" fontId="19" fillId="0" borderId="10" xfId="0" applyFont="1" applyBorder="1" applyAlignment="1">
      <alignment horizontal="center" vertical="top" wrapText="1" readingOrder="2"/>
    </xf>
    <xf numFmtId="0" fontId="19" fillId="33" borderId="27" xfId="0" applyFont="1" applyFill="1" applyBorder="1" applyAlignment="1">
      <alignment horizontal="center" readingOrder="1"/>
    </xf>
    <xf numFmtId="0" fontId="19" fillId="33" borderId="22" xfId="0" applyFont="1" applyFill="1" applyBorder="1" applyAlignment="1">
      <alignment horizontal="center" readingOrder="1"/>
    </xf>
    <xf numFmtId="2" fontId="19" fillId="36" borderId="11" xfId="0" applyNumberFormat="1" applyFont="1" applyFill="1" applyBorder="1" applyAlignment="1">
      <alignment horizontal="center" readingOrder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0"/>
  <sheetViews>
    <sheetView rightToLeft="1" tabSelected="1" topLeftCell="A1100" zoomScale="90" zoomScaleNormal="90" workbookViewId="0">
      <selection activeCell="E1110" sqref="E1110"/>
    </sheetView>
  </sheetViews>
  <sheetFormatPr defaultColWidth="9.140625" defaultRowHeight="15.75"/>
  <cols>
    <col min="1" max="1" width="25.85546875" style="2" customWidth="1"/>
    <col min="2" max="2" width="16.85546875" style="2" customWidth="1"/>
    <col min="3" max="3" width="19" style="2" customWidth="1"/>
    <col min="4" max="4" width="18.42578125" style="2" customWidth="1"/>
    <col min="5" max="5" width="27.140625" style="2" customWidth="1"/>
    <col min="6" max="6" width="14.140625" style="2" customWidth="1"/>
    <col min="7" max="7" width="16.28515625" style="2" customWidth="1"/>
    <col min="8" max="8" width="11.140625" style="2" customWidth="1"/>
    <col min="9" max="9" width="11.28515625" style="2" customWidth="1"/>
    <col min="10" max="10" width="32.7109375" style="2" customWidth="1"/>
    <col min="11" max="11" width="25.42578125" style="2" customWidth="1"/>
    <col min="12" max="12" width="9.5703125" style="2" bestFit="1" customWidth="1"/>
    <col min="13" max="13" width="9.140625" style="2"/>
    <col min="14" max="14" width="9.42578125" style="2" bestFit="1" customWidth="1"/>
    <col min="15" max="15" width="11.42578125" style="2" customWidth="1"/>
    <col min="16" max="16384" width="9.140625" style="2"/>
  </cols>
  <sheetData>
    <row r="1" spans="1:9">
      <c r="A1" s="114" t="s">
        <v>196</v>
      </c>
      <c r="B1" s="114"/>
      <c r="C1" s="114"/>
      <c r="D1" s="114"/>
      <c r="E1" s="5" t="s">
        <v>197</v>
      </c>
      <c r="F1" s="3"/>
      <c r="G1" s="3"/>
      <c r="H1" s="3"/>
      <c r="I1" s="3"/>
    </row>
    <row r="2" spans="1:9" ht="15.75" customHeight="1">
      <c r="A2" s="30" t="s">
        <v>130</v>
      </c>
      <c r="B2" s="3"/>
      <c r="C2" s="115" t="s">
        <v>154</v>
      </c>
      <c r="D2" s="115"/>
      <c r="E2" s="115"/>
      <c r="F2" s="3"/>
      <c r="G2" s="3"/>
      <c r="H2" s="3"/>
      <c r="I2" s="3"/>
    </row>
    <row r="3" spans="1:9" ht="16.5" customHeight="1" thickBot="1">
      <c r="A3" s="22" t="s">
        <v>252</v>
      </c>
      <c r="B3" s="1"/>
      <c r="C3" s="119" t="s">
        <v>133</v>
      </c>
      <c r="D3" s="120"/>
      <c r="E3" s="120"/>
      <c r="F3" s="3"/>
      <c r="G3" s="3"/>
    </row>
    <row r="4" spans="1:9" ht="16.5" thickBot="1">
      <c r="A4" s="35" t="s">
        <v>2</v>
      </c>
      <c r="B4" s="37">
        <v>2020</v>
      </c>
      <c r="C4" s="37">
        <v>2021</v>
      </c>
      <c r="D4" s="37">
        <v>2022</v>
      </c>
      <c r="E4" s="38" t="s">
        <v>3</v>
      </c>
      <c r="F4" s="3"/>
    </row>
    <row r="5" spans="1:9" ht="16.5" thickBot="1">
      <c r="A5" s="32" t="s">
        <v>251</v>
      </c>
      <c r="B5" s="32"/>
      <c r="C5" s="32"/>
      <c r="D5" s="32"/>
      <c r="E5" s="34" t="s">
        <v>131</v>
      </c>
      <c r="F5" s="3"/>
    </row>
    <row r="6" spans="1:9" ht="16.5" thickBot="1">
      <c r="A6" s="32" t="s">
        <v>235</v>
      </c>
      <c r="B6" s="14">
        <f>$D$84</f>
        <v>53454.672000000006</v>
      </c>
      <c r="C6" s="12">
        <f>G84</f>
        <v>53114.962000000014</v>
      </c>
      <c r="D6" s="12">
        <f>J84</f>
        <v>54155.222000000002</v>
      </c>
      <c r="E6" s="34" t="s">
        <v>4</v>
      </c>
      <c r="F6" s="3"/>
    </row>
    <row r="7" spans="1:9" ht="16.5" thickBot="1">
      <c r="A7" s="32" t="s">
        <v>5</v>
      </c>
      <c r="B7" s="14">
        <f>B117</f>
        <v>1588.7270000000001</v>
      </c>
      <c r="C7" s="14">
        <f>C117</f>
        <v>1511.7910000000002</v>
      </c>
      <c r="D7" s="14">
        <f>D117</f>
        <v>1677.779</v>
      </c>
      <c r="E7" s="34" t="s">
        <v>6</v>
      </c>
      <c r="F7" s="3"/>
    </row>
    <row r="8" spans="1:9" ht="16.5" thickBot="1">
      <c r="A8" s="32" t="s">
        <v>7</v>
      </c>
      <c r="B8" s="14">
        <f>B148</f>
        <v>184007.22799999997</v>
      </c>
      <c r="C8" s="14">
        <f>C148</f>
        <v>192710.32799999995</v>
      </c>
      <c r="D8" s="14">
        <f>D148</f>
        <v>198033.44100000005</v>
      </c>
      <c r="E8" s="34" t="s">
        <v>8</v>
      </c>
      <c r="F8" s="3"/>
    </row>
    <row r="9" spans="1:9" ht="16.5" thickBot="1">
      <c r="A9" s="32" t="s">
        <v>9</v>
      </c>
      <c r="B9" s="14">
        <f>B179</f>
        <v>93790.85500000004</v>
      </c>
      <c r="C9" s="14">
        <f>C179</f>
        <v>93751.582999999984</v>
      </c>
      <c r="D9" s="14">
        <f>D179</f>
        <v>95538.823999999993</v>
      </c>
      <c r="E9" s="34" t="s">
        <v>10</v>
      </c>
      <c r="F9" s="3"/>
    </row>
    <row r="10" spans="1:9" ht="16.5" thickBot="1">
      <c r="A10" s="32" t="s">
        <v>11</v>
      </c>
      <c r="B10" s="14">
        <f>B211</f>
        <v>16752.050999999999</v>
      </c>
      <c r="C10" s="14">
        <f>C211</f>
        <v>17960.144</v>
      </c>
      <c r="D10" s="14">
        <f>D211</f>
        <v>18623.399000000001</v>
      </c>
      <c r="E10" s="34" t="s">
        <v>12</v>
      </c>
      <c r="F10" s="3"/>
      <c r="G10" s="21"/>
    </row>
    <row r="11" spans="1:9" ht="16.5" thickBot="1">
      <c r="A11" s="32" t="s">
        <v>13</v>
      </c>
      <c r="B11" s="33">
        <f>+B6+B7+B8+B9+B10</f>
        <v>349593.533</v>
      </c>
      <c r="C11" s="33">
        <f>SUM(C6:C10)</f>
        <v>359048.80799999996</v>
      </c>
      <c r="D11" s="33">
        <f t="shared" ref="D11" si="0">SUM(D6:D10)</f>
        <v>368028.66500000004</v>
      </c>
      <c r="E11" s="34" t="s">
        <v>132</v>
      </c>
      <c r="F11" s="3"/>
    </row>
    <row r="12" spans="1:9" ht="16.5" thickBot="1">
      <c r="A12" s="32" t="s">
        <v>237</v>
      </c>
      <c r="B12" s="14"/>
      <c r="C12" s="12"/>
      <c r="D12" s="12"/>
      <c r="E12" s="34" t="s">
        <v>14</v>
      </c>
      <c r="F12" s="3"/>
    </row>
    <row r="13" spans="1:9" ht="16.5" thickBot="1">
      <c r="A13" s="32" t="s">
        <v>15</v>
      </c>
      <c r="B13" s="33">
        <f>B14+B15</f>
        <v>9551.4867300000005</v>
      </c>
      <c r="C13" s="33">
        <f>C14+C15</f>
        <v>10094.45782</v>
      </c>
      <c r="D13" s="33">
        <f>D14+D15</f>
        <v>9970.2581499999997</v>
      </c>
      <c r="E13" s="34" t="s">
        <v>16</v>
      </c>
      <c r="F13" s="3"/>
    </row>
    <row r="14" spans="1:9" ht="16.5" thickBot="1">
      <c r="A14" s="32" t="s">
        <v>17</v>
      </c>
      <c r="B14" s="14">
        <f>B583</f>
        <v>4259.3897299999999</v>
      </c>
      <c r="C14" s="14">
        <f>C583</f>
        <v>4169.4633999999996</v>
      </c>
      <c r="D14" s="14">
        <f>D583</f>
        <v>4406.6335399999998</v>
      </c>
      <c r="E14" s="34" t="s">
        <v>18</v>
      </c>
      <c r="F14" s="3"/>
    </row>
    <row r="15" spans="1:9" ht="16.5" thickBot="1">
      <c r="A15" s="32" t="s">
        <v>19</v>
      </c>
      <c r="B15" s="14">
        <f>B881</f>
        <v>5292.0969999999998</v>
      </c>
      <c r="C15" s="14">
        <f>C881</f>
        <v>5924.99442</v>
      </c>
      <c r="D15" s="14">
        <f>D881</f>
        <v>5563.6246099999998</v>
      </c>
      <c r="E15" s="34" t="s">
        <v>20</v>
      </c>
      <c r="F15" s="3"/>
    </row>
    <row r="16" spans="1:9" ht="16.5" thickBot="1">
      <c r="A16" s="32" t="s">
        <v>253</v>
      </c>
      <c r="B16" s="14">
        <f>B941</f>
        <v>26377.057000000004</v>
      </c>
      <c r="C16" s="14">
        <f>C941</f>
        <v>27888.526000000002</v>
      </c>
      <c r="D16" s="14">
        <f>D941</f>
        <v>29205.055090000002</v>
      </c>
      <c r="E16" s="34" t="s">
        <v>21</v>
      </c>
      <c r="F16" s="3"/>
    </row>
    <row r="17" spans="1:8" ht="16.5" thickBot="1">
      <c r="A17" s="32" t="s">
        <v>22</v>
      </c>
      <c r="B17" s="14">
        <f>B974</f>
        <v>2351.817</v>
      </c>
      <c r="C17" s="14">
        <f>C974</f>
        <v>2546.7619500000001</v>
      </c>
      <c r="D17" s="14">
        <f>D974</f>
        <v>2648.5059499999998</v>
      </c>
      <c r="E17" s="34" t="s">
        <v>23</v>
      </c>
      <c r="F17" s="3"/>
    </row>
    <row r="18" spans="1:8" ht="16.5" thickBot="1">
      <c r="A18" s="32" t="s">
        <v>254</v>
      </c>
      <c r="B18" s="14">
        <f>D1005</f>
        <v>5879.5281312500001</v>
      </c>
      <c r="C18" s="12">
        <f>G1005</f>
        <v>5745.3618596258502</v>
      </c>
      <c r="D18" s="12">
        <f>J1005</f>
        <v>6081.2560130000002</v>
      </c>
      <c r="E18" s="34" t="s">
        <v>24</v>
      </c>
      <c r="F18" s="3"/>
    </row>
    <row r="19" spans="1:8" ht="16.5" thickBot="1">
      <c r="A19" s="32" t="s">
        <v>25</v>
      </c>
      <c r="B19" s="14">
        <f>B1067</f>
        <v>32.415000000000006</v>
      </c>
      <c r="C19" s="14">
        <f>C1067</f>
        <v>37.532849999999996</v>
      </c>
      <c r="D19" s="14">
        <f>D1067</f>
        <v>31.845029999999998</v>
      </c>
      <c r="E19" s="34" t="s">
        <v>26</v>
      </c>
      <c r="F19" s="3"/>
    </row>
    <row r="20" spans="1:8">
      <c r="A20" s="17"/>
      <c r="B20" s="18"/>
      <c r="C20" s="18"/>
      <c r="D20" s="18"/>
      <c r="E20" s="31"/>
      <c r="F20" s="3"/>
    </row>
    <row r="21" spans="1:8">
      <c r="A21" s="17"/>
      <c r="B21" s="18"/>
      <c r="C21" s="18"/>
      <c r="D21" s="18"/>
      <c r="E21" s="31"/>
      <c r="F21" s="3"/>
    </row>
    <row r="22" spans="1:8">
      <c r="A22" s="17"/>
      <c r="B22" s="18"/>
      <c r="C22" s="18"/>
      <c r="D22" s="18"/>
      <c r="E22" s="31"/>
      <c r="F22" s="3"/>
    </row>
    <row r="23" spans="1:8">
      <c r="A23" s="2" t="s">
        <v>198</v>
      </c>
      <c r="E23" s="5" t="s">
        <v>199</v>
      </c>
    </row>
    <row r="24" spans="1:8">
      <c r="A24" s="6" t="s">
        <v>174</v>
      </c>
      <c r="E24" s="2" t="s">
        <v>226</v>
      </c>
      <c r="G24" s="3"/>
    </row>
    <row r="25" spans="1:8" ht="16.5" thickBot="1">
      <c r="A25" s="4" t="s">
        <v>234</v>
      </c>
      <c r="B25" s="6"/>
      <c r="C25" s="6"/>
      <c r="D25" s="6"/>
      <c r="E25" s="2" t="s">
        <v>175</v>
      </c>
      <c r="G25" s="3"/>
      <c r="H25" s="21"/>
    </row>
    <row r="26" spans="1:8" ht="16.5" thickBot="1">
      <c r="A26" s="45" t="s">
        <v>31</v>
      </c>
      <c r="B26" s="36">
        <v>2020</v>
      </c>
      <c r="C26" s="101">
        <v>2021</v>
      </c>
      <c r="D26" s="101">
        <v>2022</v>
      </c>
      <c r="E26" s="40" t="s">
        <v>32</v>
      </c>
      <c r="G26" s="3"/>
    </row>
    <row r="27" spans="1:8" s="54" customFormat="1" ht="16.5" thickBot="1">
      <c r="A27" s="45" t="s">
        <v>36</v>
      </c>
      <c r="B27" s="50">
        <f>D62+B95+B126+B157+B189</f>
        <v>4520.8329999999996</v>
      </c>
      <c r="C27" s="50">
        <f>G62+C95+C126+C157+C189</f>
        <v>3981.4160000000002</v>
      </c>
      <c r="D27" s="50">
        <f>J62+D95+D126+D157+D189</f>
        <v>4448.4690000000001</v>
      </c>
      <c r="E27" s="45" t="s">
        <v>37</v>
      </c>
      <c r="F27" s="2"/>
      <c r="G27" s="62"/>
      <c r="H27" s="88"/>
    </row>
    <row r="28" spans="1:8" ht="16.5" thickBot="1">
      <c r="A28" s="45" t="s">
        <v>38</v>
      </c>
      <c r="B28" s="50">
        <f t="shared" ref="B28:B48" si="1">D63+B96+B127+B158+B190</f>
        <v>4996.2039999999997</v>
      </c>
      <c r="C28" s="50">
        <f t="shared" ref="C28:C48" si="2">G63+C96+C127+C158+C190</f>
        <v>5079.4759999999997</v>
      </c>
      <c r="D28" s="50">
        <f t="shared" ref="D28:D48" si="3">J63+D96+D127+D158+D190</f>
        <v>5477.5519999999997</v>
      </c>
      <c r="E28" s="45" t="s">
        <v>192</v>
      </c>
      <c r="G28" s="3"/>
    </row>
    <row r="29" spans="1:8" ht="16.5" thickBot="1">
      <c r="A29" s="45" t="s">
        <v>39</v>
      </c>
      <c r="B29" s="50">
        <f t="shared" si="1"/>
        <v>94.507000000000005</v>
      </c>
      <c r="C29" s="50">
        <f t="shared" si="2"/>
        <v>93.593999999999994</v>
      </c>
      <c r="D29" s="50">
        <f t="shared" si="3"/>
        <v>97</v>
      </c>
      <c r="E29" s="45" t="s">
        <v>40</v>
      </c>
      <c r="G29" s="3"/>
    </row>
    <row r="30" spans="1:8" s="54" customFormat="1" ht="16.5" thickBot="1">
      <c r="A30" s="45" t="s">
        <v>41</v>
      </c>
      <c r="B30" s="50">
        <f t="shared" si="1"/>
        <v>8325.2909999999993</v>
      </c>
      <c r="C30" s="50">
        <f t="shared" si="2"/>
        <v>8209.5040000000008</v>
      </c>
      <c r="D30" s="50">
        <f t="shared" si="3"/>
        <v>8180.192</v>
      </c>
      <c r="E30" s="45" t="s">
        <v>42</v>
      </c>
      <c r="G30" s="62"/>
    </row>
    <row r="31" spans="1:8" s="54" customFormat="1" ht="16.5" thickBot="1">
      <c r="A31" s="45" t="s">
        <v>43</v>
      </c>
      <c r="B31" s="50">
        <f t="shared" si="1"/>
        <v>37989.125</v>
      </c>
      <c r="C31" s="50">
        <f t="shared" si="2"/>
        <v>38338.509000000005</v>
      </c>
      <c r="D31" s="50">
        <f t="shared" si="3"/>
        <v>38510.800000000003</v>
      </c>
      <c r="E31" s="45" t="s">
        <v>44</v>
      </c>
      <c r="G31" s="62"/>
    </row>
    <row r="32" spans="1:8" ht="16.5" thickBot="1">
      <c r="A32" s="45" t="s">
        <v>45</v>
      </c>
      <c r="B32" s="50">
        <f t="shared" si="1"/>
        <v>197.21699999999998</v>
      </c>
      <c r="C32" s="50">
        <f t="shared" si="2"/>
        <v>197.39400000000001</v>
      </c>
      <c r="D32" s="50">
        <f t="shared" si="3"/>
        <v>198.14800000000002</v>
      </c>
      <c r="E32" s="45" t="s">
        <v>46</v>
      </c>
      <c r="G32" s="3"/>
    </row>
    <row r="33" spans="1:9" ht="16.5" thickBot="1">
      <c r="A33" s="45" t="s">
        <v>47</v>
      </c>
      <c r="B33" s="50">
        <f t="shared" si="1"/>
        <v>1358.7840000000001</v>
      </c>
      <c r="C33" s="50">
        <f t="shared" si="2"/>
        <v>1362.3270000000002</v>
      </c>
      <c r="D33" s="50">
        <f t="shared" si="3"/>
        <v>1360.7530000000002</v>
      </c>
      <c r="E33" s="45" t="s">
        <v>48</v>
      </c>
      <c r="G33" s="3"/>
    </row>
    <row r="34" spans="1:9" ht="16.5" thickBot="1">
      <c r="A34" s="45" t="s">
        <v>49</v>
      </c>
      <c r="B34" s="50">
        <f t="shared" si="1"/>
        <v>17988.154000000002</v>
      </c>
      <c r="C34" s="50">
        <f t="shared" si="2"/>
        <v>25375.577000000001</v>
      </c>
      <c r="D34" s="50">
        <f t="shared" si="3"/>
        <v>31239.799999999996</v>
      </c>
      <c r="E34" s="45" t="s">
        <v>50</v>
      </c>
      <c r="G34" s="3"/>
    </row>
    <row r="35" spans="1:9" s="54" customFormat="1" ht="16.5" thickBot="1">
      <c r="A35" s="45" t="s">
        <v>51</v>
      </c>
      <c r="B35" s="50">
        <f t="shared" si="1"/>
        <v>109925</v>
      </c>
      <c r="C35" s="50">
        <f t="shared" si="2"/>
        <v>110399.48999999999</v>
      </c>
      <c r="D35" s="50">
        <f t="shared" si="3"/>
        <v>111211.18400000001</v>
      </c>
      <c r="E35" s="45" t="s">
        <v>52</v>
      </c>
      <c r="G35" s="62"/>
    </row>
    <row r="36" spans="1:9" ht="16.5" thickBot="1">
      <c r="A36" s="45" t="s">
        <v>53</v>
      </c>
      <c r="B36" s="50">
        <f t="shared" si="1"/>
        <v>19000.463</v>
      </c>
      <c r="C36" s="50">
        <f t="shared" si="2"/>
        <v>19604.359000000004</v>
      </c>
      <c r="D36" s="50">
        <f t="shared" si="3"/>
        <v>20768.52</v>
      </c>
      <c r="E36" s="45" t="s">
        <v>193</v>
      </c>
      <c r="G36" s="3"/>
    </row>
    <row r="37" spans="1:9" ht="16.5" thickBot="1">
      <c r="A37" s="45" t="s">
        <v>54</v>
      </c>
      <c r="B37" s="50">
        <f t="shared" si="1"/>
        <v>35813.985999999997</v>
      </c>
      <c r="C37" s="50">
        <f t="shared" si="2"/>
        <v>34900.858</v>
      </c>
      <c r="D37" s="50">
        <f t="shared" si="3"/>
        <v>33453.002</v>
      </c>
      <c r="E37" s="45" t="s">
        <v>55</v>
      </c>
      <c r="G37" s="3"/>
    </row>
    <row r="38" spans="1:9" s="54" customFormat="1" ht="24" thickBot="1">
      <c r="A38" s="45" t="s">
        <v>56</v>
      </c>
      <c r="B38" s="50">
        <f t="shared" si="1"/>
        <v>10427.854999999998</v>
      </c>
      <c r="C38" s="50">
        <f t="shared" si="2"/>
        <v>10540.465</v>
      </c>
      <c r="D38" s="50">
        <f t="shared" si="3"/>
        <v>10655.455</v>
      </c>
      <c r="E38" s="45" t="s">
        <v>57</v>
      </c>
      <c r="G38" s="62"/>
      <c r="I38" s="63"/>
    </row>
    <row r="39" spans="1:9" s="54" customFormat="1" ht="24" thickBot="1">
      <c r="A39" s="45" t="s">
        <v>58</v>
      </c>
      <c r="B39" s="50">
        <f t="shared" si="1"/>
        <v>3716.893</v>
      </c>
      <c r="C39" s="50">
        <f t="shared" si="2"/>
        <v>3791.9700000000003</v>
      </c>
      <c r="D39" s="50">
        <f t="shared" si="3"/>
        <v>3867.8099999999995</v>
      </c>
      <c r="E39" s="45" t="s">
        <v>59</v>
      </c>
      <c r="G39" s="62"/>
      <c r="I39" s="63"/>
    </row>
    <row r="40" spans="1:9" s="54" customFormat="1" ht="16.5" thickBot="1">
      <c r="A40" s="45" t="s">
        <v>60</v>
      </c>
      <c r="B40" s="50">
        <f t="shared" si="1"/>
        <v>1006.157</v>
      </c>
      <c r="C40" s="50">
        <f t="shared" si="2"/>
        <v>1078.894</v>
      </c>
      <c r="D40" s="50">
        <f t="shared" si="3"/>
        <v>1055.886</v>
      </c>
      <c r="E40" s="45" t="s">
        <v>61</v>
      </c>
      <c r="G40" s="62"/>
    </row>
    <row r="41" spans="1:9" s="54" customFormat="1" ht="24" thickBot="1">
      <c r="A41" s="45" t="s">
        <v>62</v>
      </c>
      <c r="B41" s="50">
        <f t="shared" si="1"/>
        <v>1651.1309999999999</v>
      </c>
      <c r="C41" s="50">
        <f t="shared" si="2"/>
        <v>1476.3629999999998</v>
      </c>
      <c r="D41" s="50">
        <f t="shared" si="3"/>
        <v>1320.625</v>
      </c>
      <c r="E41" s="45" t="s">
        <v>63</v>
      </c>
      <c r="G41" s="62"/>
      <c r="I41" s="64"/>
    </row>
    <row r="42" spans="1:9" ht="16.5" thickBot="1">
      <c r="A42" s="45" t="s">
        <v>64</v>
      </c>
      <c r="B42" s="50">
        <f t="shared" si="1"/>
        <v>988.42100000000005</v>
      </c>
      <c r="C42" s="50">
        <f t="shared" si="2"/>
        <v>1014.6130000000001</v>
      </c>
      <c r="D42" s="50">
        <f t="shared" si="3"/>
        <v>987.59100000000001</v>
      </c>
      <c r="E42" s="45" t="s">
        <v>65</v>
      </c>
      <c r="G42" s="3"/>
    </row>
    <row r="43" spans="1:9" s="54" customFormat="1" ht="16.5" thickBot="1">
      <c r="A43" s="45" t="s">
        <v>66</v>
      </c>
      <c r="B43" s="50">
        <f t="shared" si="1"/>
        <v>1053.088</v>
      </c>
      <c r="C43" s="50">
        <f t="shared" si="2"/>
        <v>1049.5250000000001</v>
      </c>
      <c r="D43" s="50">
        <f t="shared" si="3"/>
        <v>1057.048</v>
      </c>
      <c r="E43" s="45" t="s">
        <v>67</v>
      </c>
      <c r="G43" s="62"/>
    </row>
    <row r="44" spans="1:9" ht="16.5" thickBot="1">
      <c r="A44" s="45" t="s">
        <v>68</v>
      </c>
      <c r="B44" s="50">
        <f t="shared" si="1"/>
        <v>10293.710999999999</v>
      </c>
      <c r="C44" s="50">
        <f t="shared" si="2"/>
        <v>10277.542000000001</v>
      </c>
      <c r="D44" s="50">
        <f t="shared" si="3"/>
        <v>10424.684000000001</v>
      </c>
      <c r="E44" s="45" t="s">
        <v>69</v>
      </c>
      <c r="G44" s="3"/>
    </row>
    <row r="45" spans="1:9" s="54" customFormat="1" ht="16.5" thickBot="1">
      <c r="A45" s="45" t="s">
        <v>70</v>
      </c>
      <c r="B45" s="50">
        <f t="shared" si="1"/>
        <v>7034</v>
      </c>
      <c r="C45" s="50">
        <f t="shared" si="2"/>
        <v>7275.0950000000003</v>
      </c>
      <c r="D45" s="50">
        <f t="shared" si="3"/>
        <v>7729.7759999999998</v>
      </c>
      <c r="E45" s="45" t="s">
        <v>71</v>
      </c>
      <c r="G45" s="62"/>
    </row>
    <row r="46" spans="1:9" ht="16.5" thickBot="1">
      <c r="A46" s="45" t="s">
        <v>72</v>
      </c>
      <c r="B46" s="50">
        <f t="shared" si="1"/>
        <v>31278.076000000005</v>
      </c>
      <c r="C46" s="50">
        <f t="shared" si="2"/>
        <v>32351.748</v>
      </c>
      <c r="D46" s="50">
        <f t="shared" si="3"/>
        <v>31010.600000000002</v>
      </c>
      <c r="E46" s="45" t="s">
        <v>73</v>
      </c>
      <c r="G46" s="3"/>
    </row>
    <row r="47" spans="1:9" ht="16.5" thickBot="1">
      <c r="A47" s="45" t="s">
        <v>74</v>
      </c>
      <c r="B47" s="50">
        <f t="shared" si="1"/>
        <v>22136.16</v>
      </c>
      <c r="C47" s="50">
        <f t="shared" si="2"/>
        <v>21934.348999999998</v>
      </c>
      <c r="D47" s="50">
        <f t="shared" si="3"/>
        <v>21885.689000000002</v>
      </c>
      <c r="E47" s="45" t="s">
        <v>75</v>
      </c>
      <c r="G47" s="3"/>
    </row>
    <row r="48" spans="1:9" s="54" customFormat="1" ht="16.5" thickBot="1">
      <c r="A48" s="45" t="s">
        <v>76</v>
      </c>
      <c r="B48" s="50">
        <f t="shared" si="1"/>
        <v>21039.932000000001</v>
      </c>
      <c r="C48" s="50">
        <f t="shared" si="2"/>
        <v>20715.739999999998</v>
      </c>
      <c r="D48" s="50">
        <f t="shared" si="3"/>
        <v>23085.058000000001</v>
      </c>
      <c r="E48" s="45" t="s">
        <v>77</v>
      </c>
      <c r="G48" s="89"/>
    </row>
    <row r="49" spans="1:17" ht="16.5" thickBot="1">
      <c r="A49" s="41" t="s">
        <v>155</v>
      </c>
      <c r="B49" s="92">
        <f>SUM(B27:B48)</f>
        <v>350834.98800000001</v>
      </c>
      <c r="C49" s="92">
        <f t="shared" ref="C49:D49" si="4">SUM(C27:C48)</f>
        <v>359048.80800000002</v>
      </c>
      <c r="D49" s="92">
        <f t="shared" si="4"/>
        <v>368025.64200000005</v>
      </c>
      <c r="E49" s="41" t="s">
        <v>157</v>
      </c>
      <c r="G49" s="90"/>
    </row>
    <row r="50" spans="1:17" ht="16.5" thickBot="1">
      <c r="A50" s="41" t="s">
        <v>156</v>
      </c>
      <c r="B50" s="41">
        <f t="shared" ref="B50" si="5">F85+B118+B149+B180+B212</f>
        <v>2633430.202</v>
      </c>
      <c r="C50" s="92">
        <f>G85+C118+C149+C180+C212</f>
        <v>4168665.4569999999</v>
      </c>
      <c r="D50" s="92">
        <f>H85+D118+D149+D180+D212</f>
        <v>2713835.5109999999</v>
      </c>
      <c r="E50" s="41" t="s">
        <v>158</v>
      </c>
      <c r="G50" s="90"/>
    </row>
    <row r="51" spans="1:17">
      <c r="G51" s="3"/>
    </row>
    <row r="52" spans="1:17">
      <c r="G52" s="3"/>
    </row>
    <row r="53" spans="1:17">
      <c r="G53" s="3"/>
    </row>
    <row r="54" spans="1:17">
      <c r="G54" s="3"/>
    </row>
    <row r="55" spans="1:17">
      <c r="G55" s="3"/>
    </row>
    <row r="56" spans="1:17">
      <c r="G56" s="3"/>
    </row>
    <row r="57" spans="1:17">
      <c r="A57" s="3" t="s">
        <v>200</v>
      </c>
      <c r="B57" s="3"/>
      <c r="C57" s="3"/>
      <c r="D57" s="3"/>
      <c r="E57" s="3"/>
      <c r="G57" s="3"/>
      <c r="H57" s="3"/>
      <c r="J57" s="3"/>
      <c r="K57" s="5" t="s">
        <v>201</v>
      </c>
      <c r="L57" s="3"/>
      <c r="M57" s="3"/>
    </row>
    <row r="58" spans="1:17">
      <c r="A58" s="102" t="s">
        <v>29</v>
      </c>
      <c r="B58" s="3"/>
      <c r="C58" s="3"/>
      <c r="D58" s="3"/>
      <c r="E58" s="3"/>
      <c r="G58" s="3"/>
      <c r="H58" s="126" t="s">
        <v>134</v>
      </c>
      <c r="I58" s="126"/>
      <c r="J58" s="126"/>
      <c r="K58" s="126"/>
    </row>
    <row r="59" spans="1:17" ht="16.5" thickBot="1">
      <c r="A59" s="4" t="s">
        <v>234</v>
      </c>
      <c r="B59" s="1"/>
      <c r="C59" s="1"/>
      <c r="D59" s="1"/>
      <c r="E59" s="1"/>
      <c r="F59" s="1"/>
      <c r="G59" s="1"/>
      <c r="H59" s="1"/>
      <c r="J59" s="129" t="s">
        <v>30</v>
      </c>
      <c r="K59" s="129"/>
    </row>
    <row r="60" spans="1:17" ht="16.5" thickBot="1">
      <c r="A60" s="121" t="s">
        <v>31</v>
      </c>
      <c r="B60" s="116">
        <v>2020</v>
      </c>
      <c r="C60" s="117"/>
      <c r="D60" s="118"/>
      <c r="E60" s="116">
        <v>2021</v>
      </c>
      <c r="F60" s="117"/>
      <c r="G60" s="118"/>
      <c r="H60" s="116">
        <v>2022</v>
      </c>
      <c r="I60" s="117"/>
      <c r="J60" s="118"/>
      <c r="K60" s="127" t="s">
        <v>32</v>
      </c>
    </row>
    <row r="61" spans="1:17" ht="16.5" thickBot="1">
      <c r="A61" s="122"/>
      <c r="B61" s="37" t="s">
        <v>33</v>
      </c>
      <c r="C61" s="37" t="s">
        <v>34</v>
      </c>
      <c r="D61" s="44" t="s">
        <v>35</v>
      </c>
      <c r="E61" s="37" t="s">
        <v>33</v>
      </c>
      <c r="F61" s="37" t="s">
        <v>34</v>
      </c>
      <c r="G61" s="44" t="s">
        <v>35</v>
      </c>
      <c r="H61" s="37" t="s">
        <v>33</v>
      </c>
      <c r="I61" s="37" t="s">
        <v>34</v>
      </c>
      <c r="J61" s="44" t="s">
        <v>35</v>
      </c>
      <c r="K61" s="128"/>
    </row>
    <row r="62" spans="1:17" s="54" customFormat="1" ht="16.5" thickBot="1">
      <c r="A62" s="32" t="s">
        <v>36</v>
      </c>
      <c r="B62" s="50"/>
      <c r="C62" s="52"/>
      <c r="D62" s="53">
        <v>77.269000000000005</v>
      </c>
      <c r="E62" s="50"/>
      <c r="F62" s="50"/>
      <c r="G62" s="50">
        <v>78.477000000000004</v>
      </c>
      <c r="H62" s="50"/>
      <c r="I62" s="50"/>
      <c r="J62" s="50">
        <v>81.465999999999994</v>
      </c>
      <c r="K62" s="95" t="s">
        <v>37</v>
      </c>
      <c r="L62" s="2"/>
      <c r="M62" s="2"/>
      <c r="N62" s="2"/>
      <c r="O62" s="2"/>
      <c r="P62" s="2"/>
      <c r="Q62" s="2"/>
    </row>
    <row r="63" spans="1:17" ht="16.5" thickBot="1">
      <c r="A63" s="32" t="s">
        <v>38</v>
      </c>
      <c r="B63" s="12"/>
      <c r="C63" s="13"/>
      <c r="D63" s="14">
        <v>98.875</v>
      </c>
      <c r="E63" s="12"/>
      <c r="F63" s="12"/>
      <c r="G63" s="50">
        <v>104.648</v>
      </c>
      <c r="H63" s="12"/>
      <c r="I63" s="12"/>
      <c r="J63" s="50">
        <v>106.759</v>
      </c>
      <c r="K63" s="95" t="s">
        <v>192</v>
      </c>
    </row>
    <row r="64" spans="1:17" ht="16.5" thickBot="1">
      <c r="A64" s="32" t="s">
        <v>39</v>
      </c>
      <c r="B64" s="12"/>
      <c r="C64" s="13"/>
      <c r="D64" s="14">
        <v>7.8150000000000004</v>
      </c>
      <c r="E64" s="12"/>
      <c r="F64" s="12"/>
      <c r="G64" s="50">
        <v>7.5</v>
      </c>
      <c r="H64" s="12"/>
      <c r="I64" s="12"/>
      <c r="J64" s="50">
        <v>7.2</v>
      </c>
      <c r="K64" s="95" t="s">
        <v>40</v>
      </c>
    </row>
    <row r="65" spans="1:17" s="54" customFormat="1" ht="16.5" thickBot="1">
      <c r="A65" s="32" t="s">
        <v>41</v>
      </c>
      <c r="B65" s="50"/>
      <c r="C65" s="52"/>
      <c r="D65" s="53">
        <v>613.03899999999999</v>
      </c>
      <c r="E65" s="50"/>
      <c r="F65" s="50"/>
      <c r="G65" s="50">
        <v>630.40899999999999</v>
      </c>
      <c r="H65" s="50"/>
      <c r="I65" s="50"/>
      <c r="J65" s="50">
        <v>580.30100000000004</v>
      </c>
      <c r="K65" s="95" t="s">
        <v>42</v>
      </c>
      <c r="L65" s="2"/>
      <c r="M65" s="2"/>
      <c r="N65" s="2"/>
      <c r="O65" s="2"/>
      <c r="P65" s="2"/>
      <c r="Q65" s="2"/>
    </row>
    <row r="66" spans="1:17" ht="16.5" thickBot="1">
      <c r="A66" s="32" t="s">
        <v>43</v>
      </c>
      <c r="B66" s="12"/>
      <c r="C66" s="13"/>
      <c r="D66" s="14">
        <v>1740.183</v>
      </c>
      <c r="E66" s="12"/>
      <c r="F66" s="12"/>
      <c r="G66" s="50">
        <v>1734.4760000000001</v>
      </c>
      <c r="H66" s="12"/>
      <c r="I66" s="12"/>
      <c r="J66" s="50">
        <v>1738.34</v>
      </c>
      <c r="K66" s="95" t="s">
        <v>44</v>
      </c>
    </row>
    <row r="67" spans="1:17" ht="16.5" thickBot="1">
      <c r="A67" s="32" t="s">
        <v>45</v>
      </c>
      <c r="B67" s="12"/>
      <c r="C67" s="13"/>
      <c r="D67" s="14">
        <v>50.956000000000003</v>
      </c>
      <c r="E67" s="12"/>
      <c r="F67" s="12"/>
      <c r="G67" s="50">
        <v>51.076999999999998</v>
      </c>
      <c r="H67" s="12"/>
      <c r="I67" s="12"/>
      <c r="J67" s="50">
        <v>51.344000000000001</v>
      </c>
      <c r="K67" s="95" t="s">
        <v>46</v>
      </c>
    </row>
    <row r="68" spans="1:17" ht="19.5" thickBot="1">
      <c r="A68" s="32" t="s">
        <v>47</v>
      </c>
      <c r="B68" s="12"/>
      <c r="C68" s="13"/>
      <c r="D68" s="14">
        <v>299.04899999999998</v>
      </c>
      <c r="E68" s="12"/>
      <c r="F68" s="12"/>
      <c r="G68" s="50">
        <v>302.11599999999999</v>
      </c>
      <c r="H68" s="12"/>
      <c r="I68" s="12"/>
      <c r="J68" s="50">
        <v>300.87099999999998</v>
      </c>
      <c r="K68" s="95" t="s">
        <v>48</v>
      </c>
      <c r="N68" s="87"/>
      <c r="O68" s="87"/>
    </row>
    <row r="69" spans="1:17" ht="19.5" thickBot="1">
      <c r="A69" s="32" t="s">
        <v>49</v>
      </c>
      <c r="B69" s="12"/>
      <c r="C69" s="13"/>
      <c r="D69" s="14">
        <v>302.06</v>
      </c>
      <c r="E69" s="12"/>
      <c r="F69" s="12"/>
      <c r="G69" s="50">
        <v>354.27600000000001</v>
      </c>
      <c r="H69" s="12"/>
      <c r="I69" s="12"/>
      <c r="J69" s="50">
        <v>655.68</v>
      </c>
      <c r="K69" s="95" t="s">
        <v>50</v>
      </c>
      <c r="N69" s="87"/>
    </row>
    <row r="70" spans="1:17" s="54" customFormat="1" ht="16.5" thickBot="1">
      <c r="A70" s="32" t="s">
        <v>51</v>
      </c>
      <c r="B70" s="50">
        <v>20662</v>
      </c>
      <c r="C70" s="52">
        <v>11125</v>
      </c>
      <c r="D70" s="53">
        <v>31787</v>
      </c>
      <c r="E70" s="50"/>
      <c r="F70" s="50"/>
      <c r="G70" s="50">
        <v>32027.867999999999</v>
      </c>
      <c r="H70" s="50"/>
      <c r="I70" s="50"/>
      <c r="J70" s="50">
        <v>32318.77</v>
      </c>
      <c r="K70" s="95" t="s">
        <v>52</v>
      </c>
      <c r="L70" s="2"/>
      <c r="M70" s="2"/>
      <c r="N70" s="2"/>
      <c r="O70" s="2"/>
      <c r="P70" s="2"/>
      <c r="Q70" s="2"/>
    </row>
    <row r="71" spans="1:17" ht="16.5" thickBot="1">
      <c r="A71" s="32" t="s">
        <v>53</v>
      </c>
      <c r="B71" s="12"/>
      <c r="C71" s="12"/>
      <c r="D71" s="14">
        <v>884.572</v>
      </c>
      <c r="E71" s="12"/>
      <c r="F71" s="12"/>
      <c r="G71" s="50">
        <v>872.30700000000002</v>
      </c>
      <c r="H71" s="12"/>
      <c r="I71" s="12"/>
      <c r="J71" s="50">
        <v>852.71900000000005</v>
      </c>
      <c r="K71" s="95" t="s">
        <v>193</v>
      </c>
    </row>
    <row r="72" spans="1:17" ht="16.5" thickBot="1">
      <c r="A72" s="32" t="s">
        <v>54</v>
      </c>
      <c r="B72" s="12"/>
      <c r="C72" s="13"/>
      <c r="D72" s="14">
        <v>4826.2030000000004</v>
      </c>
      <c r="E72" s="12"/>
      <c r="F72" s="12"/>
      <c r="G72" s="50">
        <v>4435.9430000000002</v>
      </c>
      <c r="H72" s="12"/>
      <c r="I72" s="12"/>
      <c r="J72" s="50">
        <v>4535.9189999999999</v>
      </c>
      <c r="K72" s="95" t="s">
        <v>55</v>
      </c>
    </row>
    <row r="73" spans="1:17" s="54" customFormat="1" ht="16.5" thickBot="1">
      <c r="A73" s="32" t="s">
        <v>56</v>
      </c>
      <c r="B73" s="50"/>
      <c r="C73" s="52"/>
      <c r="D73" s="53">
        <v>2019.66</v>
      </c>
      <c r="E73" s="50"/>
      <c r="F73" s="50"/>
      <c r="G73" s="50">
        <v>2061.4270000000001</v>
      </c>
      <c r="H73" s="50"/>
      <c r="I73" s="50"/>
      <c r="J73" s="50">
        <v>2104.0569999999998</v>
      </c>
      <c r="K73" s="95" t="s">
        <v>57</v>
      </c>
      <c r="L73" s="2"/>
      <c r="M73" s="2"/>
      <c r="N73" s="2"/>
      <c r="O73" s="2"/>
      <c r="P73" s="2"/>
      <c r="Q73" s="2"/>
    </row>
    <row r="74" spans="1:17" s="54" customFormat="1" ht="16.5" thickBot="1">
      <c r="A74" s="32" t="s">
        <v>58</v>
      </c>
      <c r="B74" s="50"/>
      <c r="C74" s="52"/>
      <c r="D74" s="53">
        <v>412.94799999999998</v>
      </c>
      <c r="E74" s="50"/>
      <c r="F74" s="50"/>
      <c r="G74" s="50">
        <v>421.95</v>
      </c>
      <c r="H74" s="50"/>
      <c r="I74" s="50"/>
      <c r="J74" s="50">
        <v>430.38900000000001</v>
      </c>
      <c r="K74" s="95" t="s">
        <v>59</v>
      </c>
      <c r="L74" s="2"/>
      <c r="M74" s="66"/>
      <c r="N74" s="66"/>
      <c r="O74" s="66"/>
      <c r="P74" s="66"/>
      <c r="Q74" s="2"/>
    </row>
    <row r="75" spans="1:17" s="54" customFormat="1" ht="16.5" thickBot="1">
      <c r="A75" s="32" t="s">
        <v>60</v>
      </c>
      <c r="B75" s="50"/>
      <c r="C75" s="52"/>
      <c r="D75" s="53">
        <v>25.785</v>
      </c>
      <c r="E75" s="50"/>
      <c r="F75" s="50"/>
      <c r="G75" s="50">
        <v>67.760000000000005</v>
      </c>
      <c r="H75" s="50"/>
      <c r="I75" s="50"/>
      <c r="J75" s="50">
        <v>55.978999999999999</v>
      </c>
      <c r="K75" s="95" t="s">
        <v>61</v>
      </c>
      <c r="L75" s="2"/>
      <c r="M75" s="2"/>
      <c r="N75" s="2"/>
      <c r="O75" s="2"/>
      <c r="P75" s="2"/>
      <c r="Q75" s="2"/>
    </row>
    <row r="76" spans="1:17" s="54" customFormat="1" ht="16.5" thickBot="1">
      <c r="A76" s="32" t="s">
        <v>62</v>
      </c>
      <c r="B76" s="50"/>
      <c r="C76" s="52"/>
      <c r="D76" s="53">
        <v>44.718000000000004</v>
      </c>
      <c r="E76" s="51"/>
      <c r="F76" s="51"/>
      <c r="G76" s="50">
        <v>50.720999999999997</v>
      </c>
      <c r="H76" s="51"/>
      <c r="I76" s="51"/>
      <c r="J76" s="50">
        <v>41.575000000000003</v>
      </c>
      <c r="K76" s="95" t="s">
        <v>63</v>
      </c>
      <c r="L76" s="2"/>
      <c r="M76" s="2"/>
      <c r="N76" s="2"/>
      <c r="O76" s="2"/>
      <c r="P76" s="2"/>
      <c r="Q76" s="2"/>
    </row>
    <row r="77" spans="1:17" ht="16.5" thickBot="1">
      <c r="A77" s="32" t="s">
        <v>64</v>
      </c>
      <c r="B77" s="12"/>
      <c r="C77" s="13"/>
      <c r="D77" s="14">
        <v>31.484000000000002</v>
      </c>
      <c r="E77" s="12"/>
      <c r="F77" s="12"/>
      <c r="G77" s="50">
        <v>31.768999999999998</v>
      </c>
      <c r="H77" s="12"/>
      <c r="I77" s="12"/>
      <c r="J77" s="50">
        <v>32.664999999999999</v>
      </c>
      <c r="K77" s="95" t="s">
        <v>65</v>
      </c>
    </row>
    <row r="78" spans="1:17" s="54" customFormat="1" ht="16.5" thickBot="1">
      <c r="A78" s="32" t="s">
        <v>66</v>
      </c>
      <c r="B78" s="50"/>
      <c r="C78" s="52"/>
      <c r="D78" s="53">
        <v>86.676000000000002</v>
      </c>
      <c r="E78" s="50"/>
      <c r="F78" s="50"/>
      <c r="G78" s="50">
        <v>86.82</v>
      </c>
      <c r="H78" s="50"/>
      <c r="I78" s="50"/>
      <c r="J78" s="50">
        <v>87.412999999999997</v>
      </c>
      <c r="K78" s="95" t="s">
        <v>67</v>
      </c>
      <c r="L78" s="2"/>
      <c r="M78" s="2"/>
      <c r="N78" s="2"/>
      <c r="O78" s="2"/>
      <c r="P78" s="2"/>
      <c r="Q78" s="2"/>
    </row>
    <row r="79" spans="1:17" ht="16.5" thickBot="1">
      <c r="A79" s="32" t="s">
        <v>68</v>
      </c>
      <c r="B79" s="12"/>
      <c r="C79" s="13"/>
      <c r="D79" s="14">
        <v>218.262</v>
      </c>
      <c r="E79" s="12"/>
      <c r="F79" s="12"/>
      <c r="G79" s="50">
        <v>199.60499999999999</v>
      </c>
      <c r="H79" s="12"/>
      <c r="I79" s="12"/>
      <c r="J79" s="50">
        <v>224.19300000000001</v>
      </c>
      <c r="K79" s="95" t="s">
        <v>69</v>
      </c>
    </row>
    <row r="80" spans="1:17" s="54" customFormat="1" ht="21" thickBot="1">
      <c r="A80" s="32" t="s">
        <v>70</v>
      </c>
      <c r="B80" s="50">
        <v>2467</v>
      </c>
      <c r="C80" s="52">
        <v>278</v>
      </c>
      <c r="D80" s="53">
        <v>2745</v>
      </c>
      <c r="E80" s="50">
        <v>2597</v>
      </c>
      <c r="F80" s="50">
        <v>214</v>
      </c>
      <c r="G80" s="50">
        <v>2811</v>
      </c>
      <c r="H80" s="50"/>
      <c r="I80" s="50"/>
      <c r="J80" s="50">
        <v>3051.0169999999998</v>
      </c>
      <c r="K80" s="95" t="s">
        <v>71</v>
      </c>
      <c r="L80" s="2"/>
      <c r="M80" s="67"/>
      <c r="N80" s="67"/>
      <c r="O80" s="67"/>
      <c r="P80" s="67"/>
      <c r="Q80" s="2"/>
    </row>
    <row r="81" spans="1:17" ht="16.5" thickBot="1">
      <c r="A81" s="32" t="s">
        <v>72</v>
      </c>
      <c r="B81" s="12"/>
      <c r="C81" s="13"/>
      <c r="D81" s="14">
        <v>3166.9</v>
      </c>
      <c r="E81" s="12"/>
      <c r="F81" s="12"/>
      <c r="G81" s="50">
        <v>3178.8760000000002</v>
      </c>
      <c r="H81" s="12"/>
      <c r="I81" s="12"/>
      <c r="J81" s="50">
        <v>3100.9090000000001</v>
      </c>
      <c r="K81" s="95" t="s">
        <v>73</v>
      </c>
    </row>
    <row r="82" spans="1:17" ht="16.5" thickBot="1">
      <c r="A82" s="32" t="s">
        <v>74</v>
      </c>
      <c r="B82" s="12"/>
      <c r="C82" s="13"/>
      <c r="D82" s="14">
        <v>1953.7919999999999</v>
      </c>
      <c r="E82" s="12"/>
      <c r="F82" s="12"/>
      <c r="G82" s="50">
        <v>1943.94</v>
      </c>
      <c r="H82" s="12"/>
      <c r="I82" s="12"/>
      <c r="J82" s="50">
        <v>1945.413</v>
      </c>
      <c r="K82" s="95" t="s">
        <v>75</v>
      </c>
    </row>
    <row r="83" spans="1:17" s="54" customFormat="1" ht="16.5" thickBot="1">
      <c r="A83" s="32" t="s">
        <v>76</v>
      </c>
      <c r="B83" s="50"/>
      <c r="C83" s="52"/>
      <c r="D83" s="53">
        <v>1664.4860000000001</v>
      </c>
      <c r="E83" s="50"/>
      <c r="F83" s="50"/>
      <c r="G83" s="50">
        <v>1661.9970000000001</v>
      </c>
      <c r="H83" s="50"/>
      <c r="I83" s="50"/>
      <c r="J83" s="50">
        <v>1852.2429999999999</v>
      </c>
      <c r="K83" s="95" t="s">
        <v>77</v>
      </c>
      <c r="L83" s="2"/>
      <c r="M83" s="2"/>
      <c r="N83" s="2"/>
      <c r="O83" s="2"/>
      <c r="P83" s="2"/>
      <c r="Q83" s="2"/>
    </row>
    <row r="84" spans="1:17" ht="16.5" thickBot="1">
      <c r="A84" s="41" t="s">
        <v>155</v>
      </c>
      <c r="B84" s="43">
        <v>23129</v>
      </c>
      <c r="C84" s="43">
        <v>11403</v>
      </c>
      <c r="D84" s="43">
        <v>53454.672000000006</v>
      </c>
      <c r="E84" s="43"/>
      <c r="F84" s="43"/>
      <c r="G84" s="43">
        <v>53114.962000000014</v>
      </c>
      <c r="H84" s="43"/>
      <c r="I84" s="43"/>
      <c r="J84" s="43">
        <f>SUM(J62:J83)</f>
        <v>54155.222000000002</v>
      </c>
      <c r="K84" s="41" t="s">
        <v>157</v>
      </c>
    </row>
    <row r="85" spans="1:17" ht="16.5" thickBot="1">
      <c r="A85" s="41" t="s">
        <v>156</v>
      </c>
      <c r="B85" s="43"/>
      <c r="C85" s="43"/>
      <c r="D85" s="43">
        <v>1525939.4790000001</v>
      </c>
      <c r="E85" s="43"/>
      <c r="F85" s="43"/>
      <c r="G85" s="43">
        <v>1529295.983</v>
      </c>
      <c r="H85" s="43"/>
      <c r="I85" s="43"/>
      <c r="J85" s="43">
        <v>1551515.6240000001</v>
      </c>
      <c r="K85" s="41" t="s">
        <v>158</v>
      </c>
      <c r="L85" s="21"/>
    </row>
    <row r="86" spans="1:17">
      <c r="A86" s="2" t="s">
        <v>78</v>
      </c>
      <c r="B86" s="7"/>
      <c r="C86" s="7"/>
      <c r="D86" s="7"/>
      <c r="E86" s="7"/>
      <c r="G86" s="8"/>
      <c r="H86" s="8"/>
      <c r="I86" s="8"/>
      <c r="J86" s="8"/>
      <c r="K86" s="2" t="s">
        <v>79</v>
      </c>
    </row>
    <row r="87" spans="1:17">
      <c r="B87" s="9"/>
      <c r="C87" s="8"/>
      <c r="D87" s="8"/>
      <c r="E87" s="8"/>
      <c r="F87" s="8"/>
      <c r="G87" s="8"/>
      <c r="H87" s="8"/>
      <c r="I87" s="8"/>
      <c r="J87" s="8"/>
      <c r="K87" s="8"/>
    </row>
    <row r="90" spans="1:17">
      <c r="H90" s="3"/>
      <c r="I90" s="3"/>
      <c r="J90" s="3"/>
      <c r="K90" s="3"/>
      <c r="L90" s="3"/>
      <c r="M90" s="3"/>
    </row>
    <row r="91" spans="1:17" ht="18.75">
      <c r="A91" s="3" t="s">
        <v>202</v>
      </c>
      <c r="B91" s="3"/>
      <c r="C91" s="3"/>
      <c r="E91" s="2" t="s">
        <v>203</v>
      </c>
      <c r="G91" s="65"/>
      <c r="H91" s="3"/>
      <c r="I91" s="3"/>
      <c r="J91" s="3"/>
      <c r="K91" s="3"/>
      <c r="L91" s="3"/>
      <c r="M91" s="3"/>
      <c r="N91" s="3"/>
    </row>
    <row r="92" spans="1:17" ht="18.75">
      <c r="A92" s="30" t="s">
        <v>82</v>
      </c>
      <c r="B92" s="3"/>
      <c r="C92" s="3"/>
      <c r="E92" s="2" t="s">
        <v>135</v>
      </c>
      <c r="G92" s="65"/>
      <c r="H92" s="3"/>
      <c r="I92" s="3"/>
      <c r="J92" s="3"/>
      <c r="K92" s="3"/>
      <c r="L92" s="3"/>
      <c r="M92" s="3"/>
      <c r="N92" s="3"/>
    </row>
    <row r="93" spans="1:17" ht="16.5" thickBot="1">
      <c r="A93" s="3" t="s">
        <v>234</v>
      </c>
      <c r="B93" s="3"/>
      <c r="C93" s="3"/>
      <c r="E93" s="2" t="s">
        <v>30</v>
      </c>
      <c r="H93" s="3"/>
      <c r="I93" s="3"/>
      <c r="J93" s="3"/>
      <c r="K93" s="3"/>
      <c r="L93" s="3"/>
      <c r="M93" s="3"/>
      <c r="N93" s="3"/>
    </row>
    <row r="94" spans="1:17" ht="16.5" thickBot="1">
      <c r="A94" s="45" t="s">
        <v>31</v>
      </c>
      <c r="B94" s="37">
        <v>2020</v>
      </c>
      <c r="C94" s="37">
        <v>2021</v>
      </c>
      <c r="D94" s="37">
        <v>2022</v>
      </c>
      <c r="E94" s="40" t="s">
        <v>32</v>
      </c>
    </row>
    <row r="95" spans="1:17" ht="16.5" thickBot="1">
      <c r="A95" s="32" t="s">
        <v>36</v>
      </c>
      <c r="B95" s="12">
        <v>9.5000000000000001E-2</v>
      </c>
      <c r="C95" s="12">
        <v>9.5000000000000001E-2</v>
      </c>
      <c r="D95" s="12">
        <v>9.4E-2</v>
      </c>
      <c r="E95" s="42" t="s">
        <v>37</v>
      </c>
      <c r="F95" s="21"/>
    </row>
    <row r="96" spans="1:17" ht="16.5" thickBot="1">
      <c r="A96" s="32" t="s">
        <v>38</v>
      </c>
      <c r="B96" s="12">
        <v>0</v>
      </c>
      <c r="C96" s="12">
        <v>0</v>
      </c>
      <c r="D96" s="12">
        <v>0</v>
      </c>
      <c r="E96" s="42" t="s">
        <v>192</v>
      </c>
      <c r="F96" s="21"/>
    </row>
    <row r="97" spans="1:7" ht="16.5" thickBot="1">
      <c r="A97" s="32" t="s">
        <v>39</v>
      </c>
      <c r="B97" s="12">
        <v>0</v>
      </c>
      <c r="C97" s="12">
        <v>0</v>
      </c>
      <c r="D97" s="12">
        <v>0</v>
      </c>
      <c r="E97" s="42" t="s">
        <v>40</v>
      </c>
      <c r="F97" s="21"/>
    </row>
    <row r="98" spans="1:7" ht="16.5" thickBot="1">
      <c r="A98" s="32" t="s">
        <v>41</v>
      </c>
      <c r="B98" s="12">
        <v>0</v>
      </c>
      <c r="C98" s="12">
        <v>0</v>
      </c>
      <c r="D98" s="12">
        <v>0</v>
      </c>
      <c r="E98" s="42" t="s">
        <v>42</v>
      </c>
      <c r="F98" s="21"/>
    </row>
    <row r="99" spans="1:7" ht="16.5" thickBot="1">
      <c r="A99" s="32" t="s">
        <v>43</v>
      </c>
      <c r="B99" s="12">
        <v>0</v>
      </c>
      <c r="C99" s="12">
        <v>0</v>
      </c>
      <c r="D99" s="12">
        <v>0</v>
      </c>
      <c r="E99" s="42" t="s">
        <v>44</v>
      </c>
      <c r="F99" s="21"/>
    </row>
    <row r="100" spans="1:7" ht="16.5" thickBot="1">
      <c r="A100" s="32" t="s">
        <v>45</v>
      </c>
      <c r="B100" s="12">
        <v>0</v>
      </c>
      <c r="C100" s="12">
        <v>0</v>
      </c>
      <c r="D100" s="12">
        <v>0</v>
      </c>
      <c r="E100" s="42" t="s">
        <v>46</v>
      </c>
      <c r="F100" s="21"/>
    </row>
    <row r="101" spans="1:7" ht="16.5" thickBot="1">
      <c r="A101" s="32" t="s">
        <v>47</v>
      </c>
      <c r="B101" s="12">
        <v>0</v>
      </c>
      <c r="C101" s="12">
        <v>0</v>
      </c>
      <c r="D101" s="12">
        <v>0</v>
      </c>
      <c r="E101" s="42" t="s">
        <v>48</v>
      </c>
      <c r="F101" s="21"/>
    </row>
    <row r="102" spans="1:7" ht="16.5" thickBot="1">
      <c r="A102" s="32" t="s">
        <v>49</v>
      </c>
      <c r="B102" s="12">
        <v>0</v>
      </c>
      <c r="C102" s="12">
        <v>0</v>
      </c>
      <c r="D102" s="12">
        <v>0</v>
      </c>
      <c r="E102" s="42" t="s">
        <v>50</v>
      </c>
      <c r="F102" s="21"/>
      <c r="G102" s="21"/>
    </row>
    <row r="103" spans="1:7" ht="16.5" thickBot="1">
      <c r="A103" s="32" t="s">
        <v>51</v>
      </c>
      <c r="B103" s="12">
        <v>0</v>
      </c>
      <c r="C103" s="12">
        <v>0</v>
      </c>
      <c r="D103" s="12">
        <v>0</v>
      </c>
      <c r="E103" s="42" t="s">
        <v>52</v>
      </c>
      <c r="F103" s="21"/>
    </row>
    <row r="104" spans="1:7" ht="16.5" thickBot="1">
      <c r="A104" s="32" t="s">
        <v>53</v>
      </c>
      <c r="B104" s="12">
        <v>7.1790000000000003</v>
      </c>
      <c r="C104" s="12">
        <v>6.4320000000000004</v>
      </c>
      <c r="D104" s="12">
        <v>6.5640000000000001</v>
      </c>
      <c r="E104" s="42" t="s">
        <v>193</v>
      </c>
      <c r="F104" s="21"/>
    </row>
    <row r="105" spans="1:7" ht="16.5" thickBot="1">
      <c r="A105" s="32" t="s">
        <v>54</v>
      </c>
      <c r="B105" s="12">
        <v>0</v>
      </c>
      <c r="C105" s="12">
        <v>0</v>
      </c>
      <c r="D105" s="12">
        <v>0</v>
      </c>
      <c r="E105" s="42" t="s">
        <v>55</v>
      </c>
      <c r="F105" s="21"/>
    </row>
    <row r="106" spans="1:7" ht="16.5" thickBot="1">
      <c r="A106" s="32" t="s">
        <v>56</v>
      </c>
      <c r="B106" s="12">
        <v>233.453</v>
      </c>
      <c r="C106" s="12">
        <v>242.161</v>
      </c>
      <c r="D106" s="12">
        <v>251.19399999999999</v>
      </c>
      <c r="E106" s="42" t="s">
        <v>57</v>
      </c>
      <c r="F106" s="21"/>
    </row>
    <row r="107" spans="1:7" ht="16.5" thickBot="1">
      <c r="A107" s="32" t="s">
        <v>58</v>
      </c>
      <c r="B107" s="12">
        <v>0</v>
      </c>
      <c r="C107" s="12">
        <v>0</v>
      </c>
      <c r="D107" s="12">
        <v>0</v>
      </c>
      <c r="E107" s="42" t="s">
        <v>59</v>
      </c>
      <c r="F107" s="21"/>
    </row>
    <row r="108" spans="1:7" ht="16.5" thickBot="1">
      <c r="A108" s="32" t="s">
        <v>60</v>
      </c>
      <c r="B108" s="12">
        <v>0</v>
      </c>
      <c r="C108" s="12">
        <v>0</v>
      </c>
      <c r="D108" s="12">
        <v>0</v>
      </c>
      <c r="E108" s="42" t="s">
        <v>61</v>
      </c>
      <c r="F108" s="21"/>
    </row>
    <row r="109" spans="1:7" ht="16.5" thickBot="1">
      <c r="A109" s="32" t="s">
        <v>62</v>
      </c>
      <c r="B109" s="12">
        <v>0</v>
      </c>
      <c r="C109" s="12">
        <v>0</v>
      </c>
      <c r="D109" s="12">
        <v>0</v>
      </c>
      <c r="E109" s="42" t="s">
        <v>63</v>
      </c>
      <c r="F109" s="21"/>
    </row>
    <row r="110" spans="1:7" ht="16.5" thickBot="1">
      <c r="A110" s="32" t="s">
        <v>64</v>
      </c>
      <c r="B110" s="12">
        <v>0</v>
      </c>
      <c r="C110" s="12">
        <v>0</v>
      </c>
      <c r="D110" s="12">
        <v>0</v>
      </c>
      <c r="E110" s="42" t="s">
        <v>65</v>
      </c>
      <c r="F110" s="21"/>
      <c r="G110" s="21"/>
    </row>
    <row r="111" spans="1:7" ht="16.5" thickBot="1">
      <c r="A111" s="32" t="s">
        <v>66</v>
      </c>
      <c r="B111" s="12">
        <v>0</v>
      </c>
      <c r="C111" s="12">
        <v>0</v>
      </c>
      <c r="D111" s="12">
        <v>0</v>
      </c>
      <c r="E111" s="42" t="s">
        <v>67</v>
      </c>
      <c r="F111" s="21"/>
    </row>
    <row r="112" spans="1:7" ht="16.5" thickBot="1">
      <c r="A112" s="32" t="s">
        <v>68</v>
      </c>
      <c r="B112" s="12">
        <v>0</v>
      </c>
      <c r="C112" s="12">
        <v>0</v>
      </c>
      <c r="D112" s="12">
        <v>0</v>
      </c>
      <c r="E112" s="42" t="s">
        <v>69</v>
      </c>
      <c r="F112" s="21"/>
    </row>
    <row r="113" spans="1:8" ht="16.5" thickBot="1">
      <c r="A113" s="32" t="s">
        <v>70</v>
      </c>
      <c r="B113" s="12">
        <v>1348</v>
      </c>
      <c r="C113" s="12">
        <v>1263.1030000000001</v>
      </c>
      <c r="D113" s="12">
        <v>1419.9269999999999</v>
      </c>
      <c r="E113" s="42" t="s">
        <v>71</v>
      </c>
      <c r="F113" s="21"/>
    </row>
    <row r="114" spans="1:8" ht="16.5" thickBot="1">
      <c r="A114" s="32" t="s">
        <v>72</v>
      </c>
      <c r="B114" s="12">
        <v>0</v>
      </c>
      <c r="C114" s="12">
        <v>0</v>
      </c>
      <c r="D114" s="12">
        <v>0</v>
      </c>
      <c r="E114" s="42" t="s">
        <v>73</v>
      </c>
      <c r="F114" s="21"/>
    </row>
    <row r="115" spans="1:8" ht="16.5" thickBot="1">
      <c r="A115" s="32" t="s">
        <v>74</v>
      </c>
      <c r="B115" s="12">
        <v>0</v>
      </c>
      <c r="C115" s="12">
        <v>0</v>
      </c>
      <c r="D115" s="12">
        <v>0</v>
      </c>
      <c r="E115" s="42" t="s">
        <v>75</v>
      </c>
      <c r="F115" s="21"/>
      <c r="G115" s="21"/>
    </row>
    <row r="116" spans="1:8" ht="16.5" thickBot="1">
      <c r="A116" s="32" t="s">
        <v>76</v>
      </c>
      <c r="B116" s="12">
        <v>0</v>
      </c>
      <c r="C116" s="12">
        <v>0</v>
      </c>
      <c r="D116" s="12">
        <v>0</v>
      </c>
      <c r="E116" s="42" t="s">
        <v>77</v>
      </c>
      <c r="F116" s="21"/>
    </row>
    <row r="117" spans="1:8" ht="16.5" thickBot="1">
      <c r="A117" s="41" t="s">
        <v>155</v>
      </c>
      <c r="B117" s="43">
        <v>1588.7270000000001</v>
      </c>
      <c r="C117" s="43">
        <v>1511.7910000000002</v>
      </c>
      <c r="D117" s="43">
        <f>SUM(D95:D116)</f>
        <v>1677.779</v>
      </c>
      <c r="E117" s="41" t="s">
        <v>157</v>
      </c>
      <c r="F117" s="21"/>
    </row>
    <row r="118" spans="1:8" ht="16.5" thickBot="1">
      <c r="A118" s="41" t="s">
        <v>156</v>
      </c>
      <c r="B118" s="43">
        <v>203532.94399999999</v>
      </c>
      <c r="C118" s="43">
        <v>203939.158</v>
      </c>
      <c r="D118" s="43">
        <v>205141.83</v>
      </c>
      <c r="E118" s="41" t="s">
        <v>158</v>
      </c>
    </row>
    <row r="122" spans="1:8">
      <c r="A122" s="30" t="s">
        <v>204</v>
      </c>
      <c r="E122" s="29" t="s">
        <v>205</v>
      </c>
    </row>
    <row r="123" spans="1:8">
      <c r="A123" s="30" t="s">
        <v>85</v>
      </c>
      <c r="C123" s="126" t="s">
        <v>136</v>
      </c>
      <c r="D123" s="126"/>
      <c r="E123" s="126"/>
      <c r="F123" s="3"/>
    </row>
    <row r="124" spans="1:8" ht="16.5" thickBot="1">
      <c r="A124" s="30" t="s">
        <v>234</v>
      </c>
      <c r="E124" s="1" t="s">
        <v>30</v>
      </c>
    </row>
    <row r="125" spans="1:8" ht="16.5" thickBot="1">
      <c r="A125" s="39" t="s">
        <v>31</v>
      </c>
      <c r="B125" s="37">
        <v>2020</v>
      </c>
      <c r="C125" s="37">
        <v>2021</v>
      </c>
      <c r="D125" s="37">
        <v>2022</v>
      </c>
      <c r="E125" s="40" t="s">
        <v>32</v>
      </c>
    </row>
    <row r="126" spans="1:8" ht="24" thickBot="1">
      <c r="A126" s="32" t="s">
        <v>36</v>
      </c>
      <c r="B126" s="12">
        <v>3503.585</v>
      </c>
      <c r="C126" s="12">
        <v>3085.261</v>
      </c>
      <c r="D126" s="12">
        <v>3514</v>
      </c>
      <c r="E126" s="42" t="s">
        <v>37</v>
      </c>
      <c r="G126" s="75"/>
      <c r="H126" s="75"/>
    </row>
    <row r="127" spans="1:8" ht="16.5" thickBot="1">
      <c r="A127" s="32" t="s">
        <v>38</v>
      </c>
      <c r="B127" s="12">
        <v>2006.069</v>
      </c>
      <c r="C127" s="12">
        <v>2082.0770000000002</v>
      </c>
      <c r="D127" s="12">
        <v>2235.9810000000002</v>
      </c>
      <c r="E127" s="42" t="s">
        <v>192</v>
      </c>
    </row>
    <row r="128" spans="1:8" ht="16.5" thickBot="1">
      <c r="A128" s="32" t="s">
        <v>39</v>
      </c>
      <c r="B128" s="12">
        <v>62.036999999999999</v>
      </c>
      <c r="C128" s="12">
        <v>60</v>
      </c>
      <c r="D128" s="12">
        <v>62.3</v>
      </c>
      <c r="E128" s="42" t="s">
        <v>40</v>
      </c>
    </row>
    <row r="129" spans="1:8" ht="16.5" thickBot="1">
      <c r="A129" s="32" t="s">
        <v>41</v>
      </c>
      <c r="B129" s="12">
        <v>6333.0940000000001</v>
      </c>
      <c r="C129" s="12">
        <v>6243.1970000000001</v>
      </c>
      <c r="D129" s="12">
        <v>6195.6809999999996</v>
      </c>
      <c r="E129" s="42" t="s">
        <v>42</v>
      </c>
    </row>
    <row r="130" spans="1:8" s="54" customFormat="1" ht="16.5" thickBot="1">
      <c r="A130" s="32" t="s">
        <v>43</v>
      </c>
      <c r="B130" s="50">
        <v>30905.56</v>
      </c>
      <c r="C130" s="12">
        <v>31126.445</v>
      </c>
      <c r="D130" s="12">
        <v>31192.02</v>
      </c>
      <c r="E130" s="42" t="s">
        <v>44</v>
      </c>
    </row>
    <row r="131" spans="1:8" ht="16.5" thickBot="1">
      <c r="A131" s="32" t="s">
        <v>45</v>
      </c>
      <c r="B131" s="12">
        <v>25.026</v>
      </c>
      <c r="C131" s="12">
        <v>25.088999999999999</v>
      </c>
      <c r="D131" s="12">
        <v>25.66</v>
      </c>
      <c r="E131" s="42" t="s">
        <v>46</v>
      </c>
    </row>
    <row r="132" spans="1:8" ht="16.5" thickBot="1">
      <c r="A132" s="32" t="s">
        <v>47</v>
      </c>
      <c r="B132" s="12">
        <v>469.94</v>
      </c>
      <c r="C132" s="12">
        <v>469.87200000000001</v>
      </c>
      <c r="D132" s="12">
        <v>470.01400000000001</v>
      </c>
      <c r="E132" s="42" t="s">
        <v>48</v>
      </c>
    </row>
    <row r="133" spans="1:8" ht="16.5" thickBot="1">
      <c r="A133" s="32" t="s">
        <v>49</v>
      </c>
      <c r="B133" s="12">
        <v>9446.6990000000005</v>
      </c>
      <c r="C133" s="12">
        <v>17535.420999999998</v>
      </c>
      <c r="D133" s="12">
        <v>21804.723999999998</v>
      </c>
      <c r="E133" s="42" t="s">
        <v>50</v>
      </c>
    </row>
    <row r="134" spans="1:8" ht="16.5" thickBot="1">
      <c r="A134" s="32" t="s">
        <v>51</v>
      </c>
      <c r="B134" s="12">
        <v>41000</v>
      </c>
      <c r="C134" s="12">
        <v>41010.256999999998</v>
      </c>
      <c r="D134" s="12">
        <v>41332.641000000003</v>
      </c>
      <c r="E134" s="42" t="s">
        <v>52</v>
      </c>
    </row>
    <row r="135" spans="1:8" ht="16.5" thickBot="1">
      <c r="A135" s="32" t="s">
        <v>53</v>
      </c>
      <c r="B135" s="12">
        <v>16073.088</v>
      </c>
      <c r="C135" s="12">
        <v>16783.185000000001</v>
      </c>
      <c r="D135" s="12">
        <v>17847.163</v>
      </c>
      <c r="E135" s="42" t="s">
        <v>193</v>
      </c>
    </row>
    <row r="136" spans="1:8" ht="16.5" thickBot="1">
      <c r="A136" s="32" t="s">
        <v>54</v>
      </c>
      <c r="B136" s="12">
        <v>12063.556</v>
      </c>
      <c r="C136" s="12">
        <v>11409.821</v>
      </c>
      <c r="D136" s="12">
        <v>10241.518</v>
      </c>
      <c r="E136" s="42" t="s">
        <v>55</v>
      </c>
    </row>
    <row r="137" spans="1:8" ht="24" thickBot="1">
      <c r="A137" s="32" t="s">
        <v>56</v>
      </c>
      <c r="B137" s="12">
        <v>6723.866</v>
      </c>
      <c r="C137" s="12">
        <v>6754.1229999999996</v>
      </c>
      <c r="D137" s="12">
        <v>6784.5169999999998</v>
      </c>
      <c r="E137" s="42" t="s">
        <v>57</v>
      </c>
      <c r="G137" s="57"/>
      <c r="H137" s="57"/>
    </row>
    <row r="138" spans="1:8" ht="24" thickBot="1">
      <c r="A138" s="32" t="s">
        <v>58</v>
      </c>
      <c r="B138" s="12">
        <v>629.74199999999996</v>
      </c>
      <c r="C138" s="12">
        <v>642.33000000000004</v>
      </c>
      <c r="D138" s="12">
        <v>655.17700000000002</v>
      </c>
      <c r="E138" s="42" t="s">
        <v>59</v>
      </c>
      <c r="G138" s="57"/>
    </row>
    <row r="139" spans="1:8" ht="16.5" thickBot="1">
      <c r="A139" s="32" t="s">
        <v>60</v>
      </c>
      <c r="B139" s="12">
        <v>766.54600000000005</v>
      </c>
      <c r="C139" s="12">
        <v>771.16800000000001</v>
      </c>
      <c r="D139" s="12">
        <v>777.88300000000004</v>
      </c>
      <c r="E139" s="42" t="s">
        <v>61</v>
      </c>
      <c r="G139" s="21"/>
    </row>
    <row r="140" spans="1:8" ht="16.5" thickBot="1">
      <c r="A140" s="32" t="s">
        <v>62</v>
      </c>
      <c r="B140" s="12">
        <v>1021.718</v>
      </c>
      <c r="C140" s="12">
        <v>921.37900000000002</v>
      </c>
      <c r="D140" s="12">
        <v>813.94100000000003</v>
      </c>
      <c r="E140" s="42" t="s">
        <v>63</v>
      </c>
    </row>
    <row r="141" spans="1:8" ht="16.5" thickBot="1">
      <c r="A141" s="32" t="s">
        <v>64</v>
      </c>
      <c r="B141" s="12">
        <v>725.697</v>
      </c>
      <c r="C141" s="12">
        <v>748.53200000000004</v>
      </c>
      <c r="D141" s="12">
        <v>716.04600000000005</v>
      </c>
      <c r="E141" s="42" t="s">
        <v>65</v>
      </c>
      <c r="G141" s="66"/>
      <c r="H141" s="66"/>
    </row>
    <row r="142" spans="1:8" ht="16.5" thickBot="1">
      <c r="A142" s="32" t="s">
        <v>66</v>
      </c>
      <c r="B142" s="12">
        <v>431.71800000000002</v>
      </c>
      <c r="C142" s="12">
        <v>431.28500000000003</v>
      </c>
      <c r="D142" s="12">
        <v>443.46100000000001</v>
      </c>
      <c r="E142" s="42" t="s">
        <v>67</v>
      </c>
    </row>
    <row r="143" spans="1:8" ht="16.5" thickBot="1">
      <c r="A143" s="32" t="s">
        <v>68</v>
      </c>
      <c r="B143" s="12">
        <v>7453.5079999999998</v>
      </c>
      <c r="C143" s="12">
        <v>7378.5870000000004</v>
      </c>
      <c r="D143" s="12">
        <v>7546.3289999999997</v>
      </c>
      <c r="E143" s="42" t="s">
        <v>69</v>
      </c>
    </row>
    <row r="144" spans="1:8" ht="16.5" thickBot="1">
      <c r="A144" s="32" t="s">
        <v>70</v>
      </c>
      <c r="B144" s="12">
        <v>1936</v>
      </c>
      <c r="C144" s="12">
        <v>2239.21</v>
      </c>
      <c r="D144" s="12">
        <v>2083.7080000000001</v>
      </c>
      <c r="E144" s="42" t="s">
        <v>71</v>
      </c>
    </row>
    <row r="145" spans="1:12" ht="16.5" thickBot="1">
      <c r="A145" s="32" t="s">
        <v>72</v>
      </c>
      <c r="B145" s="12">
        <v>22088.799999999999</v>
      </c>
      <c r="C145" s="12">
        <v>22726.481</v>
      </c>
      <c r="D145" s="12">
        <v>21800.556</v>
      </c>
      <c r="E145" s="42" t="s">
        <v>73</v>
      </c>
    </row>
    <row r="146" spans="1:12" ht="16.5" thickBot="1">
      <c r="A146" s="32" t="s">
        <v>74</v>
      </c>
      <c r="B146" s="12">
        <v>11102.216</v>
      </c>
      <c r="C146" s="12">
        <v>11010.069</v>
      </c>
      <c r="D146" s="12">
        <v>11002.788</v>
      </c>
      <c r="E146" s="42" t="s">
        <v>75</v>
      </c>
      <c r="G146" s="21"/>
    </row>
    <row r="147" spans="1:12" ht="16.5" thickBot="1">
      <c r="A147" s="32" t="s">
        <v>76</v>
      </c>
      <c r="B147" s="12">
        <v>9238.7630000000008</v>
      </c>
      <c r="C147" s="12">
        <v>9256.5390000000007</v>
      </c>
      <c r="D147" s="12">
        <v>10487.333000000001</v>
      </c>
      <c r="E147" s="42" t="s">
        <v>77</v>
      </c>
    </row>
    <row r="148" spans="1:12" ht="21" thickBot="1">
      <c r="A148" s="41" t="s">
        <v>155</v>
      </c>
      <c r="B148" s="43">
        <v>184007.22799999997</v>
      </c>
      <c r="C148" s="43">
        <v>192710.32799999995</v>
      </c>
      <c r="D148" s="43">
        <f>SUM(D126:D147)</f>
        <v>198033.44100000005</v>
      </c>
      <c r="E148" s="41" t="s">
        <v>157</v>
      </c>
      <c r="I148" s="67"/>
      <c r="J148" s="67"/>
      <c r="K148" s="67"/>
      <c r="L148" s="67"/>
    </row>
    <row r="149" spans="1:12" ht="16.5" thickBot="1">
      <c r="A149" s="41" t="s">
        <v>156</v>
      </c>
      <c r="B149" s="43">
        <v>1263136.6440000001</v>
      </c>
      <c r="C149" s="43">
        <v>1284850.926</v>
      </c>
      <c r="D149" s="43">
        <v>1321535.7919999999</v>
      </c>
      <c r="E149" s="41" t="s">
        <v>158</v>
      </c>
    </row>
    <row r="150" spans="1:12">
      <c r="B150" s="11"/>
      <c r="C150" s="11"/>
      <c r="D150" s="11"/>
    </row>
    <row r="153" spans="1:12">
      <c r="A153" s="30" t="s">
        <v>206</v>
      </c>
      <c r="B153" s="6"/>
      <c r="C153" s="6"/>
      <c r="D153" s="6"/>
      <c r="E153" s="29" t="s">
        <v>207</v>
      </c>
    </row>
    <row r="154" spans="1:12">
      <c r="A154" s="30" t="s">
        <v>86</v>
      </c>
      <c r="B154" s="6"/>
      <c r="C154" s="115" t="s">
        <v>137</v>
      </c>
      <c r="D154" s="115"/>
      <c r="E154" s="115"/>
    </row>
    <row r="155" spans="1:12" ht="16.5" thickBot="1">
      <c r="A155" s="30" t="s">
        <v>234</v>
      </c>
      <c r="B155" s="6"/>
      <c r="C155" s="6"/>
      <c r="D155" s="6"/>
      <c r="E155" s="28" t="s">
        <v>30</v>
      </c>
    </row>
    <row r="156" spans="1:12" ht="16.5" thickBot="1">
      <c r="A156" s="39" t="s">
        <v>31</v>
      </c>
      <c r="B156" s="36">
        <v>2020</v>
      </c>
      <c r="C156" s="101">
        <v>2021</v>
      </c>
      <c r="D156" s="101">
        <v>2022</v>
      </c>
      <c r="E156" s="40" t="s">
        <v>32</v>
      </c>
    </row>
    <row r="157" spans="1:12" ht="24" thickBot="1">
      <c r="A157" s="32" t="s">
        <v>36</v>
      </c>
      <c r="B157" s="12">
        <v>927.38099999999997</v>
      </c>
      <c r="C157" s="12">
        <v>803.94</v>
      </c>
      <c r="D157" s="12">
        <v>841.90899999999999</v>
      </c>
      <c r="E157" s="42" t="s">
        <v>37</v>
      </c>
      <c r="G157" s="75"/>
      <c r="H157" s="75"/>
    </row>
    <row r="158" spans="1:12" ht="16.5" thickBot="1">
      <c r="A158" s="32" t="s">
        <v>38</v>
      </c>
      <c r="B158" s="12">
        <v>2378.1680000000001</v>
      </c>
      <c r="C158" s="12">
        <v>2381.5250000000001</v>
      </c>
      <c r="D158" s="12">
        <v>2599.39</v>
      </c>
      <c r="E158" s="42" t="s">
        <v>192</v>
      </c>
    </row>
    <row r="159" spans="1:12" ht="16.5" thickBot="1">
      <c r="A159" s="32" t="s">
        <v>39</v>
      </c>
      <c r="B159" s="12">
        <v>23.565000000000001</v>
      </c>
      <c r="C159" s="12">
        <v>25</v>
      </c>
      <c r="D159" s="12">
        <v>24.4</v>
      </c>
      <c r="E159" s="42" t="s">
        <v>40</v>
      </c>
    </row>
    <row r="160" spans="1:12" ht="16.5" thickBot="1">
      <c r="A160" s="32" t="s">
        <v>41</v>
      </c>
      <c r="B160" s="12">
        <v>1141.107</v>
      </c>
      <c r="C160" s="12">
        <v>1097.854</v>
      </c>
      <c r="D160" s="12">
        <v>1165.4849999999999</v>
      </c>
      <c r="E160" s="42" t="s">
        <v>42</v>
      </c>
    </row>
    <row r="161" spans="1:10" s="54" customFormat="1" ht="16.5" thickBot="1">
      <c r="A161" s="32" t="s">
        <v>43</v>
      </c>
      <c r="B161" s="50">
        <v>4908.1679999999997</v>
      </c>
      <c r="C161" s="50">
        <v>5029.0420000000004</v>
      </c>
      <c r="D161" s="12">
        <v>5120.8239999999996</v>
      </c>
      <c r="E161" s="42" t="s">
        <v>44</v>
      </c>
    </row>
    <row r="162" spans="1:10" ht="16.5" thickBot="1">
      <c r="A162" s="32" t="s">
        <v>45</v>
      </c>
      <c r="B162" s="12">
        <v>121.235</v>
      </c>
      <c r="C162" s="12">
        <v>121.22799999999999</v>
      </c>
      <c r="D162" s="12">
        <v>121.14400000000001</v>
      </c>
      <c r="E162" s="42" t="s">
        <v>46</v>
      </c>
    </row>
    <row r="163" spans="1:10" ht="16.5" thickBot="1">
      <c r="A163" s="32" t="s">
        <v>47</v>
      </c>
      <c r="B163" s="12">
        <v>517.15300000000002</v>
      </c>
      <c r="C163" s="12">
        <v>519.16899999999998</v>
      </c>
      <c r="D163" s="12">
        <v>518.96600000000001</v>
      </c>
      <c r="E163" s="42" t="s">
        <v>48</v>
      </c>
    </row>
    <row r="164" spans="1:10" ht="16.5" thickBot="1">
      <c r="A164" s="32" t="s">
        <v>49</v>
      </c>
      <c r="B164" s="12">
        <v>6739.1540000000005</v>
      </c>
      <c r="C164" s="12">
        <v>6095.7889999999998</v>
      </c>
      <c r="D164" s="12">
        <v>6779.1540000000005</v>
      </c>
      <c r="E164" s="42" t="s">
        <v>50</v>
      </c>
    </row>
    <row r="165" spans="1:10" ht="16.5" thickBot="1">
      <c r="A165" s="32" t="s">
        <v>51</v>
      </c>
      <c r="B165" s="12">
        <v>32218</v>
      </c>
      <c r="C165" s="12">
        <v>32420.403999999999</v>
      </c>
      <c r="D165" s="12">
        <v>32598.923999999999</v>
      </c>
      <c r="E165" s="42" t="s">
        <v>52</v>
      </c>
    </row>
    <row r="166" spans="1:10" ht="16.5" thickBot="1">
      <c r="A166" s="32" t="s">
        <v>53</v>
      </c>
      <c r="B166" s="12">
        <v>1995.923</v>
      </c>
      <c r="C166" s="12">
        <v>1906.5419999999999</v>
      </c>
      <c r="D166" s="12">
        <v>2028.5940000000001</v>
      </c>
      <c r="E166" s="42" t="s">
        <v>193</v>
      </c>
    </row>
    <row r="167" spans="1:10" ht="16.5" thickBot="1">
      <c r="A167" s="32" t="s">
        <v>54</v>
      </c>
      <c r="B167" s="12">
        <v>11586.777</v>
      </c>
      <c r="C167" s="12">
        <v>11629.115</v>
      </c>
      <c r="D167" s="12">
        <v>11178.929</v>
      </c>
      <c r="E167" s="42" t="s">
        <v>55</v>
      </c>
      <c r="G167" s="21"/>
    </row>
    <row r="168" spans="1:10" ht="16.5" thickBot="1">
      <c r="A168" s="32" t="s">
        <v>56</v>
      </c>
      <c r="B168" s="12">
        <v>1352.3879999999999</v>
      </c>
      <c r="C168" s="12">
        <v>1376.393</v>
      </c>
      <c r="D168" s="12">
        <v>1400.8240000000001</v>
      </c>
      <c r="E168" s="42" t="s">
        <v>57</v>
      </c>
    </row>
    <row r="169" spans="1:10" ht="16.5" thickBot="1">
      <c r="A169" s="32" t="s">
        <v>58</v>
      </c>
      <c r="B169" s="12">
        <v>2395.2429999999999</v>
      </c>
      <c r="C169" s="12">
        <v>2443.15</v>
      </c>
      <c r="D169" s="12">
        <v>2492.0129999999999</v>
      </c>
      <c r="E169" s="42" t="s">
        <v>59</v>
      </c>
      <c r="G169" s="66"/>
      <c r="H169" s="66"/>
    </row>
    <row r="170" spans="1:10" ht="16.5" thickBot="1">
      <c r="A170" s="32" t="s">
        <v>60</v>
      </c>
      <c r="B170" s="12">
        <v>213.82599999999999</v>
      </c>
      <c r="C170" s="12">
        <v>239.96600000000001</v>
      </c>
      <c r="D170" s="12">
        <v>222.024</v>
      </c>
      <c r="E170" s="42" t="s">
        <v>61</v>
      </c>
    </row>
    <row r="171" spans="1:10" ht="16.5" thickBot="1">
      <c r="A171" s="32" t="s">
        <v>62</v>
      </c>
      <c r="B171" s="50">
        <v>458.83499999999998</v>
      </c>
      <c r="C171" s="50">
        <v>384.70299999999997</v>
      </c>
      <c r="D171" s="12">
        <v>358.137</v>
      </c>
      <c r="E171" s="42" t="s">
        <v>63</v>
      </c>
    </row>
    <row r="172" spans="1:10" ht="24" thickBot="1">
      <c r="A172" s="32" t="s">
        <v>64</v>
      </c>
      <c r="B172" s="12">
        <v>214.25899999999999</v>
      </c>
      <c r="C172" s="12">
        <v>219.756</v>
      </c>
      <c r="D172" s="12">
        <v>223.114</v>
      </c>
      <c r="E172" s="42" t="s">
        <v>65</v>
      </c>
      <c r="I172" s="57"/>
      <c r="J172" s="56"/>
    </row>
    <row r="173" spans="1:10" ht="24" thickBot="1">
      <c r="A173" s="32" t="s">
        <v>66</v>
      </c>
      <c r="B173" s="12">
        <v>534.49699999999996</v>
      </c>
      <c r="C173" s="12">
        <v>531.28899999999999</v>
      </c>
      <c r="D173" s="12">
        <v>526.02099999999996</v>
      </c>
      <c r="E173" s="42" t="s">
        <v>67</v>
      </c>
      <c r="I173" s="57"/>
      <c r="J173" s="56"/>
    </row>
    <row r="174" spans="1:10" ht="16.5" thickBot="1">
      <c r="A174" s="32" t="s">
        <v>68</v>
      </c>
      <c r="B174" s="12">
        <v>2569.373</v>
      </c>
      <c r="C174" s="12">
        <v>2636.8020000000001</v>
      </c>
      <c r="D174" s="12">
        <v>2589.65</v>
      </c>
      <c r="E174" s="42" t="s">
        <v>69</v>
      </c>
    </row>
    <row r="175" spans="1:10" ht="16.5" thickBot="1">
      <c r="A175" s="32" t="s">
        <v>70</v>
      </c>
      <c r="B175" s="12">
        <v>925</v>
      </c>
      <c r="C175" s="12">
        <v>862.17200000000003</v>
      </c>
      <c r="D175" s="12">
        <v>1011</v>
      </c>
      <c r="E175" s="42" t="s">
        <v>71</v>
      </c>
    </row>
    <row r="176" spans="1:10" ht="16.5" thickBot="1">
      <c r="A176" s="32" t="s">
        <v>72</v>
      </c>
      <c r="B176" s="12">
        <v>5960.6</v>
      </c>
      <c r="C176" s="12">
        <v>6207.3909999999996</v>
      </c>
      <c r="D176" s="12">
        <v>6045.2</v>
      </c>
      <c r="E176" s="42" t="s">
        <v>73</v>
      </c>
    </row>
    <row r="177" spans="1:7" ht="16.5" thickBot="1">
      <c r="A177" s="32" t="s">
        <v>74</v>
      </c>
      <c r="B177" s="12">
        <v>7570.5119999999997</v>
      </c>
      <c r="C177" s="12">
        <v>7476.4449999999997</v>
      </c>
      <c r="D177" s="12">
        <v>7411.8630000000003</v>
      </c>
      <c r="E177" s="42" t="s">
        <v>75</v>
      </c>
    </row>
    <row r="178" spans="1:7" ht="19.5" thickBot="1">
      <c r="A178" s="32" t="s">
        <v>76</v>
      </c>
      <c r="B178" s="12">
        <v>9678.8449999999993</v>
      </c>
      <c r="C178" s="12">
        <v>9343.9079999999994</v>
      </c>
      <c r="D178" s="12">
        <v>10281.259</v>
      </c>
      <c r="E178" s="42" t="s">
        <v>77</v>
      </c>
      <c r="G178" s="65"/>
    </row>
    <row r="179" spans="1:7" ht="16.5" thickBot="1">
      <c r="A179" s="41" t="s">
        <v>155</v>
      </c>
      <c r="B179" s="43">
        <v>93790.85500000004</v>
      </c>
      <c r="C179" s="43">
        <v>93751.582999999984</v>
      </c>
      <c r="D179" s="43">
        <f>SUM(D157:D178)</f>
        <v>95538.823999999993</v>
      </c>
      <c r="E179" s="41" t="s">
        <v>157</v>
      </c>
    </row>
    <row r="180" spans="1:7" ht="16.5" thickBot="1">
      <c r="A180" s="41" t="s">
        <v>156</v>
      </c>
      <c r="B180" s="43">
        <v>1128106.236</v>
      </c>
      <c r="C180" s="43">
        <v>1111283.638</v>
      </c>
      <c r="D180" s="43">
        <v>1145385.5360000001</v>
      </c>
      <c r="E180" s="41" t="s">
        <v>158</v>
      </c>
    </row>
    <row r="183" spans="1:7">
      <c r="C183" s="21"/>
    </row>
    <row r="185" spans="1:7">
      <c r="A185" s="30" t="s">
        <v>208</v>
      </c>
      <c r="E185" s="29" t="s">
        <v>209</v>
      </c>
    </row>
    <row r="186" spans="1:7">
      <c r="A186" s="30" t="s">
        <v>87</v>
      </c>
      <c r="C186" s="115" t="s">
        <v>138</v>
      </c>
      <c r="D186" s="115"/>
      <c r="E186" s="115"/>
    </row>
    <row r="187" spans="1:7" ht="16.5" thickBot="1">
      <c r="A187" s="30" t="s">
        <v>234</v>
      </c>
      <c r="E187" s="28" t="s">
        <v>30</v>
      </c>
    </row>
    <row r="188" spans="1:7" ht="16.5" thickBot="1">
      <c r="A188" s="45" t="s">
        <v>31</v>
      </c>
      <c r="B188" s="36">
        <v>2020</v>
      </c>
      <c r="C188" s="105">
        <v>2021</v>
      </c>
      <c r="D188" s="105">
        <v>2022</v>
      </c>
      <c r="E188" s="40" t="s">
        <v>32</v>
      </c>
    </row>
    <row r="189" spans="1:7" ht="16.5" thickBot="1">
      <c r="A189" s="32" t="s">
        <v>36</v>
      </c>
      <c r="B189" s="12">
        <v>12.503</v>
      </c>
      <c r="C189" s="12">
        <v>13.643000000000001</v>
      </c>
      <c r="D189" s="12">
        <v>11</v>
      </c>
      <c r="E189" s="42" t="s">
        <v>37</v>
      </c>
    </row>
    <row r="190" spans="1:7" ht="16.5" thickBot="1">
      <c r="A190" s="32" t="s">
        <v>38</v>
      </c>
      <c r="B190" s="12">
        <v>513.09199999999998</v>
      </c>
      <c r="C190" s="12">
        <v>511.226</v>
      </c>
      <c r="D190" s="12">
        <v>535.42200000000003</v>
      </c>
      <c r="E190" s="42" t="s">
        <v>192</v>
      </c>
    </row>
    <row r="191" spans="1:7" ht="16.5" thickBot="1">
      <c r="A191" s="32" t="s">
        <v>39</v>
      </c>
      <c r="B191" s="12">
        <v>1.0900000000000001</v>
      </c>
      <c r="C191" s="12">
        <v>1.0940000000000001</v>
      </c>
      <c r="D191" s="12">
        <v>3.1</v>
      </c>
      <c r="E191" s="42" t="s">
        <v>40</v>
      </c>
    </row>
    <row r="192" spans="1:7" ht="16.5" thickBot="1">
      <c r="A192" s="32" t="s">
        <v>41</v>
      </c>
      <c r="B192" s="12">
        <v>238.05099999999999</v>
      </c>
      <c r="C192" s="12">
        <v>238.04400000000001</v>
      </c>
      <c r="D192" s="12">
        <v>238.72499999999999</v>
      </c>
      <c r="E192" s="42" t="s">
        <v>42</v>
      </c>
    </row>
    <row r="193" spans="1:7" s="54" customFormat="1" ht="16.5" thickBot="1">
      <c r="A193" s="32" t="s">
        <v>43</v>
      </c>
      <c r="B193" s="50">
        <v>435.214</v>
      </c>
      <c r="C193" s="12">
        <v>448.54599999999999</v>
      </c>
      <c r="D193" s="12">
        <v>459.61599999999999</v>
      </c>
      <c r="E193" s="42" t="s">
        <v>44</v>
      </c>
    </row>
    <row r="194" spans="1:7" ht="16.5" thickBot="1">
      <c r="A194" s="32" t="s">
        <v>45</v>
      </c>
      <c r="B194" s="12">
        <v>0</v>
      </c>
      <c r="C194" s="12">
        <v>0</v>
      </c>
      <c r="D194" s="12">
        <v>0</v>
      </c>
      <c r="E194" s="42" t="s">
        <v>46</v>
      </c>
    </row>
    <row r="195" spans="1:7" ht="16.5" thickBot="1">
      <c r="A195" s="32" t="s">
        <v>47</v>
      </c>
      <c r="B195" s="12">
        <v>72.641999999999996</v>
      </c>
      <c r="C195" s="12">
        <v>71.17</v>
      </c>
      <c r="D195" s="12">
        <v>70.902000000000001</v>
      </c>
      <c r="E195" s="42" t="s">
        <v>48</v>
      </c>
    </row>
    <row r="196" spans="1:7" ht="16.5" thickBot="1">
      <c r="A196" s="32" t="s">
        <v>49</v>
      </c>
      <c r="B196" s="12">
        <v>1500.241</v>
      </c>
      <c r="C196" s="12">
        <v>1390.0909999999999</v>
      </c>
      <c r="D196" s="12">
        <v>2000.242</v>
      </c>
      <c r="E196" s="42" t="s">
        <v>50</v>
      </c>
    </row>
    <row r="197" spans="1:7" ht="16.5" thickBot="1">
      <c r="A197" s="32" t="s">
        <v>51</v>
      </c>
      <c r="B197" s="12">
        <v>4920</v>
      </c>
      <c r="C197" s="12">
        <v>4940.9610000000002</v>
      </c>
      <c r="D197" s="12">
        <v>4960.8490000000002</v>
      </c>
      <c r="E197" s="42" t="s">
        <v>52</v>
      </c>
    </row>
    <row r="198" spans="1:7" ht="16.5" thickBot="1">
      <c r="A198" s="32" t="s">
        <v>53</v>
      </c>
      <c r="B198" s="12">
        <v>39.701000000000001</v>
      </c>
      <c r="C198" s="12">
        <v>35.893000000000001</v>
      </c>
      <c r="D198" s="12">
        <v>33.479999999999997</v>
      </c>
      <c r="E198" s="42" t="s">
        <v>193</v>
      </c>
      <c r="G198" s="21"/>
    </row>
    <row r="199" spans="1:7" ht="16.5" thickBot="1">
      <c r="A199" s="32" t="s">
        <v>54</v>
      </c>
      <c r="B199" s="12">
        <v>7337.45</v>
      </c>
      <c r="C199" s="12">
        <v>7425.9790000000003</v>
      </c>
      <c r="D199" s="12">
        <v>7496.6360000000004</v>
      </c>
      <c r="E199" s="42" t="s">
        <v>55</v>
      </c>
    </row>
    <row r="200" spans="1:7" ht="16.5" thickBot="1">
      <c r="A200" s="32" t="s">
        <v>56</v>
      </c>
      <c r="B200" s="12">
        <v>98.488</v>
      </c>
      <c r="C200" s="12">
        <v>106.361</v>
      </c>
      <c r="D200" s="12">
        <v>114.863</v>
      </c>
      <c r="E200" s="42" t="s">
        <v>57</v>
      </c>
    </row>
    <row r="201" spans="1:7" ht="16.5" thickBot="1">
      <c r="A201" s="32" t="s">
        <v>58</v>
      </c>
      <c r="B201" s="12">
        <v>278.95999999999998</v>
      </c>
      <c r="C201" s="12">
        <v>284.54000000000002</v>
      </c>
      <c r="D201" s="12">
        <v>290.23099999999999</v>
      </c>
      <c r="E201" s="42" t="s">
        <v>59</v>
      </c>
    </row>
    <row r="202" spans="1:7" ht="16.5" thickBot="1">
      <c r="A202" s="32" t="s">
        <v>60</v>
      </c>
      <c r="B202" s="12">
        <v>0</v>
      </c>
      <c r="C202" s="12">
        <v>0</v>
      </c>
      <c r="D202" s="12">
        <v>0</v>
      </c>
      <c r="E202" s="42" t="s">
        <v>61</v>
      </c>
    </row>
    <row r="203" spans="1:7" ht="16.5" thickBot="1">
      <c r="A203" s="32" t="s">
        <v>62</v>
      </c>
      <c r="B203" s="12">
        <v>125.86</v>
      </c>
      <c r="C203" s="12">
        <v>119.56</v>
      </c>
      <c r="D203" s="12">
        <v>106.97199999999999</v>
      </c>
      <c r="E203" s="42" t="s">
        <v>63</v>
      </c>
    </row>
    <row r="204" spans="1:7" ht="16.5" thickBot="1">
      <c r="A204" s="32" t="s">
        <v>64</v>
      </c>
      <c r="B204" s="12">
        <v>16.981000000000002</v>
      </c>
      <c r="C204" s="12">
        <v>14.555999999999999</v>
      </c>
      <c r="D204" s="12">
        <v>15.766</v>
      </c>
      <c r="E204" s="42" t="s">
        <v>65</v>
      </c>
    </row>
    <row r="205" spans="1:7" ht="16.5" thickBot="1">
      <c r="A205" s="32" t="s">
        <v>66</v>
      </c>
      <c r="B205" s="12">
        <v>0.19700000000000001</v>
      </c>
      <c r="C205" s="12">
        <v>0.13100000000000001</v>
      </c>
      <c r="D205" s="12">
        <v>0.153</v>
      </c>
      <c r="E205" s="42" t="s">
        <v>67</v>
      </c>
    </row>
    <row r="206" spans="1:7" ht="16.5" thickBot="1">
      <c r="A206" s="32" t="s">
        <v>68</v>
      </c>
      <c r="B206" s="12">
        <v>52.567999999999998</v>
      </c>
      <c r="C206" s="12">
        <v>62.548000000000002</v>
      </c>
      <c r="D206" s="12">
        <v>64.512</v>
      </c>
      <c r="E206" s="42" t="s">
        <v>69</v>
      </c>
    </row>
    <row r="207" spans="1:7" ht="16.5" thickBot="1">
      <c r="A207" s="32" t="s">
        <v>70</v>
      </c>
      <c r="B207" s="12">
        <v>80</v>
      </c>
      <c r="C207" s="12">
        <v>99.61</v>
      </c>
      <c r="D207" s="12">
        <v>164.124</v>
      </c>
      <c r="E207" s="42" t="s">
        <v>71</v>
      </c>
    </row>
    <row r="208" spans="1:7" ht="16.5" thickBot="1">
      <c r="A208" s="32" t="s">
        <v>72</v>
      </c>
      <c r="B208" s="12">
        <v>61.776000000000003</v>
      </c>
      <c r="C208" s="12">
        <v>239</v>
      </c>
      <c r="D208" s="12">
        <v>63.935000000000002</v>
      </c>
      <c r="E208" s="42" t="s">
        <v>73</v>
      </c>
    </row>
    <row r="209" spans="1:5" ht="16.5" thickBot="1">
      <c r="A209" s="32" t="s">
        <v>74</v>
      </c>
      <c r="B209" s="12">
        <v>1509.64</v>
      </c>
      <c r="C209" s="12">
        <v>1503.895</v>
      </c>
      <c r="D209" s="12">
        <v>1525.625</v>
      </c>
      <c r="E209" s="42" t="s">
        <v>75</v>
      </c>
    </row>
    <row r="210" spans="1:5" ht="16.5" thickBot="1">
      <c r="A210" s="32" t="s">
        <v>76</v>
      </c>
      <c r="B210" s="12">
        <v>457.83800000000002</v>
      </c>
      <c r="C210" s="12">
        <v>453.29599999999999</v>
      </c>
      <c r="D210" s="12">
        <v>464.22300000000001</v>
      </c>
      <c r="E210" s="42" t="s">
        <v>77</v>
      </c>
    </row>
    <row r="211" spans="1:5" ht="16.5" thickBot="1">
      <c r="A211" s="41" t="s">
        <v>155</v>
      </c>
      <c r="B211" s="43">
        <v>16752.050999999999</v>
      </c>
      <c r="C211" s="43">
        <v>17960.144</v>
      </c>
      <c r="D211" s="43">
        <v>18623.399000000001</v>
      </c>
      <c r="E211" s="41" t="s">
        <v>157</v>
      </c>
    </row>
    <row r="212" spans="1:5" ht="16.5" thickBot="1">
      <c r="A212" s="41" t="s">
        <v>156</v>
      </c>
      <c r="B212" s="43">
        <v>38654.377999999997</v>
      </c>
      <c r="C212" s="43">
        <v>39295.752</v>
      </c>
      <c r="D212" s="43">
        <v>41772.353000000003</v>
      </c>
      <c r="E212" s="41" t="s">
        <v>158</v>
      </c>
    </row>
    <row r="215" spans="1:5">
      <c r="A215" s="30" t="s">
        <v>210</v>
      </c>
      <c r="E215" s="29" t="s">
        <v>211</v>
      </c>
    </row>
    <row r="216" spans="1:5">
      <c r="A216" s="30" t="s">
        <v>88</v>
      </c>
      <c r="C216" s="115" t="s">
        <v>139</v>
      </c>
      <c r="D216" s="115"/>
      <c r="E216" s="115"/>
    </row>
    <row r="217" spans="1:5" ht="16.5" thickBot="1">
      <c r="A217" s="30" t="s">
        <v>234</v>
      </c>
      <c r="E217" s="28" t="s">
        <v>30</v>
      </c>
    </row>
    <row r="218" spans="1:5" ht="16.5" thickBot="1">
      <c r="A218" s="45" t="s">
        <v>31</v>
      </c>
      <c r="B218" s="37">
        <v>2020</v>
      </c>
      <c r="C218" s="36">
        <v>2021</v>
      </c>
      <c r="D218" s="36">
        <v>2022</v>
      </c>
      <c r="E218" s="40" t="s">
        <v>32</v>
      </c>
    </row>
    <row r="219" spans="1:5" ht="16.5" thickBot="1">
      <c r="A219" s="32" t="s">
        <v>36</v>
      </c>
      <c r="B219" s="12">
        <v>2.3090000000000002</v>
      </c>
      <c r="C219" s="12">
        <v>2.3980000000000001</v>
      </c>
      <c r="D219" s="12">
        <v>2.242</v>
      </c>
      <c r="E219" s="42" t="s">
        <v>37</v>
      </c>
    </row>
    <row r="220" spans="1:5" ht="16.5" thickBot="1">
      <c r="A220" s="32" t="s">
        <v>38</v>
      </c>
      <c r="B220" s="12">
        <v>0.438</v>
      </c>
      <c r="C220" s="12">
        <v>0.433</v>
      </c>
      <c r="D220" s="12">
        <v>0.44600000000000001</v>
      </c>
      <c r="E220" s="42" t="s">
        <v>192</v>
      </c>
    </row>
    <row r="221" spans="1:5" ht="16.5" thickBot="1">
      <c r="A221" s="32" t="s">
        <v>39</v>
      </c>
      <c r="B221" s="12">
        <v>5</v>
      </c>
      <c r="C221" s="12">
        <v>0</v>
      </c>
      <c r="D221" s="12">
        <v>0</v>
      </c>
      <c r="E221" s="42" t="s">
        <v>40</v>
      </c>
    </row>
    <row r="222" spans="1:5" ht="16.5" thickBot="1">
      <c r="A222" s="32" t="s">
        <v>41</v>
      </c>
      <c r="B222" s="12">
        <v>13</v>
      </c>
      <c r="C222" s="12">
        <v>57.118000000000002</v>
      </c>
      <c r="D222" s="12">
        <v>57.119</v>
      </c>
      <c r="E222" s="42" t="s">
        <v>42</v>
      </c>
    </row>
    <row r="223" spans="1:5" s="54" customFormat="1" ht="16.5" thickBot="1">
      <c r="A223" s="32" t="s">
        <v>43</v>
      </c>
      <c r="B223" s="50">
        <v>48</v>
      </c>
      <c r="C223" s="12">
        <v>50.231000000000002</v>
      </c>
      <c r="D223" s="12">
        <v>49.43</v>
      </c>
      <c r="E223" s="42" t="s">
        <v>44</v>
      </c>
    </row>
    <row r="224" spans="1:5" ht="16.5" thickBot="1">
      <c r="A224" s="32" t="s">
        <v>45</v>
      </c>
      <c r="B224" s="12">
        <v>0</v>
      </c>
      <c r="C224" s="12">
        <v>0</v>
      </c>
      <c r="D224" s="12">
        <v>0</v>
      </c>
      <c r="E224" s="42" t="s">
        <v>46</v>
      </c>
    </row>
    <row r="225" spans="1:7" ht="16.5" thickBot="1">
      <c r="A225" s="32" t="s">
        <v>47</v>
      </c>
      <c r="B225" s="12">
        <v>0</v>
      </c>
      <c r="C225" s="12">
        <v>0</v>
      </c>
      <c r="D225" s="12">
        <v>0</v>
      </c>
      <c r="E225" s="42" t="s">
        <v>48</v>
      </c>
    </row>
    <row r="226" spans="1:7" ht="16.5" thickBot="1">
      <c r="A226" s="32" t="s">
        <v>49</v>
      </c>
      <c r="B226" s="12">
        <v>60.706000000000003</v>
      </c>
      <c r="C226" s="12">
        <v>63.374000000000002</v>
      </c>
      <c r="D226" s="12">
        <v>4.2</v>
      </c>
      <c r="E226" s="42" t="s">
        <v>50</v>
      </c>
    </row>
    <row r="227" spans="1:7" ht="16.5" thickBot="1">
      <c r="A227" s="32" t="s">
        <v>51</v>
      </c>
      <c r="B227" s="12">
        <v>793</v>
      </c>
      <c r="C227" s="12">
        <v>794.04499999999996</v>
      </c>
      <c r="D227" s="12">
        <v>794.83900000000006</v>
      </c>
      <c r="E227" s="42" t="s">
        <v>52</v>
      </c>
    </row>
    <row r="228" spans="1:7" ht="16.5" thickBot="1">
      <c r="A228" s="32" t="s">
        <v>53</v>
      </c>
      <c r="B228" s="12">
        <v>10.327</v>
      </c>
      <c r="C228" s="12">
        <v>9.4600000000000009</v>
      </c>
      <c r="D228" s="12">
        <v>10.044</v>
      </c>
      <c r="E228" s="42" t="s">
        <v>193</v>
      </c>
    </row>
    <row r="229" spans="1:7" ht="16.5" thickBot="1">
      <c r="A229" s="32" t="s">
        <v>54</v>
      </c>
      <c r="B229" s="12">
        <v>0.89200000000000002</v>
      </c>
      <c r="C229" s="12">
        <v>0.89300000000000002</v>
      </c>
      <c r="D229" s="12">
        <v>0.89200000000000002</v>
      </c>
      <c r="E229" s="42" t="s">
        <v>55</v>
      </c>
    </row>
    <row r="230" spans="1:7" ht="16.5" thickBot="1">
      <c r="A230" s="32" t="s">
        <v>56</v>
      </c>
      <c r="B230" s="12">
        <v>52.152999999999999</v>
      </c>
      <c r="C230" s="12">
        <v>51.137</v>
      </c>
      <c r="D230" s="12">
        <v>50.665999999999997</v>
      </c>
      <c r="E230" s="42" t="s">
        <v>57</v>
      </c>
      <c r="G230" s="21"/>
    </row>
    <row r="231" spans="1:7" ht="16.5" thickBot="1">
      <c r="A231" s="32" t="s">
        <v>58</v>
      </c>
      <c r="B231" s="12" t="s">
        <v>194</v>
      </c>
      <c r="C231" s="12">
        <v>0</v>
      </c>
      <c r="D231" s="12">
        <v>0</v>
      </c>
      <c r="E231" s="42" t="s">
        <v>59</v>
      </c>
    </row>
    <row r="232" spans="1:7" ht="16.5" thickBot="1">
      <c r="A232" s="32" t="s">
        <v>60</v>
      </c>
      <c r="B232" s="12">
        <v>0</v>
      </c>
      <c r="C232" s="12">
        <v>0</v>
      </c>
      <c r="D232" s="12">
        <v>0</v>
      </c>
      <c r="E232" s="42" t="s">
        <v>61</v>
      </c>
    </row>
    <row r="233" spans="1:7" ht="16.5" thickBot="1">
      <c r="A233" s="32" t="s">
        <v>62</v>
      </c>
      <c r="B233" s="12">
        <v>10.936</v>
      </c>
      <c r="C233" s="12">
        <v>11.968</v>
      </c>
      <c r="D233" s="12">
        <v>13.368</v>
      </c>
      <c r="E233" s="42" t="s">
        <v>63</v>
      </c>
    </row>
    <row r="234" spans="1:7" ht="16.5" thickBot="1">
      <c r="A234" s="32" t="s">
        <v>64</v>
      </c>
      <c r="B234" s="12">
        <v>1.1579999999999999</v>
      </c>
      <c r="C234" s="12">
        <v>1.161</v>
      </c>
      <c r="D234" s="12">
        <v>1.212</v>
      </c>
      <c r="E234" s="42" t="s">
        <v>65</v>
      </c>
    </row>
    <row r="235" spans="1:7" ht="16.5" thickBot="1">
      <c r="A235" s="32" t="s">
        <v>66</v>
      </c>
      <c r="B235" s="12">
        <v>3.7759999999999998</v>
      </c>
      <c r="C235" s="12">
        <v>3.2330000000000001</v>
      </c>
      <c r="D235" s="12">
        <v>3.35</v>
      </c>
      <c r="E235" s="42" t="s">
        <v>67</v>
      </c>
    </row>
    <row r="236" spans="1:7" ht="16.5" thickBot="1">
      <c r="A236" s="32" t="s">
        <v>68</v>
      </c>
      <c r="B236" s="12">
        <v>46.924999999999997</v>
      </c>
      <c r="C236" s="12">
        <v>45.712000000000003</v>
      </c>
      <c r="D236" s="12">
        <v>45.805</v>
      </c>
      <c r="E236" s="42" t="s">
        <v>69</v>
      </c>
    </row>
    <row r="237" spans="1:7" ht="16.5" thickBot="1">
      <c r="A237" s="32" t="s">
        <v>70</v>
      </c>
      <c r="B237" s="12">
        <v>84.293999999999997</v>
      </c>
      <c r="C237" s="12">
        <v>84.387</v>
      </c>
      <c r="D237" s="12">
        <v>85.308999999999997</v>
      </c>
      <c r="E237" s="42" t="s">
        <v>71</v>
      </c>
    </row>
    <row r="238" spans="1:7" ht="16.5" thickBot="1">
      <c r="A238" s="32" t="s">
        <v>72</v>
      </c>
      <c r="B238" s="12">
        <v>190</v>
      </c>
      <c r="C238" s="12">
        <v>190</v>
      </c>
      <c r="D238" s="12">
        <v>173.3</v>
      </c>
      <c r="E238" s="42" t="s">
        <v>73</v>
      </c>
    </row>
    <row r="239" spans="1:7" ht="16.5" thickBot="1">
      <c r="A239" s="32" t="s">
        <v>74</v>
      </c>
      <c r="B239" s="12">
        <v>64.59</v>
      </c>
      <c r="C239" s="12">
        <v>66.382999999999996</v>
      </c>
      <c r="D239" s="12">
        <v>67.933000000000007</v>
      </c>
      <c r="E239" s="42" t="s">
        <v>75</v>
      </c>
    </row>
    <row r="240" spans="1:7" ht="16.5" thickBot="1">
      <c r="A240" s="32" t="s">
        <v>76</v>
      </c>
      <c r="B240" s="12">
        <v>2.0419999999999998</v>
      </c>
      <c r="C240" s="12">
        <v>2.1040000000000001</v>
      </c>
      <c r="D240" s="12">
        <v>2.036</v>
      </c>
      <c r="E240" s="42" t="s">
        <v>77</v>
      </c>
    </row>
    <row r="241" spans="1:10" ht="16.5" thickBot="1">
      <c r="A241" s="41" t="s">
        <v>155</v>
      </c>
      <c r="B241" s="43">
        <v>1360.877</v>
      </c>
      <c r="C241" s="43">
        <v>1434.037</v>
      </c>
      <c r="D241" s="43">
        <f>SUM(D219:D240)</f>
        <v>1362.1910000000003</v>
      </c>
      <c r="E241" s="41" t="s">
        <v>157</v>
      </c>
    </row>
    <row r="242" spans="1:10" ht="16.5" thickBot="1">
      <c r="A242" s="41" t="s">
        <v>156</v>
      </c>
      <c r="B242" s="43">
        <v>59998.177000000003</v>
      </c>
      <c r="C242" s="43">
        <v>60193.502999999997</v>
      </c>
      <c r="D242" s="43">
        <v>60581.288999999997</v>
      </c>
      <c r="E242" s="41" t="s">
        <v>158</v>
      </c>
    </row>
    <row r="246" spans="1:10">
      <c r="A246" s="30" t="s">
        <v>212</v>
      </c>
      <c r="E246" s="29" t="s">
        <v>213</v>
      </c>
    </row>
    <row r="247" spans="1:10" ht="15.75" customHeight="1">
      <c r="A247" s="30" t="s">
        <v>89</v>
      </c>
      <c r="B247" s="115" t="s">
        <v>140</v>
      </c>
      <c r="C247" s="115"/>
      <c r="D247" s="115"/>
      <c r="E247" s="115"/>
      <c r="H247" s="66"/>
      <c r="I247" s="66"/>
      <c r="J247" s="66"/>
    </row>
    <row r="248" spans="1:10" ht="16.5" thickBot="1">
      <c r="A248" s="30" t="s">
        <v>234</v>
      </c>
      <c r="E248" s="28" t="s">
        <v>30</v>
      </c>
    </row>
    <row r="249" spans="1:10" ht="16.5" thickBot="1">
      <c r="A249" s="106" t="s">
        <v>31</v>
      </c>
      <c r="B249" s="41">
        <v>2020</v>
      </c>
      <c r="C249" s="41">
        <v>2021</v>
      </c>
      <c r="D249" s="41">
        <v>2022</v>
      </c>
      <c r="E249" s="107" t="s">
        <v>32</v>
      </c>
    </row>
    <row r="250" spans="1:10" ht="16.5" thickBot="1">
      <c r="A250" s="32" t="s">
        <v>36</v>
      </c>
      <c r="B250" s="12">
        <v>9.58</v>
      </c>
      <c r="C250" s="12">
        <v>7.0830000000000002</v>
      </c>
      <c r="D250" s="12">
        <v>6.8259999999999996</v>
      </c>
      <c r="E250" s="42" t="s">
        <v>37</v>
      </c>
    </row>
    <row r="251" spans="1:10" ht="16.5" thickBot="1">
      <c r="A251" s="32" t="s">
        <v>38</v>
      </c>
      <c r="B251" s="12">
        <v>0</v>
      </c>
      <c r="C251" s="12">
        <v>0</v>
      </c>
      <c r="D251" s="12">
        <v>0</v>
      </c>
      <c r="E251" s="42" t="s">
        <v>192</v>
      </c>
    </row>
    <row r="252" spans="1:10" ht="16.5" thickBot="1">
      <c r="A252" s="32" t="s">
        <v>39</v>
      </c>
      <c r="B252" s="12">
        <v>0</v>
      </c>
      <c r="C252" s="12">
        <v>0</v>
      </c>
      <c r="D252" s="12">
        <v>0</v>
      </c>
      <c r="E252" s="42" t="s">
        <v>40</v>
      </c>
    </row>
    <row r="253" spans="1:10" ht="16.5" thickBot="1">
      <c r="A253" s="32" t="s">
        <v>41</v>
      </c>
      <c r="B253" s="12">
        <v>325.06299999999999</v>
      </c>
      <c r="C253" s="12">
        <v>325.78300000000002</v>
      </c>
      <c r="D253" s="12">
        <v>325.74099999999999</v>
      </c>
      <c r="E253" s="42" t="s">
        <v>42</v>
      </c>
    </row>
    <row r="254" spans="1:10" s="54" customFormat="1" ht="16.5" thickBot="1">
      <c r="A254" s="32" t="s">
        <v>43</v>
      </c>
      <c r="B254" s="50">
        <v>101.035</v>
      </c>
      <c r="C254" s="12">
        <v>97.968999999999994</v>
      </c>
      <c r="D254" s="12">
        <v>91.361000000000004</v>
      </c>
      <c r="E254" s="42" t="s">
        <v>44</v>
      </c>
    </row>
    <row r="255" spans="1:10" ht="16.5" thickBot="1">
      <c r="A255" s="32" t="s">
        <v>45</v>
      </c>
      <c r="B255" s="12">
        <v>5.59</v>
      </c>
      <c r="C255" s="12">
        <v>5.5579999999999998</v>
      </c>
      <c r="D255" s="12">
        <v>5.58</v>
      </c>
      <c r="E255" s="42" t="s">
        <v>46</v>
      </c>
    </row>
    <row r="256" spans="1:10" ht="16.5" thickBot="1">
      <c r="A256" s="32" t="s">
        <v>47</v>
      </c>
      <c r="B256" s="12">
        <v>8.35</v>
      </c>
      <c r="C256" s="12">
        <v>8.4220000000000006</v>
      </c>
      <c r="D256" s="12">
        <v>8.4429999999999996</v>
      </c>
      <c r="E256" s="42" t="s">
        <v>48</v>
      </c>
    </row>
    <row r="257" spans="1:7" ht="16.5" thickBot="1">
      <c r="A257" s="32" t="s">
        <v>49</v>
      </c>
      <c r="B257" s="12">
        <v>98.9</v>
      </c>
      <c r="C257" s="12">
        <v>98.459000000000003</v>
      </c>
      <c r="D257" s="12">
        <v>98.555000000000007</v>
      </c>
      <c r="E257" s="42" t="s">
        <v>50</v>
      </c>
    </row>
    <row r="258" spans="1:7" ht="16.5" thickBot="1">
      <c r="A258" s="32" t="s">
        <v>51</v>
      </c>
      <c r="B258" s="12">
        <v>7635</v>
      </c>
      <c r="C258" s="12">
        <v>7643.7870000000003</v>
      </c>
      <c r="D258" s="12">
        <v>7655.201</v>
      </c>
      <c r="E258" s="42" t="s">
        <v>52</v>
      </c>
    </row>
    <row r="259" spans="1:7" ht="16.5" thickBot="1">
      <c r="A259" s="32" t="s">
        <v>53</v>
      </c>
      <c r="B259" s="12">
        <v>63.466999999999999</v>
      </c>
      <c r="C259" s="12">
        <v>58.901000000000003</v>
      </c>
      <c r="D259" s="12">
        <v>56.018999999999998</v>
      </c>
      <c r="E259" s="42" t="s">
        <v>193</v>
      </c>
    </row>
    <row r="260" spans="1:7" ht="16.5" thickBot="1">
      <c r="A260" s="32" t="s">
        <v>54</v>
      </c>
      <c r="B260" s="12">
        <v>44.856000000000002</v>
      </c>
      <c r="C260" s="12">
        <v>45.061999999999998</v>
      </c>
      <c r="D260" s="12">
        <v>45.155999999999999</v>
      </c>
      <c r="E260" s="42" t="s">
        <v>55</v>
      </c>
    </row>
    <row r="261" spans="1:7" ht="16.5" thickBot="1">
      <c r="A261" s="32" t="s">
        <v>56</v>
      </c>
      <c r="B261" s="12">
        <v>390.50400000000002</v>
      </c>
      <c r="C261" s="12">
        <v>389.63900000000001</v>
      </c>
      <c r="D261" s="12">
        <v>389.61399999999998</v>
      </c>
      <c r="E261" s="42" t="s">
        <v>57</v>
      </c>
      <c r="G261" s="21"/>
    </row>
    <row r="262" spans="1:7" ht="16.5" thickBot="1">
      <c r="A262" s="32" t="s">
        <v>58</v>
      </c>
      <c r="B262" s="12">
        <v>23.207000000000001</v>
      </c>
      <c r="C262" s="12">
        <v>22.199000000000002</v>
      </c>
      <c r="D262" s="12">
        <v>22.018000000000001</v>
      </c>
      <c r="E262" s="42" t="s">
        <v>59</v>
      </c>
    </row>
    <row r="263" spans="1:7" ht="16.5" thickBot="1">
      <c r="A263" s="32" t="s">
        <v>60</v>
      </c>
      <c r="B263" s="12" t="s">
        <v>194</v>
      </c>
      <c r="C263" s="12" t="s">
        <v>194</v>
      </c>
      <c r="D263" s="12" t="s">
        <v>194</v>
      </c>
      <c r="E263" s="42" t="s">
        <v>61</v>
      </c>
    </row>
    <row r="264" spans="1:7" ht="16.5" thickBot="1">
      <c r="A264" s="32" t="s">
        <v>62</v>
      </c>
      <c r="B264" s="12" t="s">
        <v>194</v>
      </c>
      <c r="C264" s="12" t="s">
        <v>194</v>
      </c>
      <c r="D264" s="12" t="s">
        <v>194</v>
      </c>
      <c r="E264" s="42" t="s">
        <v>63</v>
      </c>
    </row>
    <row r="265" spans="1:7" ht="16.5" thickBot="1">
      <c r="A265" s="32" t="s">
        <v>64</v>
      </c>
      <c r="B265" s="12" t="s">
        <v>194</v>
      </c>
      <c r="C265" s="12" t="s">
        <v>194</v>
      </c>
      <c r="D265" s="12" t="s">
        <v>194</v>
      </c>
      <c r="E265" s="42" t="s">
        <v>65</v>
      </c>
    </row>
    <row r="266" spans="1:7" ht="16.5" thickBot="1">
      <c r="A266" s="32" t="s">
        <v>66</v>
      </c>
      <c r="B266" s="12">
        <v>19.369</v>
      </c>
      <c r="C266" s="12">
        <v>19.062000000000001</v>
      </c>
      <c r="D266" s="12">
        <v>29.254000000000001</v>
      </c>
      <c r="E266" s="42" t="s">
        <v>67</v>
      </c>
    </row>
    <row r="267" spans="1:7" ht="16.5" thickBot="1">
      <c r="A267" s="32" t="s">
        <v>68</v>
      </c>
      <c r="B267" s="12">
        <v>30.271999999999998</v>
      </c>
      <c r="C267" s="12">
        <v>27.234999999999999</v>
      </c>
      <c r="D267" s="12">
        <v>14.074999999999999</v>
      </c>
      <c r="E267" s="42" t="s">
        <v>69</v>
      </c>
    </row>
    <row r="268" spans="1:7" ht="16.5" thickBot="1">
      <c r="A268" s="32" t="s">
        <v>70</v>
      </c>
      <c r="B268" s="12">
        <v>1161.4949999999999</v>
      </c>
      <c r="C268" s="12">
        <v>523</v>
      </c>
      <c r="D268" s="12">
        <v>895.77599999999995</v>
      </c>
      <c r="E268" s="42" t="s">
        <v>71</v>
      </c>
    </row>
    <row r="269" spans="1:7" ht="16.5" thickBot="1">
      <c r="A269" s="32" t="s">
        <v>72</v>
      </c>
      <c r="B269" s="12">
        <v>542</v>
      </c>
      <c r="C269" s="12">
        <v>1312</v>
      </c>
      <c r="D269" s="12">
        <v>1273.43</v>
      </c>
      <c r="E269" s="42" t="s">
        <v>73</v>
      </c>
    </row>
    <row r="270" spans="1:7" ht="16.5" thickBot="1">
      <c r="A270" s="32" t="s">
        <v>74</v>
      </c>
      <c r="B270" s="12">
        <v>327.72500000000002</v>
      </c>
      <c r="C270" s="12">
        <v>333.721</v>
      </c>
      <c r="D270" s="12">
        <v>341.84800000000001</v>
      </c>
      <c r="E270" s="42" t="s">
        <v>75</v>
      </c>
    </row>
    <row r="271" spans="1:7" ht="16.5" thickBot="1">
      <c r="A271" s="32" t="s">
        <v>76</v>
      </c>
      <c r="B271" s="12">
        <v>725.81100000000004</v>
      </c>
      <c r="C271" s="12">
        <v>711.07600000000002</v>
      </c>
      <c r="D271" s="12">
        <v>716.75300000000004</v>
      </c>
      <c r="E271" s="42" t="s">
        <v>77</v>
      </c>
    </row>
    <row r="272" spans="1:7" ht="16.5" thickBot="1">
      <c r="A272" s="41" t="s">
        <v>155</v>
      </c>
      <c r="B272" s="43">
        <v>11512.224000000002</v>
      </c>
      <c r="C272" s="43">
        <f>SUM(C250:C271)</f>
        <v>11628.956000000002</v>
      </c>
      <c r="D272" s="43">
        <f>SUM(D250:D271)</f>
        <v>11975.650000000003</v>
      </c>
      <c r="E272" s="41" t="s">
        <v>157</v>
      </c>
    </row>
    <row r="273" spans="1:10" ht="16.5" thickBot="1">
      <c r="A273" s="41" t="s">
        <v>156</v>
      </c>
      <c r="B273" s="43">
        <v>60874.35</v>
      </c>
      <c r="C273" s="43">
        <v>60842.84</v>
      </c>
      <c r="D273" s="43">
        <v>59377.633000000002</v>
      </c>
      <c r="E273" s="41" t="s">
        <v>158</v>
      </c>
    </row>
    <row r="277" spans="1:10">
      <c r="A277" s="30" t="s">
        <v>214</v>
      </c>
      <c r="E277" s="94" t="s">
        <v>215</v>
      </c>
    </row>
    <row r="278" spans="1:10" ht="15.75" customHeight="1">
      <c r="A278" s="30" t="s">
        <v>236</v>
      </c>
      <c r="B278" s="115" t="s">
        <v>141</v>
      </c>
      <c r="C278" s="115"/>
      <c r="D278" s="115"/>
      <c r="E278" s="115"/>
    </row>
    <row r="279" spans="1:10" ht="16.5" thickBot="1">
      <c r="A279" s="30" t="s">
        <v>234</v>
      </c>
      <c r="E279" s="28" t="s">
        <v>30</v>
      </c>
    </row>
    <row r="280" spans="1:10" ht="16.5" thickBot="1">
      <c r="A280" s="106" t="s">
        <v>31</v>
      </c>
      <c r="B280" s="108">
        <v>2020</v>
      </c>
      <c r="C280" s="41">
        <v>2021</v>
      </c>
      <c r="D280" s="108">
        <v>2022</v>
      </c>
      <c r="E280" s="107" t="s">
        <v>32</v>
      </c>
    </row>
    <row r="281" spans="1:10" ht="16.5" thickBot="1">
      <c r="A281" s="32" t="s">
        <v>36</v>
      </c>
      <c r="B281" s="12">
        <v>100.3</v>
      </c>
      <c r="C281" s="12">
        <v>130.73400000000001</v>
      </c>
      <c r="D281" s="12">
        <v>140.38800000000001</v>
      </c>
      <c r="E281" s="42" t="s">
        <v>37</v>
      </c>
    </row>
    <row r="282" spans="1:10" ht="16.5" thickBot="1">
      <c r="A282" s="32" t="s">
        <v>38</v>
      </c>
      <c r="B282" s="12">
        <v>72.344999999999999</v>
      </c>
      <c r="C282" s="12">
        <v>76.832999999999998</v>
      </c>
      <c r="D282" s="12">
        <v>78.406000000000006</v>
      </c>
      <c r="E282" s="111" t="s">
        <v>192</v>
      </c>
    </row>
    <row r="283" spans="1:10" ht="16.5" thickBot="1">
      <c r="A283" s="32" t="s">
        <v>39</v>
      </c>
      <c r="B283" s="12">
        <v>7.11</v>
      </c>
      <c r="C283" s="12">
        <v>6.8019999999999996</v>
      </c>
      <c r="D283" s="12">
        <v>6.6669999999999998</v>
      </c>
      <c r="E283" s="111" t="s">
        <v>40</v>
      </c>
    </row>
    <row r="284" spans="1:10" ht="16.5" thickBot="1">
      <c r="A284" s="32" t="s">
        <v>41</v>
      </c>
      <c r="B284" s="12">
        <v>234.75299999999999</v>
      </c>
      <c r="C284" s="12">
        <v>240.58099999999999</v>
      </c>
      <c r="D284" s="12">
        <v>232</v>
      </c>
      <c r="E284" s="111" t="s">
        <v>42</v>
      </c>
    </row>
    <row r="285" spans="1:10" s="54" customFormat="1" ht="16.5" thickBot="1">
      <c r="A285" s="32" t="s">
        <v>43</v>
      </c>
      <c r="B285" s="50">
        <v>647.29899999999998</v>
      </c>
      <c r="C285" s="50">
        <v>638.79100000000005</v>
      </c>
      <c r="D285" s="12">
        <v>635.03599999999994</v>
      </c>
      <c r="E285" s="111" t="s">
        <v>44</v>
      </c>
    </row>
    <row r="286" spans="1:10" ht="16.5" thickBot="1">
      <c r="A286" s="32" t="s">
        <v>45</v>
      </c>
      <c r="B286" s="12">
        <v>11.051</v>
      </c>
      <c r="C286" s="12">
        <v>11.153</v>
      </c>
      <c r="D286" s="12">
        <v>11.228</v>
      </c>
      <c r="E286" s="111" t="s">
        <v>46</v>
      </c>
    </row>
    <row r="287" spans="1:10" ht="16.5" thickBot="1">
      <c r="A287" s="32" t="s">
        <v>47</v>
      </c>
      <c r="B287" s="12">
        <v>55.765999999999998</v>
      </c>
      <c r="C287" s="12">
        <v>56.720999999999997</v>
      </c>
      <c r="D287" s="12">
        <v>57.258000000000003</v>
      </c>
      <c r="E287" s="111" t="s">
        <v>48</v>
      </c>
    </row>
    <row r="288" spans="1:10" ht="19.5" customHeight="1" thickBot="1">
      <c r="A288" s="82" t="s">
        <v>49</v>
      </c>
      <c r="B288" s="83">
        <v>209.501</v>
      </c>
      <c r="C288" s="83">
        <v>220</v>
      </c>
      <c r="D288" s="12">
        <v>195.49799999999999</v>
      </c>
      <c r="E288" s="111" t="s">
        <v>50</v>
      </c>
      <c r="J288" s="60"/>
    </row>
    <row r="289" spans="1:10" ht="24" thickBot="1">
      <c r="A289" s="32" t="s">
        <v>51</v>
      </c>
      <c r="B289" s="50">
        <v>5107</v>
      </c>
      <c r="C289" s="50">
        <v>3562.6619999999998</v>
      </c>
      <c r="D289" s="12">
        <v>3595.6219999999998</v>
      </c>
      <c r="E289" s="111" t="s">
        <v>52</v>
      </c>
      <c r="J289" s="61"/>
    </row>
    <row r="290" spans="1:10" ht="16.5" thickBot="1">
      <c r="A290" s="32" t="s">
        <v>53</v>
      </c>
      <c r="B290" s="12">
        <v>426.36200000000002</v>
      </c>
      <c r="C290" s="12">
        <v>562.62400000000002</v>
      </c>
      <c r="D290" s="12">
        <v>430.06799999999998</v>
      </c>
      <c r="E290" s="111" t="s">
        <v>193</v>
      </c>
    </row>
    <row r="291" spans="1:10" ht="16.5" thickBot="1">
      <c r="A291" s="32" t="s">
        <v>54</v>
      </c>
      <c r="B291" s="12">
        <v>510</v>
      </c>
      <c r="C291" s="12">
        <v>476.75099999999998</v>
      </c>
      <c r="D291" s="12">
        <v>490.53300000000002</v>
      </c>
      <c r="E291" s="111" t="s">
        <v>55</v>
      </c>
    </row>
    <row r="292" spans="1:10" ht="16.5" thickBot="1">
      <c r="A292" s="32" t="s">
        <v>56</v>
      </c>
      <c r="B292" s="12">
        <v>395.315</v>
      </c>
      <c r="C292" s="12">
        <v>403.76800000000003</v>
      </c>
      <c r="D292" s="12">
        <v>440.017</v>
      </c>
      <c r="E292" s="111" t="s">
        <v>57</v>
      </c>
    </row>
    <row r="293" spans="1:10" ht="16.5" thickBot="1">
      <c r="A293" s="32" t="s">
        <v>58</v>
      </c>
      <c r="B293" s="50">
        <v>117.94799999999999</v>
      </c>
      <c r="C293" s="50">
        <v>120.306</v>
      </c>
      <c r="D293" s="12">
        <v>58</v>
      </c>
      <c r="E293" s="111" t="s">
        <v>59</v>
      </c>
    </row>
    <row r="294" spans="1:10" ht="16.5" thickBot="1">
      <c r="A294" s="32" t="s">
        <v>60</v>
      </c>
      <c r="B294" s="12">
        <v>41.578000000000003</v>
      </c>
      <c r="C294" s="12">
        <v>71.596000000000004</v>
      </c>
      <c r="D294" s="12">
        <v>40.183</v>
      </c>
      <c r="E294" s="111" t="s">
        <v>61</v>
      </c>
    </row>
    <row r="295" spans="1:10" ht="16.5" thickBot="1">
      <c r="A295" s="32" t="s">
        <v>62</v>
      </c>
      <c r="B295" s="12">
        <v>12.6</v>
      </c>
      <c r="C295" s="12">
        <v>15.446</v>
      </c>
      <c r="D295" s="12">
        <v>7.71</v>
      </c>
      <c r="E295" s="111" t="s">
        <v>63</v>
      </c>
    </row>
    <row r="296" spans="1:10" ht="16.5" thickBot="1">
      <c r="A296" s="32" t="s">
        <v>64</v>
      </c>
      <c r="B296" s="12">
        <v>6.7489999999999997</v>
      </c>
      <c r="C296" s="12">
        <v>6.6449999999999996</v>
      </c>
      <c r="D296" s="12">
        <v>6.8079999999999998</v>
      </c>
      <c r="E296" s="111" t="s">
        <v>65</v>
      </c>
      <c r="H296" s="21"/>
    </row>
    <row r="297" spans="1:10" ht="16.5" thickBot="1">
      <c r="A297" s="32" t="s">
        <v>66</v>
      </c>
      <c r="B297" s="12">
        <v>212.887</v>
      </c>
      <c r="C297" s="12">
        <v>212.673</v>
      </c>
      <c r="D297" s="12">
        <v>226.328</v>
      </c>
      <c r="E297" s="111" t="s">
        <v>67</v>
      </c>
    </row>
    <row r="298" spans="1:10" ht="16.5" thickBot="1">
      <c r="A298" s="32" t="s">
        <v>68</v>
      </c>
      <c r="B298" s="12">
        <v>35.667999999999999</v>
      </c>
      <c r="C298" s="12">
        <v>30.933</v>
      </c>
      <c r="D298" s="12">
        <v>13</v>
      </c>
      <c r="E298" s="111" t="s">
        <v>69</v>
      </c>
    </row>
    <row r="299" spans="1:10" ht="16.5" thickBot="1">
      <c r="A299" s="32" t="s">
        <v>70</v>
      </c>
      <c r="B299" s="12">
        <v>1657.683</v>
      </c>
      <c r="C299" s="12">
        <v>1921</v>
      </c>
      <c r="D299" s="12">
        <v>2122</v>
      </c>
      <c r="E299" s="111" t="s">
        <v>71</v>
      </c>
    </row>
    <row r="300" spans="1:10" ht="16.5" thickBot="1">
      <c r="A300" s="32" t="s">
        <v>72</v>
      </c>
      <c r="B300" s="12">
        <v>1296.8009999999999</v>
      </c>
      <c r="C300" s="12">
        <v>1271.953</v>
      </c>
      <c r="D300" s="12">
        <v>923.35799999999995</v>
      </c>
      <c r="E300" s="111" t="s">
        <v>73</v>
      </c>
    </row>
    <row r="301" spans="1:10" ht="16.5" thickBot="1">
      <c r="A301" s="32" t="s">
        <v>74</v>
      </c>
      <c r="B301" s="12">
        <v>234.08</v>
      </c>
      <c r="C301" s="12">
        <v>241.93100000000001</v>
      </c>
      <c r="D301" s="12">
        <v>245.67599999999999</v>
      </c>
      <c r="E301" s="111" t="s">
        <v>75</v>
      </c>
    </row>
    <row r="302" spans="1:10" ht="16.5" thickBot="1">
      <c r="A302" s="32" t="s">
        <v>76</v>
      </c>
      <c r="B302" s="12">
        <v>1120.3409999999999</v>
      </c>
      <c r="C302" s="12">
        <v>1140.088</v>
      </c>
      <c r="D302" s="12">
        <v>1284.194</v>
      </c>
      <c r="E302" s="111" t="s">
        <v>77</v>
      </c>
    </row>
    <row r="303" spans="1:10" ht="16.5" thickBot="1">
      <c r="A303" s="41" t="s">
        <v>155</v>
      </c>
      <c r="B303" s="43">
        <v>12303.137000000001</v>
      </c>
      <c r="C303" s="43">
        <v>11209.991</v>
      </c>
      <c r="D303" s="43">
        <f>SUM(D281:D302)</f>
        <v>11239.977999999999</v>
      </c>
      <c r="E303" s="41" t="s">
        <v>157</v>
      </c>
    </row>
    <row r="304" spans="1:10" ht="16.5" thickBot="1">
      <c r="A304" s="41" t="s">
        <v>156</v>
      </c>
      <c r="B304" s="43">
        <v>320680.36800000002</v>
      </c>
      <c r="C304" s="43">
        <v>360553.84399999998</v>
      </c>
      <c r="D304" s="43">
        <v>336611.77100000001</v>
      </c>
      <c r="E304" s="41" t="s">
        <v>158</v>
      </c>
    </row>
    <row r="305" spans="1:6">
      <c r="A305" s="10" t="s">
        <v>90</v>
      </c>
    </row>
    <row r="309" spans="1:6">
      <c r="A309" s="30" t="s">
        <v>216</v>
      </c>
      <c r="E309" s="94" t="s">
        <v>217</v>
      </c>
    </row>
    <row r="310" spans="1:6" ht="21" customHeight="1">
      <c r="A310" s="30" t="s">
        <v>91</v>
      </c>
      <c r="C310" s="115" t="s">
        <v>227</v>
      </c>
      <c r="D310" s="115"/>
      <c r="E310" s="115"/>
    </row>
    <row r="311" spans="1:6" ht="16.5" thickBot="1">
      <c r="A311" s="30" t="s">
        <v>234</v>
      </c>
      <c r="E311" s="28" t="s">
        <v>30</v>
      </c>
    </row>
    <row r="312" spans="1:6" ht="16.5" thickBot="1">
      <c r="A312" s="106" t="s">
        <v>31</v>
      </c>
      <c r="B312" s="108">
        <v>2020</v>
      </c>
      <c r="C312" s="41">
        <v>2021</v>
      </c>
      <c r="D312" s="108">
        <v>2022</v>
      </c>
      <c r="E312" s="107" t="s">
        <v>32</v>
      </c>
    </row>
    <row r="313" spans="1:6" ht="16.5" thickBot="1">
      <c r="A313" s="32" t="s">
        <v>36</v>
      </c>
      <c r="B313" s="12">
        <v>1541.124</v>
      </c>
      <c r="C313" s="12">
        <v>1541.12</v>
      </c>
      <c r="D313" s="12">
        <v>1500.01</v>
      </c>
      <c r="E313" s="42" t="s">
        <v>37</v>
      </c>
    </row>
    <row r="314" spans="1:6" ht="16.5" thickBot="1">
      <c r="A314" s="32" t="s">
        <v>38</v>
      </c>
      <c r="B314" s="12">
        <v>4038.7080000000001</v>
      </c>
      <c r="C314" s="12">
        <v>3942.0439999999999</v>
      </c>
      <c r="D314" s="12">
        <v>3823.4589999999998</v>
      </c>
      <c r="E314" s="42" t="s">
        <v>192</v>
      </c>
    </row>
    <row r="315" spans="1:6" ht="16.5" thickBot="1">
      <c r="A315" s="32" t="s">
        <v>39</v>
      </c>
      <c r="B315" s="12">
        <v>1555.934</v>
      </c>
      <c r="C315" s="12">
        <v>1406.623</v>
      </c>
      <c r="D315" s="12">
        <v>1508.3340000000001</v>
      </c>
      <c r="E315" s="42" t="s">
        <v>40</v>
      </c>
    </row>
    <row r="316" spans="1:6" ht="16.5" thickBot="1">
      <c r="A316" s="32" t="s">
        <v>41</v>
      </c>
      <c r="B316" s="12">
        <v>3798.2829999999999</v>
      </c>
      <c r="C316" s="12">
        <v>3709.5059999999999</v>
      </c>
      <c r="D316" s="12">
        <v>2515</v>
      </c>
      <c r="E316" s="42" t="s">
        <v>42</v>
      </c>
    </row>
    <row r="317" spans="1:6" s="54" customFormat="1" ht="16.5" thickBot="1">
      <c r="A317" s="32" t="s">
        <v>43</v>
      </c>
      <c r="B317" s="12">
        <v>19733.084999999999</v>
      </c>
      <c r="C317" s="12">
        <v>19820.708999999999</v>
      </c>
      <c r="D317" s="12">
        <v>19955.95</v>
      </c>
      <c r="E317" s="42" t="s">
        <v>44</v>
      </c>
    </row>
    <row r="318" spans="1:6" ht="16.5" thickBot="1">
      <c r="A318" s="32" t="s">
        <v>45</v>
      </c>
      <c r="B318" s="12">
        <v>44.284999999999997</v>
      </c>
      <c r="C318" s="12">
        <v>44.070999999999998</v>
      </c>
      <c r="D318" s="12">
        <v>44.125</v>
      </c>
      <c r="E318" s="42" t="s">
        <v>46</v>
      </c>
    </row>
    <row r="319" spans="1:6" ht="16.5" thickBot="1">
      <c r="A319" s="32" t="s">
        <v>47</v>
      </c>
      <c r="B319" s="12">
        <v>398.36099999999999</v>
      </c>
      <c r="C319" s="12">
        <v>398.56700000000001</v>
      </c>
      <c r="D319" s="12">
        <v>398.72899999999998</v>
      </c>
      <c r="E319" s="42" t="s">
        <v>48</v>
      </c>
      <c r="F319" s="54"/>
    </row>
    <row r="320" spans="1:6" ht="16.5" thickBot="1">
      <c r="A320" s="32" t="s">
        <v>49</v>
      </c>
      <c r="B320" s="12">
        <v>8166.96</v>
      </c>
      <c r="C320" s="12">
        <v>7949.192</v>
      </c>
      <c r="D320" s="12">
        <v>8012.7669999999998</v>
      </c>
      <c r="E320" s="42" t="s">
        <v>50</v>
      </c>
    </row>
    <row r="321" spans="1:8" ht="16.5" thickBot="1">
      <c r="A321" s="32" t="s">
        <v>51</v>
      </c>
      <c r="B321" s="12">
        <v>35833</v>
      </c>
      <c r="C321" s="12">
        <v>28757.467000000001</v>
      </c>
      <c r="D321" s="12">
        <v>28778.954000000002</v>
      </c>
      <c r="E321" s="42" t="s">
        <v>52</v>
      </c>
    </row>
    <row r="322" spans="1:8" ht="16.5" thickBot="1">
      <c r="A322" s="32" t="s">
        <v>53</v>
      </c>
      <c r="B322" s="12">
        <v>4527.0140000000001</v>
      </c>
      <c r="C322" s="12">
        <v>4839.8419999999996</v>
      </c>
      <c r="D322" s="12">
        <v>5170.7929999999997</v>
      </c>
      <c r="E322" s="42" t="s">
        <v>193</v>
      </c>
    </row>
    <row r="323" spans="1:8" ht="16.5" thickBot="1">
      <c r="A323" s="32" t="s">
        <v>54</v>
      </c>
      <c r="B323" s="12">
        <v>6693.3469999999998</v>
      </c>
      <c r="C323" s="12">
        <v>6411.0640000000003</v>
      </c>
      <c r="D323" s="12">
        <v>6065.09</v>
      </c>
      <c r="E323" s="42" t="s">
        <v>55</v>
      </c>
    </row>
    <row r="324" spans="1:8" ht="16.5" thickBot="1">
      <c r="A324" s="32" t="s">
        <v>56</v>
      </c>
      <c r="B324" s="12">
        <v>2516.2539999999999</v>
      </c>
      <c r="C324" s="12">
        <v>2125</v>
      </c>
      <c r="D324" s="12">
        <v>1527.971</v>
      </c>
      <c r="E324" s="42" t="s">
        <v>57</v>
      </c>
    </row>
    <row r="325" spans="1:8" ht="16.5" thickBot="1">
      <c r="A325" s="32" t="s">
        <v>58</v>
      </c>
      <c r="B325" s="12">
        <v>1777.95</v>
      </c>
      <c r="C325" s="12">
        <v>1802.742</v>
      </c>
      <c r="D325" s="12">
        <v>538</v>
      </c>
      <c r="E325" s="42" t="s">
        <v>59</v>
      </c>
      <c r="H325" s="21"/>
    </row>
    <row r="326" spans="1:8" ht="16.5" thickBot="1">
      <c r="A326" s="32" t="s">
        <v>60</v>
      </c>
      <c r="B326" s="12">
        <v>593.30999999999995</v>
      </c>
      <c r="C326" s="12">
        <v>605.952</v>
      </c>
      <c r="D326" s="12">
        <v>607.548</v>
      </c>
      <c r="E326" s="42" t="s">
        <v>61</v>
      </c>
    </row>
    <row r="327" spans="1:8" ht="16.5" thickBot="1">
      <c r="A327" s="32" t="s">
        <v>62</v>
      </c>
      <c r="B327" s="12">
        <v>348.38099999999997</v>
      </c>
      <c r="C327" s="12">
        <v>580.35500000000002</v>
      </c>
      <c r="D327" s="12">
        <v>402.36099999999999</v>
      </c>
      <c r="E327" s="42" t="s">
        <v>63</v>
      </c>
    </row>
    <row r="328" spans="1:8" ht="16.5" thickBot="1">
      <c r="A328" s="32" t="s">
        <v>64</v>
      </c>
      <c r="B328" s="12">
        <v>3100.375</v>
      </c>
      <c r="C328" s="12">
        <v>3100.4490000000001</v>
      </c>
      <c r="D328" s="12">
        <v>3064.6579999999999</v>
      </c>
      <c r="E328" s="42" t="s">
        <v>65</v>
      </c>
    </row>
    <row r="329" spans="1:8" ht="16.5" thickBot="1">
      <c r="A329" s="32" t="s">
        <v>66</v>
      </c>
      <c r="B329" s="12">
        <v>337.48200000000003</v>
      </c>
      <c r="C329" s="12">
        <v>341.09899999999999</v>
      </c>
      <c r="D329" s="12">
        <v>345.84100000000001</v>
      </c>
      <c r="E329" s="42" t="s">
        <v>67</v>
      </c>
    </row>
    <row r="330" spans="1:8" ht="16.5" thickBot="1">
      <c r="A330" s="32" t="s">
        <v>68</v>
      </c>
      <c r="B330" s="12">
        <v>2917.63</v>
      </c>
      <c r="C330" s="12">
        <v>2867.4369999999999</v>
      </c>
      <c r="D330" s="12">
        <v>2823.8130000000001</v>
      </c>
      <c r="E330" s="42" t="s">
        <v>69</v>
      </c>
    </row>
    <row r="331" spans="1:8" ht="16.5" thickBot="1">
      <c r="A331" s="32" t="s">
        <v>70</v>
      </c>
      <c r="B331" s="12">
        <v>1809.884</v>
      </c>
      <c r="C331" s="12">
        <v>2149</v>
      </c>
      <c r="D331" s="12">
        <v>2363</v>
      </c>
      <c r="E331" s="42" t="s">
        <v>71</v>
      </c>
    </row>
    <row r="332" spans="1:8" ht="16.5" thickBot="1">
      <c r="A332" s="32" t="s">
        <v>72</v>
      </c>
      <c r="B332" s="12">
        <v>15140.643</v>
      </c>
      <c r="C332" s="12">
        <v>15702.61</v>
      </c>
      <c r="D332" s="12">
        <v>15199.54</v>
      </c>
      <c r="E332" s="42" t="s">
        <v>73</v>
      </c>
    </row>
    <row r="333" spans="1:8" ht="16.5" thickBot="1">
      <c r="A333" s="32" t="s">
        <v>74</v>
      </c>
      <c r="B333" s="12">
        <v>3674.3139999999999</v>
      </c>
      <c r="C333" s="12">
        <v>3659.027</v>
      </c>
      <c r="D333" s="12">
        <v>3665.48</v>
      </c>
      <c r="E333" s="42" t="s">
        <v>75</v>
      </c>
    </row>
    <row r="334" spans="1:8" ht="16.5" thickBot="1">
      <c r="A334" s="32" t="s">
        <v>76</v>
      </c>
      <c r="B334" s="12">
        <v>10998.481</v>
      </c>
      <c r="C334" s="12">
        <v>11215.315000000001</v>
      </c>
      <c r="D334" s="12">
        <v>13648.815000000001</v>
      </c>
      <c r="E334" s="42" t="s">
        <v>77</v>
      </c>
    </row>
    <row r="335" spans="1:8" ht="16.5" thickBot="1">
      <c r="A335" s="41" t="s">
        <v>155</v>
      </c>
      <c r="B335" s="43">
        <f t="shared" ref="B335:C335" si="6">SUM(B313:B334)</f>
        <v>129544.80499999998</v>
      </c>
      <c r="C335" s="43">
        <f t="shared" si="6"/>
        <v>122969.19100000001</v>
      </c>
      <c r="D335" s="43">
        <f>SUM(D313:D334)</f>
        <v>121960.238</v>
      </c>
      <c r="E335" s="41" t="s">
        <v>157</v>
      </c>
    </row>
    <row r="336" spans="1:8" ht="16.5" thickBot="1">
      <c r="A336" s="41" t="s">
        <v>156</v>
      </c>
      <c r="B336" s="43">
        <v>1085616.534</v>
      </c>
      <c r="C336" s="43">
        <v>1118128.423</v>
      </c>
      <c r="D336" s="43">
        <v>1141405.5719999999</v>
      </c>
      <c r="E336" s="41" t="s">
        <v>158</v>
      </c>
    </row>
    <row r="338" spans="1:5">
      <c r="A338" s="30" t="s">
        <v>218</v>
      </c>
      <c r="E338" s="94" t="s">
        <v>219</v>
      </c>
    </row>
    <row r="339" spans="1:5" ht="15.75" customHeight="1">
      <c r="A339" s="30" t="s">
        <v>92</v>
      </c>
      <c r="C339" s="115" t="s">
        <v>228</v>
      </c>
      <c r="D339" s="115"/>
      <c r="E339" s="115"/>
    </row>
    <row r="340" spans="1:5" ht="16.5" thickBot="1">
      <c r="A340" s="30" t="s">
        <v>234</v>
      </c>
      <c r="E340" s="29" t="s">
        <v>30</v>
      </c>
    </row>
    <row r="341" spans="1:5" ht="16.5" thickBot="1">
      <c r="A341" s="45" t="s">
        <v>31</v>
      </c>
      <c r="B341" s="36">
        <v>2020</v>
      </c>
      <c r="C341" s="37">
        <v>2021</v>
      </c>
      <c r="D341" s="36">
        <v>2022</v>
      </c>
      <c r="E341" s="40" t="s">
        <v>32</v>
      </c>
    </row>
    <row r="342" spans="1:5" ht="16.5" thickBot="1">
      <c r="A342" s="82" t="s">
        <v>36</v>
      </c>
      <c r="B342" s="83">
        <v>0.90400000000000003</v>
      </c>
      <c r="C342" s="83">
        <v>0.9</v>
      </c>
      <c r="D342" s="83">
        <v>0.41699999999999998</v>
      </c>
      <c r="E342" s="42" t="s">
        <v>37</v>
      </c>
    </row>
    <row r="343" spans="1:5" ht="16.5" thickBot="1">
      <c r="A343" s="82" t="s">
        <v>38</v>
      </c>
      <c r="B343" s="83">
        <v>216.005</v>
      </c>
      <c r="C343" s="83">
        <v>217.09800000000001</v>
      </c>
      <c r="D343" s="83">
        <v>224.77099999999999</v>
      </c>
      <c r="E343" s="42" t="s">
        <v>192</v>
      </c>
    </row>
    <row r="344" spans="1:5" ht="16.5" thickBot="1">
      <c r="A344" s="82" t="s">
        <v>39</v>
      </c>
      <c r="B344" s="83">
        <v>0.42899999999999999</v>
      </c>
      <c r="C344" s="83">
        <v>0.42799999999999999</v>
      </c>
      <c r="D344" s="83">
        <v>1.198</v>
      </c>
      <c r="E344" s="42" t="s">
        <v>40</v>
      </c>
    </row>
    <row r="345" spans="1:5" ht="16.5" thickBot="1">
      <c r="A345" s="82" t="s">
        <v>41</v>
      </c>
      <c r="B345" s="83">
        <v>12.164999999999999</v>
      </c>
      <c r="C345" s="83">
        <v>12.347</v>
      </c>
      <c r="D345" s="83">
        <v>12.414</v>
      </c>
      <c r="E345" s="42" t="s">
        <v>42</v>
      </c>
    </row>
    <row r="346" spans="1:5" s="54" customFormat="1" ht="16.5" thickBot="1">
      <c r="A346" s="82" t="s">
        <v>43</v>
      </c>
      <c r="B346" s="84">
        <v>46.058</v>
      </c>
      <c r="C346" s="84">
        <v>47.646000000000001</v>
      </c>
      <c r="D346" s="83">
        <v>48.912999999999997</v>
      </c>
      <c r="E346" s="42" t="s">
        <v>44</v>
      </c>
    </row>
    <row r="347" spans="1:5" ht="16.5" thickBot="1">
      <c r="A347" s="82" t="s">
        <v>45</v>
      </c>
      <c r="B347" s="83">
        <v>0</v>
      </c>
      <c r="C347" s="83">
        <v>0</v>
      </c>
      <c r="D347" s="83">
        <v>0</v>
      </c>
      <c r="E347" s="42" t="s">
        <v>46</v>
      </c>
    </row>
    <row r="348" spans="1:5" ht="16.5" thickBot="1">
      <c r="A348" s="82" t="s">
        <v>47</v>
      </c>
      <c r="B348" s="83">
        <v>4.657</v>
      </c>
      <c r="C348" s="83">
        <v>4.5659999999999998</v>
      </c>
      <c r="D348" s="83">
        <v>4.5449999999999999</v>
      </c>
      <c r="E348" s="42" t="s">
        <v>48</v>
      </c>
    </row>
    <row r="349" spans="1:5" ht="16.5" thickBot="1">
      <c r="A349" s="82" t="s">
        <v>49</v>
      </c>
      <c r="B349" s="83">
        <v>490</v>
      </c>
      <c r="C349" s="83">
        <v>504.947</v>
      </c>
      <c r="D349" s="83">
        <v>469.75299999999999</v>
      </c>
      <c r="E349" s="42" t="s">
        <v>50</v>
      </c>
    </row>
    <row r="350" spans="1:5" ht="16.5" thickBot="1">
      <c r="A350" s="82" t="s">
        <v>51</v>
      </c>
      <c r="B350" s="83">
        <v>543.03</v>
      </c>
      <c r="C350" s="83">
        <v>548.04999999999995</v>
      </c>
      <c r="D350" s="83">
        <v>551.21100000000001</v>
      </c>
      <c r="E350" s="42" t="s">
        <v>52</v>
      </c>
    </row>
    <row r="351" spans="1:5" ht="16.5" thickBot="1">
      <c r="A351" s="82" t="s">
        <v>53</v>
      </c>
      <c r="B351" s="83">
        <v>3.9550000000000001</v>
      </c>
      <c r="C351" s="83">
        <v>3.5590000000000002</v>
      </c>
      <c r="D351" s="83">
        <v>3.2320000000000002</v>
      </c>
      <c r="E351" s="42" t="s">
        <v>193</v>
      </c>
    </row>
    <row r="352" spans="1:5" ht="16.5" thickBot="1">
      <c r="A352" s="82" t="s">
        <v>54</v>
      </c>
      <c r="B352" s="83">
        <v>283.66899999999998</v>
      </c>
      <c r="C352" s="83">
        <v>284.01100000000002</v>
      </c>
      <c r="D352" s="83">
        <v>286.94900000000001</v>
      </c>
      <c r="E352" s="42" t="s">
        <v>55</v>
      </c>
    </row>
    <row r="353" spans="1:6" ht="18.75" customHeight="1" thickBot="1">
      <c r="A353" s="82" t="s">
        <v>56</v>
      </c>
      <c r="B353" s="83">
        <v>10.259</v>
      </c>
      <c r="C353" s="83">
        <v>11.94</v>
      </c>
      <c r="D353" s="83">
        <v>10.935</v>
      </c>
      <c r="E353" s="42" t="s">
        <v>57</v>
      </c>
      <c r="F353" s="57"/>
    </row>
    <row r="354" spans="1:6" ht="15.75" customHeight="1" thickBot="1">
      <c r="A354" s="82" t="s">
        <v>58</v>
      </c>
      <c r="B354" s="83">
        <v>78.38</v>
      </c>
      <c r="C354" s="83">
        <v>80.311000000000007</v>
      </c>
      <c r="D354" s="83">
        <v>81.158000000000001</v>
      </c>
      <c r="E354" s="91" t="s">
        <v>59</v>
      </c>
      <c r="F354" s="58"/>
    </row>
    <row r="355" spans="1:6" ht="16.5" thickBot="1">
      <c r="A355" s="82" t="s">
        <v>60</v>
      </c>
      <c r="B355" s="83">
        <v>22</v>
      </c>
      <c r="C355" s="83">
        <v>22</v>
      </c>
      <c r="D355" s="83">
        <v>22</v>
      </c>
      <c r="E355" s="42" t="s">
        <v>61</v>
      </c>
    </row>
    <row r="356" spans="1:6" ht="16.5" thickBot="1">
      <c r="A356" s="82" t="s">
        <v>62</v>
      </c>
      <c r="B356" s="83">
        <v>6.1219999999999999</v>
      </c>
      <c r="C356" s="83">
        <v>8.1189999999999998</v>
      </c>
      <c r="D356" s="83">
        <v>1.784</v>
      </c>
      <c r="E356" s="42" t="s">
        <v>63</v>
      </c>
    </row>
    <row r="357" spans="1:6" ht="16.5" thickBot="1">
      <c r="A357" s="82" t="s">
        <v>64</v>
      </c>
      <c r="B357" s="83">
        <v>6.1539999999999999</v>
      </c>
      <c r="C357" s="83">
        <v>6.4989999999999997</v>
      </c>
      <c r="D357" s="83">
        <v>9.9979999999999993</v>
      </c>
      <c r="E357" s="42" t="s">
        <v>65</v>
      </c>
    </row>
    <row r="358" spans="1:6" ht="16.5" thickBot="1">
      <c r="A358" s="82" t="s">
        <v>66</v>
      </c>
      <c r="B358" s="83">
        <v>0</v>
      </c>
      <c r="C358" s="83">
        <v>0</v>
      </c>
      <c r="D358" s="83">
        <v>0</v>
      </c>
      <c r="E358" s="42" t="s">
        <v>67</v>
      </c>
    </row>
    <row r="359" spans="1:6" ht="16.5" thickBot="1">
      <c r="A359" s="82" t="s">
        <v>68</v>
      </c>
      <c r="B359" s="83">
        <v>15.507</v>
      </c>
      <c r="C359" s="83">
        <v>18.283000000000001</v>
      </c>
      <c r="D359" s="83">
        <v>18.753</v>
      </c>
      <c r="E359" s="42" t="s">
        <v>69</v>
      </c>
    </row>
    <row r="360" spans="1:6" ht="16.5" thickBot="1">
      <c r="A360" s="82" t="s">
        <v>70</v>
      </c>
      <c r="B360" s="83">
        <v>54.012</v>
      </c>
      <c r="C360" s="83">
        <v>119</v>
      </c>
      <c r="D360" s="83">
        <v>131</v>
      </c>
      <c r="E360" s="42" t="s">
        <v>71</v>
      </c>
    </row>
    <row r="361" spans="1:6" ht="16.5" thickBot="1">
      <c r="A361" s="82" t="s">
        <v>72</v>
      </c>
      <c r="B361" s="83">
        <v>15.785</v>
      </c>
      <c r="C361" s="83">
        <v>15.737</v>
      </c>
      <c r="D361" s="83">
        <v>16.010000000000002</v>
      </c>
      <c r="E361" s="42" t="s">
        <v>73</v>
      </c>
    </row>
    <row r="362" spans="1:6" ht="16.5" thickBot="1">
      <c r="A362" s="82" t="s">
        <v>74</v>
      </c>
      <c r="B362" s="83">
        <v>137.62899999999999</v>
      </c>
      <c r="C362" s="83">
        <v>112.78400000000001</v>
      </c>
      <c r="D362" s="83">
        <v>137.62700000000001</v>
      </c>
      <c r="E362" s="42" t="s">
        <v>75</v>
      </c>
    </row>
    <row r="363" spans="1:6" ht="16.5" thickBot="1">
      <c r="A363" s="82" t="s">
        <v>76</v>
      </c>
      <c r="B363" s="83">
        <v>16.558</v>
      </c>
      <c r="C363" s="83">
        <v>16.082000000000001</v>
      </c>
      <c r="D363" s="83">
        <v>16.32</v>
      </c>
      <c r="E363" s="42" t="s">
        <v>77</v>
      </c>
    </row>
    <row r="364" spans="1:6" ht="16.5" thickBot="1">
      <c r="A364" s="85" t="s">
        <v>155</v>
      </c>
      <c r="B364" s="86">
        <v>1963.278</v>
      </c>
      <c r="C364" s="86">
        <v>2034.307</v>
      </c>
      <c r="D364" s="86">
        <f>SUM(D342:D363)</f>
        <v>2048.9879999999998</v>
      </c>
      <c r="E364" s="41" t="s">
        <v>157</v>
      </c>
    </row>
    <row r="365" spans="1:6" ht="16.5" thickBot="1">
      <c r="A365" s="85" t="s">
        <v>156</v>
      </c>
      <c r="B365" s="86">
        <v>2803.3409999999999</v>
      </c>
      <c r="C365" s="86">
        <v>2756.2759999999998</v>
      </c>
      <c r="D365" s="86">
        <v>2882.5729999999999</v>
      </c>
      <c r="E365" s="41" t="s">
        <v>158</v>
      </c>
    </row>
    <row r="367" spans="1:6">
      <c r="A367" s="30" t="s">
        <v>220</v>
      </c>
      <c r="E367" s="94" t="s">
        <v>221</v>
      </c>
    </row>
    <row r="368" spans="1:6" ht="15.75" customHeight="1">
      <c r="A368" s="27" t="s">
        <v>93</v>
      </c>
      <c r="C368" s="124" t="s">
        <v>94</v>
      </c>
      <c r="D368" s="124"/>
      <c r="E368" s="124"/>
    </row>
    <row r="369" spans="1:5" ht="16.5" thickBot="1">
      <c r="A369" s="30" t="s">
        <v>95</v>
      </c>
      <c r="E369" s="28" t="s">
        <v>96</v>
      </c>
    </row>
    <row r="370" spans="1:5" ht="16.5" thickBot="1">
      <c r="A370" s="106" t="s">
        <v>31</v>
      </c>
      <c r="B370" s="41">
        <v>2020</v>
      </c>
      <c r="C370" s="41">
        <v>2021</v>
      </c>
      <c r="D370" s="41">
        <v>2022</v>
      </c>
      <c r="E370" s="107" t="s">
        <v>32</v>
      </c>
    </row>
    <row r="371" spans="1:5" ht="16.5" thickBot="1">
      <c r="A371" s="32" t="s">
        <v>36</v>
      </c>
      <c r="B371" s="12">
        <f t="shared" ref="B371:D371" si="7">B461/B281*1000</f>
        <v>450.03140578265209</v>
      </c>
      <c r="C371" s="12">
        <f t="shared" si="7"/>
        <v>335.18442027322652</v>
      </c>
      <c r="D371" s="12">
        <f>D461/D281*1000</f>
        <v>399.99857537681282</v>
      </c>
      <c r="E371" s="42" t="s">
        <v>37</v>
      </c>
    </row>
    <row r="372" spans="1:5" ht="16.5" thickBot="1">
      <c r="A372" s="32" t="s">
        <v>38</v>
      </c>
      <c r="B372" s="12">
        <v>250</v>
      </c>
      <c r="C372" s="12">
        <v>249.99325582022712</v>
      </c>
      <c r="D372" s="12">
        <f t="shared" ref="D372:D394" si="8">D462/D282*1000</f>
        <v>249.99553605591407</v>
      </c>
      <c r="E372" s="42" t="s">
        <v>192</v>
      </c>
    </row>
    <row r="373" spans="1:5" ht="16.5" thickBot="1">
      <c r="A373" s="32" t="s">
        <v>39</v>
      </c>
      <c r="B373" s="12">
        <v>120.06394884092727</v>
      </c>
      <c r="C373" s="12">
        <v>120.04645086369574</v>
      </c>
      <c r="D373" s="12">
        <f t="shared" si="8"/>
        <v>119.99550022498876</v>
      </c>
      <c r="E373" s="42" t="s">
        <v>40</v>
      </c>
    </row>
    <row r="374" spans="1:5" ht="16.5" thickBot="1">
      <c r="A374" s="32" t="s">
        <v>41</v>
      </c>
      <c r="B374" s="12">
        <v>219.44</v>
      </c>
      <c r="C374" s="12">
        <v>224.75271138275468</v>
      </c>
      <c r="D374" s="12">
        <f t="shared" si="8"/>
        <v>215.08620689655172</v>
      </c>
      <c r="E374" s="42" t="s">
        <v>42</v>
      </c>
    </row>
    <row r="375" spans="1:5" s="54" customFormat="1" ht="16.5" thickBot="1">
      <c r="A375" s="32" t="s">
        <v>43</v>
      </c>
      <c r="B375" s="50">
        <v>253</v>
      </c>
      <c r="C375" s="50">
        <v>229.87719327328378</v>
      </c>
      <c r="D375" s="12">
        <f t="shared" si="8"/>
        <v>233.24046195806221</v>
      </c>
      <c r="E375" s="42" t="s">
        <v>44</v>
      </c>
    </row>
    <row r="376" spans="1:5" ht="16.5" thickBot="1">
      <c r="A376" s="32" t="s">
        <v>45</v>
      </c>
      <c r="B376" s="12">
        <v>110.03529092389829</v>
      </c>
      <c r="C376" s="12">
        <v>109.96656727207012</v>
      </c>
      <c r="D376" s="12">
        <f t="shared" si="8"/>
        <v>110.00178126113288</v>
      </c>
      <c r="E376" s="42" t="s">
        <v>46</v>
      </c>
    </row>
    <row r="377" spans="1:5" ht="16.5" thickBot="1">
      <c r="A377" s="32" t="s">
        <v>47</v>
      </c>
      <c r="B377" s="12">
        <v>116.01161028861425</v>
      </c>
      <c r="C377" s="12">
        <v>117.13261389150431</v>
      </c>
      <c r="D377" s="12">
        <f t="shared" si="8"/>
        <v>108.66376750847043</v>
      </c>
      <c r="E377" s="42" t="s">
        <v>48</v>
      </c>
    </row>
    <row r="378" spans="1:5" ht="16.5" thickBot="1">
      <c r="A378" s="32" t="s">
        <v>49</v>
      </c>
      <c r="B378" s="12">
        <v>154.72405701213111</v>
      </c>
      <c r="C378" s="12">
        <v>137.66828346860041</v>
      </c>
      <c r="D378" s="12">
        <f t="shared" si="8"/>
        <v>160.34368638042335</v>
      </c>
      <c r="E378" s="42" t="s">
        <v>50</v>
      </c>
    </row>
    <row r="379" spans="1:5" ht="16.5" thickBot="1">
      <c r="A379" s="32" t="s">
        <v>51</v>
      </c>
      <c r="B379" s="12">
        <v>109.00647340275823</v>
      </c>
      <c r="C379" s="12">
        <v>109.01179112857945</v>
      </c>
      <c r="D379" s="12">
        <f t="shared" si="8"/>
        <v>109.08695352292317</v>
      </c>
      <c r="E379" s="42" t="s">
        <v>52</v>
      </c>
    </row>
    <row r="380" spans="1:5" ht="16.5" thickBot="1">
      <c r="A380" s="32" t="s">
        <v>53</v>
      </c>
      <c r="B380" s="12">
        <v>108.55562176244676</v>
      </c>
      <c r="C380" s="12">
        <v>116.08074874825286</v>
      </c>
      <c r="D380" s="12">
        <f t="shared" si="8"/>
        <v>117.4093399183385</v>
      </c>
      <c r="E380" s="42" t="s">
        <v>193</v>
      </c>
    </row>
    <row r="381" spans="1:5" ht="16.5" thickBot="1">
      <c r="A381" s="32" t="s">
        <v>54</v>
      </c>
      <c r="B381" s="12">
        <v>109.99986235023214</v>
      </c>
      <c r="C381" s="12">
        <v>110.00061721319426</v>
      </c>
      <c r="D381" s="12">
        <f t="shared" si="8"/>
        <v>109.4741638177248</v>
      </c>
      <c r="E381" s="42" t="s">
        <v>55</v>
      </c>
    </row>
    <row r="382" spans="1:5" ht="16.5" thickBot="1">
      <c r="A382" s="32" t="s">
        <v>56</v>
      </c>
      <c r="B382" s="12">
        <v>1111.2701717855282</v>
      </c>
      <c r="C382" s="12">
        <v>219.74404154687934</v>
      </c>
      <c r="D382" s="12">
        <f t="shared" si="8"/>
        <v>219.9915003283964</v>
      </c>
      <c r="E382" s="42" t="s">
        <v>57</v>
      </c>
    </row>
    <row r="383" spans="1:5" ht="16.5" thickBot="1">
      <c r="A383" s="32" t="s">
        <v>58</v>
      </c>
      <c r="B383" s="12">
        <v>149</v>
      </c>
      <c r="C383" s="12">
        <v>130.00389155532494</v>
      </c>
      <c r="D383" s="12">
        <v>149</v>
      </c>
      <c r="E383" s="42" t="s">
        <v>59</v>
      </c>
    </row>
    <row r="384" spans="1:5" ht="16.5" thickBot="1">
      <c r="A384" s="32" t="s">
        <v>60</v>
      </c>
      <c r="B384" s="12">
        <v>214</v>
      </c>
      <c r="C384" s="12">
        <v>257.23408100564274</v>
      </c>
      <c r="D384" s="12">
        <f t="shared" si="8"/>
        <v>251.21543936490554</v>
      </c>
      <c r="E384" s="42" t="s">
        <v>61</v>
      </c>
    </row>
    <row r="385" spans="1:5" ht="16.5" thickBot="1">
      <c r="A385" s="32" t="s">
        <v>62</v>
      </c>
      <c r="B385" s="12">
        <v>119.99360460468461</v>
      </c>
      <c r="C385" s="12">
        <v>120.0289750090547</v>
      </c>
      <c r="D385" s="12">
        <f t="shared" si="8"/>
        <v>120.00000000000001</v>
      </c>
      <c r="E385" s="42" t="s">
        <v>63</v>
      </c>
    </row>
    <row r="386" spans="1:5" ht="16.5" thickBot="1">
      <c r="A386" s="32" t="s">
        <v>64</v>
      </c>
      <c r="B386" s="12">
        <v>289.01154039136981</v>
      </c>
      <c r="C386" s="12">
        <v>289.19164396003634</v>
      </c>
      <c r="D386" s="12">
        <f t="shared" si="8"/>
        <v>323.01116333725025</v>
      </c>
      <c r="E386" s="42" t="s">
        <v>65</v>
      </c>
    </row>
    <row r="387" spans="1:5" ht="16.5" thickBot="1">
      <c r="A387" s="32" t="s">
        <v>66</v>
      </c>
      <c r="B387" s="12">
        <v>533.25828251266</v>
      </c>
      <c r="C387" s="12">
        <v>208.3968188263477</v>
      </c>
      <c r="D387" s="12">
        <f>D477/D297*1000</f>
        <v>211.44816372698031</v>
      </c>
      <c r="E387" s="42" t="s">
        <v>67</v>
      </c>
    </row>
    <row r="388" spans="1:5" ht="16.5" thickBot="1">
      <c r="A388" s="32" t="s">
        <v>68</v>
      </c>
      <c r="B388" s="12">
        <v>203.02197802197801</v>
      </c>
      <c r="C388" s="12">
        <v>201.86117662056216</v>
      </c>
      <c r="D388" s="12">
        <f t="shared" si="8"/>
        <v>515.5215384615384</v>
      </c>
      <c r="E388" s="42" t="s">
        <v>69</v>
      </c>
    </row>
    <row r="389" spans="1:5" ht="16.5" thickBot="1">
      <c r="A389" s="32" t="s">
        <v>70</v>
      </c>
      <c r="B389" s="12">
        <v>238.01366978965291</v>
      </c>
      <c r="C389" s="12">
        <v>335.96376003166944</v>
      </c>
      <c r="D389" s="12">
        <v>250</v>
      </c>
      <c r="E389" s="42" t="s">
        <v>71</v>
      </c>
    </row>
    <row r="390" spans="1:5" ht="16.5" thickBot="1">
      <c r="A390" s="32" t="s">
        <v>72</v>
      </c>
      <c r="B390" s="12">
        <v>278.41465789897779</v>
      </c>
      <c r="C390" s="12">
        <v>290.02109043060142</v>
      </c>
      <c r="D390" s="12">
        <f t="shared" si="8"/>
        <v>278.08174077660021</v>
      </c>
      <c r="E390" s="42" t="s">
        <v>73</v>
      </c>
    </row>
    <row r="391" spans="1:5" ht="16.5" thickBot="1">
      <c r="A391" s="32" t="s">
        <v>74</v>
      </c>
      <c r="B391" s="12">
        <v>119.70323744927182</v>
      </c>
      <c r="C391" s="12">
        <v>118.77819239660262</v>
      </c>
      <c r="D391" s="12">
        <f t="shared" si="8"/>
        <v>130.29726143375831</v>
      </c>
      <c r="E391" s="42" t="s">
        <v>75</v>
      </c>
    </row>
    <row r="392" spans="1:5" ht="16.5" thickBot="1">
      <c r="A392" s="32" t="s">
        <v>76</v>
      </c>
      <c r="B392" s="12">
        <v>60.000019232932928</v>
      </c>
      <c r="C392" s="12">
        <v>60.000427432625926</v>
      </c>
      <c r="D392" s="12">
        <f t="shared" si="8"/>
        <v>59.999992213014544</v>
      </c>
      <c r="E392" s="42" t="s">
        <v>77</v>
      </c>
    </row>
    <row r="393" spans="1:5" ht="16.5" thickBot="1">
      <c r="A393" s="41" t="s">
        <v>155</v>
      </c>
      <c r="B393" s="43">
        <v>189.71611611996468</v>
      </c>
      <c r="C393" s="43">
        <v>181.09847585860362</v>
      </c>
      <c r="D393" s="43">
        <f t="shared" si="8"/>
        <v>174.12988174887889</v>
      </c>
      <c r="E393" s="41" t="s">
        <v>157</v>
      </c>
    </row>
    <row r="394" spans="1:5" ht="16.5" thickBot="1">
      <c r="A394" s="41" t="s">
        <v>156</v>
      </c>
      <c r="B394" s="43">
        <v>221.57708404139083</v>
      </c>
      <c r="C394" s="43">
        <v>206.13844024948304</v>
      </c>
      <c r="D394" s="43">
        <f t="shared" si="8"/>
        <v>226.52089608595418</v>
      </c>
      <c r="E394" s="41" t="s">
        <v>158</v>
      </c>
    </row>
    <row r="399" spans="1:5">
      <c r="A399" s="30" t="s">
        <v>222</v>
      </c>
      <c r="E399" s="94" t="s">
        <v>223</v>
      </c>
    </row>
    <row r="400" spans="1:5" ht="30">
      <c r="A400" s="30" t="s">
        <v>97</v>
      </c>
      <c r="C400" s="115" t="s">
        <v>98</v>
      </c>
      <c r="D400" s="115"/>
      <c r="E400" s="115"/>
    </row>
    <row r="401" spans="1:5" ht="16.5" thickBot="1">
      <c r="A401" s="30" t="s">
        <v>95</v>
      </c>
      <c r="E401" s="28" t="s">
        <v>96</v>
      </c>
    </row>
    <row r="402" spans="1:5" ht="16.5" thickBot="1">
      <c r="A402" s="106" t="s">
        <v>31</v>
      </c>
      <c r="B402" s="41">
        <v>2020</v>
      </c>
      <c r="C402" s="41">
        <v>2021</v>
      </c>
      <c r="D402" s="41">
        <v>2022</v>
      </c>
      <c r="E402" s="107" t="s">
        <v>32</v>
      </c>
    </row>
    <row r="403" spans="1:5" ht="16.5" thickBot="1">
      <c r="A403" s="32" t="s">
        <v>36</v>
      </c>
      <c r="B403" s="12">
        <f>+B496/B313*1000</f>
        <v>45</v>
      </c>
      <c r="C403" s="12">
        <f>+C496/C313*1000</f>
        <v>37.174262873754152</v>
      </c>
      <c r="D403" s="12">
        <f>+D496/D313*1000</f>
        <v>44.99970000199999</v>
      </c>
      <c r="E403" s="42" t="s">
        <v>37</v>
      </c>
    </row>
    <row r="404" spans="1:5" ht="16.5" thickBot="1">
      <c r="A404" s="32" t="s">
        <v>38</v>
      </c>
      <c r="B404" s="12">
        <f t="shared" ref="B404:C405" si="9">B497/B314*1000</f>
        <v>16.124711170007835</v>
      </c>
      <c r="C404" s="12">
        <f t="shared" si="9"/>
        <v>17.059505170414134</v>
      </c>
      <c r="D404" s="12">
        <f t="shared" ref="D404:D426" si="10">+D497/D314*1000</f>
        <v>16.140371846540006</v>
      </c>
      <c r="E404" s="42" t="s">
        <v>192</v>
      </c>
    </row>
    <row r="405" spans="1:5" ht="16.5" thickBot="1">
      <c r="A405" s="32" t="s">
        <v>39</v>
      </c>
      <c r="B405" s="12">
        <f t="shared" si="9"/>
        <v>19.607515485875364</v>
      </c>
      <c r="C405" s="12">
        <f t="shared" si="9"/>
        <v>17.966214117073299</v>
      </c>
      <c r="D405" s="12">
        <f t="shared" si="10"/>
        <v>17.969574378088669</v>
      </c>
      <c r="E405" s="42" t="s">
        <v>40</v>
      </c>
    </row>
    <row r="406" spans="1:5" ht="16.5" thickBot="1">
      <c r="A406" s="32" t="s">
        <v>41</v>
      </c>
      <c r="B406" s="12">
        <v>31.35</v>
      </c>
      <c r="C406" s="12">
        <v>31.35</v>
      </c>
      <c r="D406" s="12">
        <f t="shared" si="10"/>
        <v>28.111332007952289</v>
      </c>
      <c r="E406" s="42" t="s">
        <v>42</v>
      </c>
    </row>
    <row r="407" spans="1:5" s="54" customFormat="1" ht="16.5" thickBot="1">
      <c r="A407" s="32" t="s">
        <v>43</v>
      </c>
      <c r="B407" s="50">
        <v>21</v>
      </c>
      <c r="C407" s="50">
        <v>21</v>
      </c>
      <c r="D407" s="12">
        <f t="shared" si="10"/>
        <v>18.249248970858318</v>
      </c>
      <c r="E407" s="42" t="s">
        <v>44</v>
      </c>
    </row>
    <row r="408" spans="1:5" ht="16.5" thickBot="1">
      <c r="A408" s="32" t="s">
        <v>45</v>
      </c>
      <c r="B408" s="12">
        <f t="shared" ref="B408:C414" si="11">B501/B318*1000</f>
        <v>10.725979451281471</v>
      </c>
      <c r="C408" s="12">
        <f t="shared" si="11"/>
        <v>10.729050849765153</v>
      </c>
      <c r="D408" s="12">
        <f t="shared" si="10"/>
        <v>10.746062322946175</v>
      </c>
      <c r="E408" s="42" t="s">
        <v>46</v>
      </c>
    </row>
    <row r="409" spans="1:5" ht="16.5" thickBot="1">
      <c r="A409" s="32" t="s">
        <v>47</v>
      </c>
      <c r="B409" s="12">
        <f t="shared" si="11"/>
        <v>11.384146540449493</v>
      </c>
      <c r="C409" s="12">
        <f t="shared" si="11"/>
        <v>11.387144444974121</v>
      </c>
      <c r="D409" s="12">
        <f t="shared" si="10"/>
        <v>11.388863112540097</v>
      </c>
      <c r="E409" s="42" t="s">
        <v>48</v>
      </c>
    </row>
    <row r="410" spans="1:5" ht="16.5" thickBot="1">
      <c r="A410" s="32" t="s">
        <v>49</v>
      </c>
      <c r="B410" s="12">
        <f t="shared" si="11"/>
        <v>17.90286716232233</v>
      </c>
      <c r="C410" s="12">
        <f t="shared" si="11"/>
        <v>18.044452819858925</v>
      </c>
      <c r="D410" s="12">
        <f t="shared" si="10"/>
        <v>19.168916305690654</v>
      </c>
      <c r="E410" s="42" t="s">
        <v>50</v>
      </c>
    </row>
    <row r="411" spans="1:5" ht="16.5" thickBot="1">
      <c r="A411" s="32" t="s">
        <v>51</v>
      </c>
      <c r="B411" s="12">
        <f t="shared" si="11"/>
        <v>10.800435352887003</v>
      </c>
      <c r="C411" s="12">
        <f t="shared" si="11"/>
        <v>13.460236257943025</v>
      </c>
      <c r="D411" s="12">
        <v>13.5</v>
      </c>
      <c r="E411" s="42" t="s">
        <v>52</v>
      </c>
    </row>
    <row r="412" spans="1:5" ht="16.5" thickBot="1">
      <c r="A412" s="32" t="s">
        <v>53</v>
      </c>
      <c r="B412" s="12">
        <f t="shared" si="11"/>
        <v>35.433510919117985</v>
      </c>
      <c r="C412" s="12">
        <f t="shared" si="11"/>
        <v>35.321138582623156</v>
      </c>
      <c r="D412" s="12">
        <f t="shared" si="10"/>
        <v>37.916041117871096</v>
      </c>
      <c r="E412" s="42" t="s">
        <v>193</v>
      </c>
    </row>
    <row r="413" spans="1:5" ht="16.5" thickBot="1">
      <c r="A413" s="32" t="s">
        <v>54</v>
      </c>
      <c r="B413" s="12">
        <f t="shared" si="11"/>
        <v>13.002911697242054</v>
      </c>
      <c r="C413" s="12">
        <f t="shared" si="11"/>
        <v>13.002032111986402</v>
      </c>
      <c r="D413" s="12">
        <f t="shared" si="10"/>
        <v>12.913368144578232</v>
      </c>
      <c r="E413" s="42" t="s">
        <v>55</v>
      </c>
    </row>
    <row r="414" spans="1:5" ht="16.5" thickBot="1">
      <c r="A414" s="32" t="s">
        <v>56</v>
      </c>
      <c r="B414" s="12">
        <f t="shared" si="11"/>
        <v>22.69325751692794</v>
      </c>
      <c r="C414" s="12">
        <f t="shared" si="11"/>
        <v>27.528461176470589</v>
      </c>
      <c r="D414" s="12">
        <f t="shared" si="10"/>
        <v>21.989946144265829</v>
      </c>
      <c r="E414" s="42" t="s">
        <v>57</v>
      </c>
    </row>
    <row r="415" spans="1:5" ht="16.5" thickBot="1">
      <c r="A415" s="32" t="s">
        <v>58</v>
      </c>
      <c r="B415" s="12">
        <v>21</v>
      </c>
      <c r="C415" s="12">
        <v>21</v>
      </c>
      <c r="D415" s="12">
        <f t="shared" si="10"/>
        <v>20.985130111524164</v>
      </c>
      <c r="E415" s="42" t="s">
        <v>59</v>
      </c>
    </row>
    <row r="416" spans="1:5" ht="16.5" thickBot="1">
      <c r="A416" s="32" t="s">
        <v>60</v>
      </c>
      <c r="B416" s="12">
        <v>25</v>
      </c>
      <c r="C416" s="12">
        <v>25</v>
      </c>
      <c r="D416" s="12">
        <f t="shared" si="10"/>
        <v>27.678899444982125</v>
      </c>
      <c r="E416" s="42" t="s">
        <v>61</v>
      </c>
    </row>
    <row r="417" spans="1:5" ht="16.5" thickBot="1">
      <c r="A417" s="32" t="s">
        <v>62</v>
      </c>
      <c r="B417" s="12">
        <f t="shared" ref="B417:C420" si="12">B510/B327*1000</f>
        <v>14.906094189981658</v>
      </c>
      <c r="C417" s="12">
        <f t="shared" si="12"/>
        <v>15.988886112810262</v>
      </c>
      <c r="D417" s="12">
        <f t="shared" si="10"/>
        <v>15.99814594356809</v>
      </c>
      <c r="E417" s="42" t="s">
        <v>63</v>
      </c>
    </row>
    <row r="418" spans="1:5" ht="16.5" thickBot="1">
      <c r="A418" s="32" t="s">
        <v>64</v>
      </c>
      <c r="B418" s="12">
        <f t="shared" si="12"/>
        <v>17.162762569044066</v>
      </c>
      <c r="C418" s="12">
        <f t="shared" si="12"/>
        <v>17.125551815237081</v>
      </c>
      <c r="D418" s="12">
        <f t="shared" si="10"/>
        <v>17.675730864585869</v>
      </c>
      <c r="E418" s="42" t="s">
        <v>65</v>
      </c>
    </row>
    <row r="419" spans="1:5" ht="16.5" thickBot="1">
      <c r="A419" s="32" t="s">
        <v>66</v>
      </c>
      <c r="B419" s="12">
        <f t="shared" si="12"/>
        <v>22.330079826479629</v>
      </c>
      <c r="C419" s="12">
        <f t="shared" si="12"/>
        <v>22.240669131249287</v>
      </c>
      <c r="D419" s="12">
        <f t="shared" si="10"/>
        <v>21.21680194077625</v>
      </c>
      <c r="E419" s="42" t="s">
        <v>67</v>
      </c>
    </row>
    <row r="420" spans="1:5" ht="16.5" thickBot="1">
      <c r="A420" s="32" t="s">
        <v>68</v>
      </c>
      <c r="B420" s="12">
        <f t="shared" si="12"/>
        <v>14.949119662191572</v>
      </c>
      <c r="C420" s="12">
        <f t="shared" si="12"/>
        <v>14.461144220430999</v>
      </c>
      <c r="D420" s="12">
        <f t="shared" si="10"/>
        <v>14.454122847369849</v>
      </c>
      <c r="E420" s="42" t="s">
        <v>69</v>
      </c>
    </row>
    <row r="421" spans="1:5" ht="16.5" thickBot="1">
      <c r="A421" s="32" t="s">
        <v>70</v>
      </c>
      <c r="B421" s="12">
        <v>49.633000000000003</v>
      </c>
      <c r="C421" s="12">
        <v>50.633000000000003</v>
      </c>
      <c r="D421" s="12">
        <v>23</v>
      </c>
      <c r="E421" s="42" t="s">
        <v>71</v>
      </c>
    </row>
    <row r="422" spans="1:5" ht="16.5" thickBot="1">
      <c r="A422" s="32" t="s">
        <v>72</v>
      </c>
      <c r="B422" s="12">
        <f t="shared" ref="B422:C426" si="13">B515/B332*1000</f>
        <v>14.398331695688221</v>
      </c>
      <c r="C422" s="12">
        <f t="shared" si="13"/>
        <v>12.227266677323067</v>
      </c>
      <c r="D422" s="12">
        <f t="shared" si="10"/>
        <v>12.778741988244381</v>
      </c>
      <c r="E422" s="42" t="s">
        <v>73</v>
      </c>
    </row>
    <row r="423" spans="1:5" ht="16.5" thickBot="1">
      <c r="A423" s="32" t="s">
        <v>74</v>
      </c>
      <c r="B423" s="12">
        <f t="shared" si="13"/>
        <v>15.401242245491266</v>
      </c>
      <c r="C423" s="12">
        <f t="shared" si="13"/>
        <v>16.041316448334491</v>
      </c>
      <c r="D423" s="12">
        <f t="shared" si="10"/>
        <v>16.377713150801529</v>
      </c>
      <c r="E423" s="42" t="s">
        <v>75</v>
      </c>
    </row>
    <row r="424" spans="1:5" ht="16.5" thickBot="1">
      <c r="A424" s="32" t="s">
        <v>76</v>
      </c>
      <c r="B424" s="12">
        <f t="shared" si="13"/>
        <v>11.814358728264384</v>
      </c>
      <c r="C424" s="12">
        <f t="shared" si="13"/>
        <v>12.898433971760936</v>
      </c>
      <c r="D424" s="12">
        <f t="shared" si="10"/>
        <v>11.329017207720963</v>
      </c>
      <c r="E424" s="42" t="s">
        <v>77</v>
      </c>
    </row>
    <row r="425" spans="1:5" ht="16.5" thickBot="1">
      <c r="A425" s="41" t="s">
        <v>155</v>
      </c>
      <c r="B425" s="43">
        <f t="shared" si="13"/>
        <v>15.797280176538152</v>
      </c>
      <c r="C425" s="43">
        <f t="shared" si="13"/>
        <v>16.702072635413206</v>
      </c>
      <c r="D425" s="43">
        <f t="shared" si="10"/>
        <v>16.809496386846995</v>
      </c>
      <c r="E425" s="41" t="s">
        <v>157</v>
      </c>
    </row>
    <row r="426" spans="1:5" ht="16.5" thickBot="1">
      <c r="A426" s="41" t="s">
        <v>156</v>
      </c>
      <c r="B426" s="43">
        <f t="shared" si="13"/>
        <v>14.763606207198757</v>
      </c>
      <c r="C426" s="43">
        <f t="shared" si="13"/>
        <v>14.629459186907727</v>
      </c>
      <c r="D426" s="43">
        <f t="shared" si="10"/>
        <v>14.578352400052941</v>
      </c>
      <c r="E426" s="41" t="s">
        <v>158</v>
      </c>
    </row>
    <row r="428" spans="1:5">
      <c r="A428" s="30" t="s">
        <v>224</v>
      </c>
      <c r="E428" s="94" t="s">
        <v>225</v>
      </c>
    </row>
    <row r="429" spans="1:5">
      <c r="A429" s="30" t="s">
        <v>99</v>
      </c>
      <c r="E429" s="2" t="s">
        <v>100</v>
      </c>
    </row>
    <row r="430" spans="1:5" ht="16.5" thickBot="1">
      <c r="A430" s="30" t="s">
        <v>95</v>
      </c>
      <c r="E430" s="28" t="s">
        <v>96</v>
      </c>
    </row>
    <row r="431" spans="1:5" ht="16.5" thickBot="1">
      <c r="A431" s="106" t="s">
        <v>31</v>
      </c>
      <c r="B431" s="41">
        <v>2020</v>
      </c>
      <c r="C431" s="41">
        <v>2021</v>
      </c>
      <c r="D431" s="41">
        <v>2022</v>
      </c>
      <c r="E431" s="107" t="s">
        <v>32</v>
      </c>
    </row>
    <row r="432" spans="1:5" ht="16.5" thickBot="1">
      <c r="A432" s="32" t="s">
        <v>36</v>
      </c>
      <c r="B432" s="12">
        <f t="shared" ref="B432:C432" si="14">+B528/B342*1000</f>
        <v>250</v>
      </c>
      <c r="C432" s="12">
        <f t="shared" si="14"/>
        <v>268.88888888888891</v>
      </c>
      <c r="D432" s="12">
        <f>+D528/D342*1000</f>
        <v>249.40047961630697</v>
      </c>
      <c r="E432" s="42" t="s">
        <v>37</v>
      </c>
    </row>
    <row r="433" spans="1:5" ht="16.5" thickBot="1">
      <c r="A433" s="32" t="s">
        <v>38</v>
      </c>
      <c r="B433" s="12">
        <v>180.00073790235447</v>
      </c>
      <c r="C433" s="12">
        <v>180.00082564451873</v>
      </c>
      <c r="D433" s="12">
        <f t="shared" ref="D433:D453" si="15">+D529/D343*1000</f>
        <v>179.99457225353808</v>
      </c>
      <c r="E433" s="42" t="s">
        <v>192</v>
      </c>
    </row>
    <row r="434" spans="1:5" ht="16.5" thickBot="1">
      <c r="A434" s="32" t="s">
        <v>39</v>
      </c>
      <c r="B434" s="12">
        <v>196.83257918552036</v>
      </c>
      <c r="C434" s="12">
        <v>198.64559819413091</v>
      </c>
      <c r="D434" s="12">
        <f t="shared" si="15"/>
        <v>196.04340567612689</v>
      </c>
      <c r="E434" s="42" t="s">
        <v>40</v>
      </c>
    </row>
    <row r="435" spans="1:5" ht="16.5" thickBot="1">
      <c r="A435" s="32" t="s">
        <v>41</v>
      </c>
      <c r="B435" s="12">
        <v>120.03290826820241</v>
      </c>
      <c r="C435" s="12">
        <v>120.02625317909592</v>
      </c>
      <c r="D435" s="12">
        <f t="shared" si="15"/>
        <v>459.1590140164331</v>
      </c>
      <c r="E435" s="42" t="s">
        <v>42</v>
      </c>
    </row>
    <row r="436" spans="1:5" s="54" customFormat="1" ht="16.5" thickBot="1">
      <c r="A436" s="32" t="s">
        <v>43</v>
      </c>
      <c r="B436" s="50">
        <v>233</v>
      </c>
      <c r="C436" s="50">
        <v>234</v>
      </c>
      <c r="D436" s="12">
        <f t="shared" si="15"/>
        <v>145.09476008423118</v>
      </c>
      <c r="E436" s="42" t="s">
        <v>44</v>
      </c>
    </row>
    <row r="437" spans="1:5" ht="16.5" thickBot="1">
      <c r="A437" s="32" t="s">
        <v>45</v>
      </c>
      <c r="B437" s="12" t="s">
        <v>194</v>
      </c>
      <c r="C437" s="12" t="s">
        <v>194</v>
      </c>
      <c r="D437" s="12" t="s">
        <v>194</v>
      </c>
      <c r="E437" s="42" t="s">
        <v>46</v>
      </c>
    </row>
    <row r="438" spans="1:5" ht="16.5" thickBot="1">
      <c r="A438" s="32" t="s">
        <v>47</v>
      </c>
      <c r="B438" s="12">
        <v>150.00000000000003</v>
      </c>
      <c r="C438" s="12">
        <v>150.12106537530266</v>
      </c>
      <c r="D438" s="12">
        <f t="shared" si="15"/>
        <v>150.01100110011001</v>
      </c>
      <c r="E438" s="42" t="s">
        <v>48</v>
      </c>
    </row>
    <row r="439" spans="1:5" ht="16.5" thickBot="1">
      <c r="A439" s="32" t="s">
        <v>49</v>
      </c>
      <c r="B439" s="12">
        <v>220.22051625963769</v>
      </c>
      <c r="C439" s="12">
        <v>220.27264767402266</v>
      </c>
      <c r="D439" s="12">
        <f t="shared" si="15"/>
        <v>156.99987014452276</v>
      </c>
      <c r="E439" s="42" t="s">
        <v>50</v>
      </c>
    </row>
    <row r="440" spans="1:5" ht="16.5" thickBot="1">
      <c r="A440" s="32" t="s">
        <v>51</v>
      </c>
      <c r="B440" s="12">
        <v>271.02803738317755</v>
      </c>
      <c r="C440" s="12">
        <v>270.87198515769944</v>
      </c>
      <c r="D440" s="12">
        <f t="shared" si="15"/>
        <v>269.16197245700835</v>
      </c>
      <c r="E440" s="42" t="s">
        <v>52</v>
      </c>
    </row>
    <row r="441" spans="1:5" ht="16.5" thickBot="1">
      <c r="A441" s="32" t="s">
        <v>53</v>
      </c>
      <c r="B441" s="12">
        <v>159.79012640114479</v>
      </c>
      <c r="C441" s="12">
        <v>158.54006273167951</v>
      </c>
      <c r="D441" s="12">
        <f t="shared" si="15"/>
        <v>161.37066831683165</v>
      </c>
      <c r="E441" s="42" t="s">
        <v>193</v>
      </c>
    </row>
    <row r="442" spans="1:5" ht="16.5" thickBot="1">
      <c r="A442" s="32" t="s">
        <v>54</v>
      </c>
      <c r="B442" s="12">
        <v>170.00151584053359</v>
      </c>
      <c r="C442" s="12">
        <v>169.99942621069545</v>
      </c>
      <c r="D442" s="12">
        <f t="shared" si="15"/>
        <v>172.71037710533926</v>
      </c>
      <c r="E442" s="42" t="s">
        <v>55</v>
      </c>
    </row>
    <row r="443" spans="1:5" ht="16.5" thickBot="1">
      <c r="A443" s="32" t="s">
        <v>56</v>
      </c>
      <c r="B443" s="12">
        <v>2718.7166292586362</v>
      </c>
      <c r="C443" s="12">
        <v>178.43388960205391</v>
      </c>
      <c r="D443" s="12">
        <f t="shared" si="15"/>
        <v>137.17421124828533</v>
      </c>
      <c r="E443" s="42" t="s">
        <v>57</v>
      </c>
    </row>
    <row r="444" spans="1:5" ht="16.5" thickBot="1">
      <c r="A444" s="32" t="s">
        <v>58</v>
      </c>
      <c r="B444" s="12">
        <v>200</v>
      </c>
      <c r="C444" s="12">
        <v>200</v>
      </c>
      <c r="D444" s="12">
        <f t="shared" si="15"/>
        <v>44.357919120727473</v>
      </c>
      <c r="E444" s="42" t="s">
        <v>59</v>
      </c>
    </row>
    <row r="445" spans="1:5" ht="16.5" thickBot="1">
      <c r="A445" s="32" t="s">
        <v>60</v>
      </c>
      <c r="B445" s="12">
        <v>197</v>
      </c>
      <c r="C445" s="12">
        <v>197</v>
      </c>
      <c r="D445" s="12">
        <v>197</v>
      </c>
      <c r="E445" s="42" t="s">
        <v>61</v>
      </c>
    </row>
    <row r="446" spans="1:5" ht="16.5" thickBot="1">
      <c r="A446" s="32" t="s">
        <v>62</v>
      </c>
      <c r="B446" s="12">
        <v>767.01598051146391</v>
      </c>
      <c r="C446" s="12">
        <v>169.0918472652219</v>
      </c>
      <c r="D446" s="12">
        <f t="shared" si="15"/>
        <v>169.30493273542601</v>
      </c>
      <c r="E446" s="42" t="s">
        <v>63</v>
      </c>
    </row>
    <row r="447" spans="1:5" ht="16.5" thickBot="1">
      <c r="A447" s="32" t="s">
        <v>64</v>
      </c>
      <c r="B447" s="12">
        <v>350.07962936151733</v>
      </c>
      <c r="C447" s="12">
        <v>350.02189461392504</v>
      </c>
      <c r="D447" s="12">
        <f t="shared" si="15"/>
        <v>297.44448889777959</v>
      </c>
      <c r="E447" s="42" t="s">
        <v>65</v>
      </c>
    </row>
    <row r="448" spans="1:5" ht="16.5" thickBot="1">
      <c r="A448" s="32" t="s">
        <v>66</v>
      </c>
      <c r="B448" s="12" t="s">
        <v>194</v>
      </c>
      <c r="C448" s="12" t="s">
        <v>194</v>
      </c>
      <c r="D448" s="12" t="s">
        <v>194</v>
      </c>
      <c r="E448" s="42" t="s">
        <v>67</v>
      </c>
    </row>
    <row r="449" spans="1:7" ht="16.5" thickBot="1">
      <c r="A449" s="32" t="s">
        <v>68</v>
      </c>
      <c r="B449" s="12">
        <v>299.94302584554828</v>
      </c>
      <c r="C449" s="12">
        <v>299.96942207726022</v>
      </c>
      <c r="D449" s="12">
        <f t="shared" si="15"/>
        <v>299.42249240121578</v>
      </c>
      <c r="E449" s="42" t="s">
        <v>69</v>
      </c>
    </row>
    <row r="450" spans="1:7" ht="16.5" thickBot="1">
      <c r="A450" s="32" t="s">
        <v>70</v>
      </c>
      <c r="B450" s="12">
        <v>495</v>
      </c>
      <c r="C450" s="12">
        <v>496</v>
      </c>
      <c r="D450" s="12">
        <v>356</v>
      </c>
      <c r="E450" s="42" t="s">
        <v>71</v>
      </c>
    </row>
    <row r="451" spans="1:7" ht="16.5" thickBot="1">
      <c r="A451" s="32" t="s">
        <v>72</v>
      </c>
      <c r="B451" s="12">
        <v>222.3120452708165</v>
      </c>
      <c r="C451" s="12">
        <v>225.35211267605635</v>
      </c>
      <c r="D451" s="12">
        <f t="shared" si="15"/>
        <v>172.76702061211739</v>
      </c>
      <c r="E451" s="42" t="s">
        <v>73</v>
      </c>
    </row>
    <row r="452" spans="1:7" ht="16.5" thickBot="1">
      <c r="A452" s="32" t="s">
        <v>74</v>
      </c>
      <c r="B452" s="12">
        <v>188.44809623384589</v>
      </c>
      <c r="C452" s="12">
        <v>189.44960183026089</v>
      </c>
      <c r="D452" s="12">
        <f t="shared" si="15"/>
        <v>197.59037107544302</v>
      </c>
      <c r="E452" s="42" t="s">
        <v>75</v>
      </c>
    </row>
    <row r="453" spans="1:7" ht="16.5" thickBot="1">
      <c r="A453" s="32" t="s">
        <v>76</v>
      </c>
      <c r="B453" s="12">
        <v>157.89473684210526</v>
      </c>
      <c r="C453" s="12">
        <v>158.38411761010241</v>
      </c>
      <c r="D453" s="12">
        <f t="shared" si="15"/>
        <v>160.20404411764707</v>
      </c>
      <c r="E453" s="42" t="s">
        <v>77</v>
      </c>
    </row>
    <row r="454" spans="1:7" ht="16.5" thickBot="1">
      <c r="A454" s="41" t="s">
        <v>155</v>
      </c>
      <c r="B454" s="43">
        <v>237.78036763858401</v>
      </c>
      <c r="C454" s="43">
        <v>216.27344238208556</v>
      </c>
      <c r="D454" s="43">
        <f>+D550/D364*1000</f>
        <v>194.89002375806987</v>
      </c>
      <c r="E454" s="41" t="s">
        <v>157</v>
      </c>
    </row>
    <row r="455" spans="1:7" ht="16.5" thickBot="1">
      <c r="A455" s="41" t="s">
        <v>156</v>
      </c>
      <c r="B455" s="43">
        <v>216.49079010716642</v>
      </c>
      <c r="C455" s="43">
        <v>218.30224701225049</v>
      </c>
      <c r="D455" s="43">
        <f>+D551/D365*1000</f>
        <v>209.71897676138644</v>
      </c>
      <c r="E455" s="41" t="s">
        <v>158</v>
      </c>
    </row>
    <row r="457" spans="1:7">
      <c r="A457" s="30" t="s">
        <v>177</v>
      </c>
      <c r="E457" s="29" t="s">
        <v>190</v>
      </c>
    </row>
    <row r="458" spans="1:7">
      <c r="A458" s="30" t="s">
        <v>238</v>
      </c>
      <c r="C458" s="115" t="s">
        <v>170</v>
      </c>
      <c r="D458" s="115"/>
      <c r="E458" s="115"/>
    </row>
    <row r="459" spans="1:7" ht="16.5" thickBot="1">
      <c r="A459" s="30" t="s">
        <v>101</v>
      </c>
      <c r="E459" s="29" t="s">
        <v>102</v>
      </c>
    </row>
    <row r="460" spans="1:7" ht="16.5" thickBot="1">
      <c r="A460" s="106" t="s">
        <v>31</v>
      </c>
      <c r="B460" s="108">
        <v>2020</v>
      </c>
      <c r="C460" s="41">
        <v>2021</v>
      </c>
      <c r="D460" s="108">
        <v>2022</v>
      </c>
      <c r="E460" s="107" t="s">
        <v>32</v>
      </c>
    </row>
    <row r="461" spans="1:7" ht="16.5" thickBot="1">
      <c r="A461" s="32" t="s">
        <v>36</v>
      </c>
      <c r="B461" s="12">
        <v>45.138150000000003</v>
      </c>
      <c r="C461" s="12">
        <v>43.82</v>
      </c>
      <c r="D461" s="12">
        <v>56.155000000000001</v>
      </c>
      <c r="E461" s="42" t="s">
        <v>37</v>
      </c>
    </row>
    <row r="462" spans="1:7" ht="16.5" thickBot="1">
      <c r="A462" s="32" t="s">
        <v>38</v>
      </c>
      <c r="B462" s="12">
        <v>18.085999999999999</v>
      </c>
      <c r="C462" s="12">
        <v>19.208209999999998</v>
      </c>
      <c r="D462" s="12">
        <v>19.601150000000001</v>
      </c>
      <c r="E462" s="42" t="s">
        <v>192</v>
      </c>
    </row>
    <row r="463" spans="1:7" ht="16.5" thickBot="1">
      <c r="A463" s="32" t="s">
        <v>39</v>
      </c>
      <c r="B463" s="12">
        <v>0.85299999999999998</v>
      </c>
      <c r="C463" s="12">
        <v>0.81629999999999991</v>
      </c>
      <c r="D463" s="12">
        <v>0.80001</v>
      </c>
      <c r="E463" s="42" t="s">
        <v>40</v>
      </c>
    </row>
    <row r="464" spans="1:7" ht="22.5" thickBot="1">
      <c r="A464" s="32" t="s">
        <v>41</v>
      </c>
      <c r="B464" s="12">
        <v>41.6</v>
      </c>
      <c r="C464" s="12">
        <v>49.9</v>
      </c>
      <c r="D464" s="12">
        <v>49.9</v>
      </c>
      <c r="E464" s="42" t="s">
        <v>42</v>
      </c>
      <c r="G464" s="68"/>
    </row>
    <row r="465" spans="1:7" s="54" customFormat="1" ht="22.5" thickBot="1">
      <c r="A465" s="32" t="s">
        <v>43</v>
      </c>
      <c r="B465" s="12">
        <v>144.434</v>
      </c>
      <c r="C465" s="12">
        <v>146.27000000000001</v>
      </c>
      <c r="D465" s="12">
        <v>148.11608999999999</v>
      </c>
      <c r="E465" s="42" t="s">
        <v>44</v>
      </c>
      <c r="G465" s="68"/>
    </row>
    <row r="466" spans="1:7" ht="16.5" thickBot="1">
      <c r="A466" s="32" t="s">
        <v>45</v>
      </c>
      <c r="B466" s="12">
        <v>1.216</v>
      </c>
      <c r="C466" s="12">
        <v>1.2268300000000001</v>
      </c>
      <c r="D466" s="12">
        <v>1.2350999999999999</v>
      </c>
      <c r="E466" s="42" t="s">
        <v>46</v>
      </c>
    </row>
    <row r="467" spans="1:7" ht="16.5" thickBot="1">
      <c r="A467" s="32" t="s">
        <v>47</v>
      </c>
      <c r="B467" s="12">
        <v>6.0739999999999998</v>
      </c>
      <c r="C467" s="12">
        <v>6.1544099999999995</v>
      </c>
      <c r="D467" s="12">
        <v>6.22187</v>
      </c>
      <c r="E467" s="42" t="s">
        <v>48</v>
      </c>
    </row>
    <row r="468" spans="1:7" ht="16.5" thickBot="1">
      <c r="A468" s="32" t="s">
        <v>49</v>
      </c>
      <c r="B468" s="12">
        <v>42</v>
      </c>
      <c r="C468" s="12">
        <v>40</v>
      </c>
      <c r="D468" s="12">
        <v>31.346869999999999</v>
      </c>
      <c r="E468" s="42" t="s">
        <v>50</v>
      </c>
    </row>
    <row r="469" spans="1:7" ht="16.5" thickBot="1">
      <c r="A469" s="32" t="s">
        <v>51</v>
      </c>
      <c r="B469" s="12">
        <v>389.36700000000002</v>
      </c>
      <c r="C469" s="12">
        <v>388.70059999999995</v>
      </c>
      <c r="D469" s="12">
        <v>392.23545000000001</v>
      </c>
      <c r="E469" s="42" t="s">
        <v>52</v>
      </c>
    </row>
    <row r="470" spans="1:7" ht="16.5" thickBot="1">
      <c r="A470" s="32" t="s">
        <v>53</v>
      </c>
      <c r="B470" s="12">
        <v>64.989000000000004</v>
      </c>
      <c r="C470" s="12">
        <v>63.493110000000001</v>
      </c>
      <c r="D470" s="12">
        <v>50.494</v>
      </c>
      <c r="E470" s="42" t="s">
        <v>193</v>
      </c>
    </row>
    <row r="471" spans="1:7" ht="16.5" thickBot="1">
      <c r="A471" s="32" t="s">
        <v>54</v>
      </c>
      <c r="B471" s="12">
        <v>55</v>
      </c>
      <c r="C471" s="12">
        <v>43.660830000000004</v>
      </c>
      <c r="D471" s="12">
        <v>53.700690000000002</v>
      </c>
      <c r="E471" s="42" t="s">
        <v>55</v>
      </c>
    </row>
    <row r="472" spans="1:7" ht="16.5" thickBot="1">
      <c r="A472" s="32" t="s">
        <v>56</v>
      </c>
      <c r="B472" s="12">
        <v>44.58</v>
      </c>
      <c r="C472" s="12">
        <v>40.972950000000004</v>
      </c>
      <c r="D472" s="12">
        <v>96.8</v>
      </c>
      <c r="E472" s="42" t="s">
        <v>57</v>
      </c>
    </row>
    <row r="473" spans="1:7" ht="16.5" thickBot="1">
      <c r="A473" s="32" t="s">
        <v>58</v>
      </c>
      <c r="B473" s="12">
        <v>15.333</v>
      </c>
      <c r="C473" s="12">
        <v>15.63978</v>
      </c>
      <c r="D473" s="12">
        <v>86.42</v>
      </c>
      <c r="E473" s="42" t="s">
        <v>59</v>
      </c>
    </row>
    <row r="474" spans="1:7" ht="16.5" thickBot="1">
      <c r="A474" s="32" t="s">
        <v>60</v>
      </c>
      <c r="B474" s="12">
        <v>8.4</v>
      </c>
      <c r="C474" s="12">
        <v>18.278830000000003</v>
      </c>
      <c r="D474" s="12">
        <v>10.09459</v>
      </c>
      <c r="E474" s="42" t="s">
        <v>61</v>
      </c>
    </row>
    <row r="475" spans="1:7" ht="16.5" thickBot="1">
      <c r="A475" s="32" t="s">
        <v>62</v>
      </c>
      <c r="B475" s="12">
        <v>1.512</v>
      </c>
      <c r="C475" s="12">
        <v>1.8535200000000001</v>
      </c>
      <c r="D475" s="12">
        <v>0.92520000000000002</v>
      </c>
      <c r="E475" s="42" t="s">
        <v>63</v>
      </c>
    </row>
    <row r="476" spans="1:7" ht="16.5" thickBot="1">
      <c r="A476" s="32" t="s">
        <v>64</v>
      </c>
      <c r="B476" s="12">
        <v>1.9</v>
      </c>
      <c r="C476" s="12">
        <v>2.2646199999999999</v>
      </c>
      <c r="D476" s="12">
        <v>2.1990599999999998</v>
      </c>
      <c r="E476" s="42" t="s">
        <v>65</v>
      </c>
    </row>
    <row r="477" spans="1:7" ht="16.5" thickBot="1">
      <c r="A477" s="32" t="s">
        <v>66</v>
      </c>
      <c r="B477" s="12">
        <v>44.265000000000001</v>
      </c>
      <c r="C477" s="12">
        <v>45.51314</v>
      </c>
      <c r="D477" s="12">
        <v>47.856639999999999</v>
      </c>
      <c r="E477" s="42" t="s">
        <v>67</v>
      </c>
    </row>
    <row r="478" spans="1:7" ht="16.5" thickBot="1">
      <c r="A478" s="32" t="s">
        <v>68</v>
      </c>
      <c r="B478" s="12">
        <v>7.01</v>
      </c>
      <c r="C478" s="12">
        <v>5.8569899999999997</v>
      </c>
      <c r="D478" s="12">
        <v>6.7017799999999994</v>
      </c>
      <c r="E478" s="42" t="s">
        <v>69</v>
      </c>
    </row>
    <row r="479" spans="1:7" ht="16.5" thickBot="1">
      <c r="A479" s="32" t="s">
        <v>70</v>
      </c>
      <c r="B479" s="12">
        <v>414.44</v>
      </c>
      <c r="C479" s="12">
        <v>480</v>
      </c>
      <c r="D479" s="12">
        <v>530.58100000000002</v>
      </c>
      <c r="E479" s="42" t="s">
        <v>71</v>
      </c>
    </row>
    <row r="480" spans="1:7" ht="16.5" thickBot="1">
      <c r="A480" s="32" t="s">
        <v>72</v>
      </c>
      <c r="B480" s="12">
        <v>323</v>
      </c>
      <c r="C480" s="12">
        <v>252</v>
      </c>
      <c r="D480" s="12">
        <v>256.76900000000001</v>
      </c>
      <c r="E480" s="42" t="s">
        <v>73</v>
      </c>
    </row>
    <row r="481" spans="1:7" ht="16.5" thickBot="1">
      <c r="A481" s="32" t="s">
        <v>74</v>
      </c>
      <c r="B481" s="12">
        <v>29.716000000000001</v>
      </c>
      <c r="C481" s="12">
        <v>31.255040000000001</v>
      </c>
      <c r="D481" s="12">
        <v>32.010910000000003</v>
      </c>
      <c r="E481" s="42" t="s">
        <v>75</v>
      </c>
    </row>
    <row r="482" spans="1:7" ht="16.5" thickBot="1">
      <c r="A482" s="32" t="s">
        <v>76</v>
      </c>
      <c r="B482" s="12">
        <v>90.164000000000001</v>
      </c>
      <c r="C482" s="12">
        <v>83.352000000000004</v>
      </c>
      <c r="D482" s="12">
        <v>77.051630000000003</v>
      </c>
      <c r="E482" s="42" t="s">
        <v>77</v>
      </c>
    </row>
    <row r="483" spans="1:7" ht="16.5" thickBot="1">
      <c r="A483" s="41" t="s">
        <v>155</v>
      </c>
      <c r="B483" s="43">
        <v>1748.0771499999998</v>
      </c>
      <c r="C483" s="43">
        <v>1780.2371599999999</v>
      </c>
      <c r="D483" s="43">
        <f>SUM(D461:D482)</f>
        <v>1957.21604</v>
      </c>
      <c r="E483" s="41" t="s">
        <v>157</v>
      </c>
    </row>
    <row r="484" spans="1:7" ht="19.5" thickBot="1">
      <c r="A484" s="41" t="s">
        <v>156</v>
      </c>
      <c r="B484" s="43">
        <v>72070.308999999994</v>
      </c>
      <c r="C484" s="43">
        <v>76768.269079999998</v>
      </c>
      <c r="D484" s="43">
        <v>76249.600000000006</v>
      </c>
      <c r="E484" s="41" t="s">
        <v>158</v>
      </c>
      <c r="G484" s="59"/>
    </row>
    <row r="485" spans="1:7" ht="18.75">
      <c r="G485" s="59"/>
    </row>
    <row r="492" spans="1:7">
      <c r="A492" s="30" t="s">
        <v>178</v>
      </c>
      <c r="E492" s="29" t="s">
        <v>189</v>
      </c>
    </row>
    <row r="493" spans="1:7">
      <c r="A493" s="30" t="s">
        <v>239</v>
      </c>
      <c r="C493" s="115" t="s">
        <v>142</v>
      </c>
      <c r="D493" s="115"/>
      <c r="E493" s="115"/>
    </row>
    <row r="494" spans="1:7" ht="16.5" thickBot="1">
      <c r="A494" s="30" t="s">
        <v>101</v>
      </c>
      <c r="E494" s="29" t="s">
        <v>102</v>
      </c>
    </row>
    <row r="495" spans="1:7" ht="16.5" thickBot="1">
      <c r="A495" s="106" t="s">
        <v>31</v>
      </c>
      <c r="B495" s="108">
        <v>2020</v>
      </c>
      <c r="C495" s="41">
        <v>2021</v>
      </c>
      <c r="D495" s="108">
        <v>2022</v>
      </c>
      <c r="E495" s="107" t="s">
        <v>32</v>
      </c>
    </row>
    <row r="496" spans="1:7" ht="16.5" thickBot="1">
      <c r="A496" s="32" t="s">
        <v>36</v>
      </c>
      <c r="B496" s="12">
        <v>69.350579999999994</v>
      </c>
      <c r="C496" s="12">
        <v>57.29</v>
      </c>
      <c r="D496" s="12">
        <v>67.5</v>
      </c>
      <c r="E496" s="42" t="s">
        <v>37</v>
      </c>
    </row>
    <row r="497" spans="1:7" ht="16.5" thickBot="1">
      <c r="A497" s="32" t="s">
        <v>38</v>
      </c>
      <c r="B497" s="12">
        <v>65.123000000000005</v>
      </c>
      <c r="C497" s="12">
        <v>67.249320000000012</v>
      </c>
      <c r="D497" s="12">
        <v>61.712050000000005</v>
      </c>
      <c r="E497" s="42" t="s">
        <v>192</v>
      </c>
    </row>
    <row r="498" spans="1:7" ht="16.5" thickBot="1">
      <c r="A498" s="32" t="s">
        <v>39</v>
      </c>
      <c r="B498" s="12">
        <v>30.507999999999999</v>
      </c>
      <c r="C498" s="12">
        <v>25.27169</v>
      </c>
      <c r="D498" s="12">
        <v>27.104119999999998</v>
      </c>
      <c r="E498" s="42" t="s">
        <v>40</v>
      </c>
    </row>
    <row r="499" spans="1:7" ht="16.5" thickBot="1">
      <c r="A499" s="32" t="s">
        <v>41</v>
      </c>
      <c r="B499" s="12">
        <v>64.8</v>
      </c>
      <c r="C499" s="12">
        <v>71.099999999999994</v>
      </c>
      <c r="D499" s="12">
        <v>70.7</v>
      </c>
      <c r="E499" s="42" t="s">
        <v>42</v>
      </c>
    </row>
    <row r="500" spans="1:7" s="54" customFormat="1" ht="16.5" thickBot="1">
      <c r="A500" s="32" t="s">
        <v>43</v>
      </c>
      <c r="B500" s="12">
        <v>354.67099999999999</v>
      </c>
      <c r="C500" s="12">
        <v>361.22426000000002</v>
      </c>
      <c r="D500" s="12">
        <v>364.18110000000001</v>
      </c>
      <c r="E500" s="42" t="s">
        <v>44</v>
      </c>
    </row>
    <row r="501" spans="1:7" ht="16.5" thickBot="1">
      <c r="A501" s="32" t="s">
        <v>45</v>
      </c>
      <c r="B501" s="12">
        <v>0.47499999999999998</v>
      </c>
      <c r="C501" s="12">
        <v>0.47284000000000004</v>
      </c>
      <c r="D501" s="12">
        <v>0.47416999999999998</v>
      </c>
      <c r="E501" s="42" t="s">
        <v>46</v>
      </c>
    </row>
    <row r="502" spans="1:7" ht="16.5" thickBot="1">
      <c r="A502" s="32" t="s">
        <v>47</v>
      </c>
      <c r="B502" s="12">
        <v>4.5350000000000001</v>
      </c>
      <c r="C502" s="12">
        <v>4.5385400000000002</v>
      </c>
      <c r="D502" s="12">
        <v>4.5410699999999995</v>
      </c>
      <c r="E502" s="42" t="s">
        <v>48</v>
      </c>
    </row>
    <row r="503" spans="1:7" ht="16.5" thickBot="1">
      <c r="A503" s="32" t="s">
        <v>49</v>
      </c>
      <c r="B503" s="12">
        <v>146.21199999999999</v>
      </c>
      <c r="C503" s="12">
        <v>143.43882000000002</v>
      </c>
      <c r="D503" s="12">
        <v>153.59605999999999</v>
      </c>
      <c r="E503" s="42" t="s">
        <v>50</v>
      </c>
    </row>
    <row r="504" spans="1:7" ht="16.5" thickBot="1">
      <c r="A504" s="32" t="s">
        <v>51</v>
      </c>
      <c r="B504" s="12">
        <v>387.012</v>
      </c>
      <c r="C504" s="12">
        <v>387.08230000000003</v>
      </c>
      <c r="D504" s="12">
        <v>391.82628999999997</v>
      </c>
      <c r="E504" s="42" t="s">
        <v>52</v>
      </c>
    </row>
    <row r="505" spans="1:7" ht="16.5" thickBot="1">
      <c r="A505" s="32" t="s">
        <v>53</v>
      </c>
      <c r="B505" s="12">
        <v>160.40799999999999</v>
      </c>
      <c r="C505" s="12">
        <v>170.94872999999998</v>
      </c>
      <c r="D505" s="12">
        <v>196.05600000000001</v>
      </c>
      <c r="E505" s="42" t="s">
        <v>193</v>
      </c>
    </row>
    <row r="506" spans="1:7" ht="16.5" thickBot="1">
      <c r="A506" s="32" t="s">
        <v>54</v>
      </c>
      <c r="B506" s="12">
        <v>87.033000000000001</v>
      </c>
      <c r="C506" s="12">
        <v>83.356859999999998</v>
      </c>
      <c r="D506" s="12">
        <v>78.320740000000001</v>
      </c>
      <c r="E506" s="42" t="s">
        <v>55</v>
      </c>
    </row>
    <row r="507" spans="1:7" ht="16.5" thickBot="1">
      <c r="A507" s="32" t="s">
        <v>56</v>
      </c>
      <c r="B507" s="12">
        <v>57.101999999999997</v>
      </c>
      <c r="C507" s="12">
        <v>58.497979999999998</v>
      </c>
      <c r="D507" s="12">
        <v>33.6</v>
      </c>
      <c r="E507" s="42" t="s">
        <v>57</v>
      </c>
    </row>
    <row r="508" spans="1:7" ht="16.5" thickBot="1">
      <c r="A508" s="32" t="s">
        <v>58</v>
      </c>
      <c r="B508" s="12">
        <v>49.649000000000001</v>
      </c>
      <c r="C508" s="12">
        <v>50.327379999999998</v>
      </c>
      <c r="D508" s="12">
        <v>11.29</v>
      </c>
      <c r="E508" s="42" t="s">
        <v>59</v>
      </c>
    </row>
    <row r="509" spans="1:7" ht="16.5" thickBot="1">
      <c r="A509" s="32" t="s">
        <v>60</v>
      </c>
      <c r="B509" s="12">
        <v>2.2999999999999998</v>
      </c>
      <c r="C509" s="12">
        <v>16.517209999999999</v>
      </c>
      <c r="D509" s="12">
        <v>16.81626</v>
      </c>
      <c r="E509" s="42" t="s">
        <v>61</v>
      </c>
    </row>
    <row r="510" spans="1:7" ht="16.5" thickBot="1">
      <c r="A510" s="32" t="s">
        <v>62</v>
      </c>
      <c r="B510" s="12">
        <v>5.1929999999999996</v>
      </c>
      <c r="C510" s="12">
        <v>9.2792300000000001</v>
      </c>
      <c r="D510" s="12">
        <v>6.43703</v>
      </c>
      <c r="E510" s="42" t="s">
        <v>63</v>
      </c>
      <c r="G510" s="69"/>
    </row>
    <row r="511" spans="1:7" ht="16.5" thickBot="1">
      <c r="A511" s="32" t="s">
        <v>64</v>
      </c>
      <c r="B511" s="12">
        <v>53.210999999999999</v>
      </c>
      <c r="C511" s="12">
        <v>53.096899999999998</v>
      </c>
      <c r="D511" s="12">
        <v>54.170070000000003</v>
      </c>
      <c r="E511" s="42" t="s">
        <v>65</v>
      </c>
    </row>
    <row r="512" spans="1:7" ht="16.5" thickBot="1">
      <c r="A512" s="32" t="s">
        <v>66</v>
      </c>
      <c r="B512" s="12">
        <v>7.5359999999999996</v>
      </c>
      <c r="C512" s="12">
        <v>7.5862700000000007</v>
      </c>
      <c r="D512" s="12">
        <v>7.3376399999999995</v>
      </c>
      <c r="E512" s="42" t="s">
        <v>67</v>
      </c>
    </row>
    <row r="513" spans="1:5" ht="16.5" thickBot="1">
      <c r="A513" s="32" t="s">
        <v>68</v>
      </c>
      <c r="B513" s="12">
        <v>43.616</v>
      </c>
      <c r="C513" s="12">
        <v>41.466419999999999</v>
      </c>
      <c r="D513" s="12">
        <v>40.815739999999998</v>
      </c>
      <c r="E513" s="42" t="s">
        <v>69</v>
      </c>
    </row>
    <row r="514" spans="1:5" ht="16.5" thickBot="1">
      <c r="A514" s="32" t="s">
        <v>70</v>
      </c>
      <c r="B514" s="12">
        <v>61.192</v>
      </c>
      <c r="C514" s="12">
        <v>49.74</v>
      </c>
      <c r="D514" s="12">
        <v>54.720999999999997</v>
      </c>
      <c r="E514" s="42" t="s">
        <v>71</v>
      </c>
    </row>
    <row r="515" spans="1:5" ht="16.5" thickBot="1">
      <c r="A515" s="32" t="s">
        <v>72</v>
      </c>
      <c r="B515" s="12">
        <v>218</v>
      </c>
      <c r="C515" s="12">
        <v>192</v>
      </c>
      <c r="D515" s="12">
        <v>194.23099999999999</v>
      </c>
      <c r="E515" s="42" t="s">
        <v>73</v>
      </c>
    </row>
    <row r="516" spans="1:5" ht="16.5" thickBot="1">
      <c r="A516" s="32" t="s">
        <v>74</v>
      </c>
      <c r="B516" s="12">
        <v>56.588999999999999</v>
      </c>
      <c r="C516" s="12">
        <v>58.695610000000002</v>
      </c>
      <c r="D516" s="12">
        <v>60.032179999999997</v>
      </c>
      <c r="E516" s="42" t="s">
        <v>75</v>
      </c>
    </row>
    <row r="517" spans="1:5" ht="16.5" thickBot="1">
      <c r="A517" s="32" t="s">
        <v>76</v>
      </c>
      <c r="B517" s="12">
        <v>129.94</v>
      </c>
      <c r="C517" s="12">
        <v>144.66</v>
      </c>
      <c r="D517" s="12">
        <v>154.62765999999999</v>
      </c>
      <c r="E517" s="42" t="s">
        <v>77</v>
      </c>
    </row>
    <row r="518" spans="1:5" ht="16.5" thickBot="1">
      <c r="A518" s="41" t="s">
        <v>155</v>
      </c>
      <c r="B518" s="43">
        <v>2046.4555800000001</v>
      </c>
      <c r="C518" s="43">
        <v>2053.8403600000001</v>
      </c>
      <c r="D518" s="43">
        <f>SUM(D496:D517)</f>
        <v>2050.0901799999997</v>
      </c>
      <c r="E518" s="41" t="s">
        <v>157</v>
      </c>
    </row>
    <row r="519" spans="1:5" ht="16.5" thickBot="1">
      <c r="A519" s="41" t="s">
        <v>156</v>
      </c>
      <c r="B519" s="43">
        <v>16027.615</v>
      </c>
      <c r="C519" s="43">
        <v>16357.61413</v>
      </c>
      <c r="D519" s="43">
        <v>16639.81266</v>
      </c>
      <c r="E519" s="41" t="s">
        <v>158</v>
      </c>
    </row>
    <row r="524" spans="1:5">
      <c r="A524" s="30" t="s">
        <v>179</v>
      </c>
      <c r="E524" s="29" t="s">
        <v>188</v>
      </c>
    </row>
    <row r="525" spans="1:5">
      <c r="A525" s="30" t="s">
        <v>240</v>
      </c>
      <c r="C525" s="115" t="s">
        <v>143</v>
      </c>
      <c r="D525" s="115"/>
      <c r="E525" s="115"/>
    </row>
    <row r="526" spans="1:5" ht="16.5" thickBot="1">
      <c r="A526" s="30" t="s">
        <v>101</v>
      </c>
      <c r="E526" s="29" t="s">
        <v>102</v>
      </c>
    </row>
    <row r="527" spans="1:5" ht="16.5" thickBot="1">
      <c r="A527" s="106" t="s">
        <v>31</v>
      </c>
      <c r="B527" s="108">
        <v>2020</v>
      </c>
      <c r="C527" s="41">
        <v>2021</v>
      </c>
      <c r="D527" s="108">
        <v>2022</v>
      </c>
      <c r="E527" s="107" t="s">
        <v>32</v>
      </c>
    </row>
    <row r="528" spans="1:5" ht="16.5" thickBot="1">
      <c r="A528" s="32" t="s">
        <v>36</v>
      </c>
      <c r="B528" s="12">
        <v>0.22600000000000001</v>
      </c>
      <c r="C528" s="12">
        <v>0.24199999999999999</v>
      </c>
      <c r="D528" s="12">
        <v>0.104</v>
      </c>
      <c r="E528" s="42" t="s">
        <v>37</v>
      </c>
    </row>
    <row r="529" spans="1:5" ht="16.5" thickBot="1">
      <c r="A529" s="32" t="s">
        <v>38</v>
      </c>
      <c r="B529" s="12">
        <v>38.881</v>
      </c>
      <c r="C529" s="12">
        <v>39.077649999999998</v>
      </c>
      <c r="D529" s="12">
        <v>40.457560000000001</v>
      </c>
      <c r="E529" s="42" t="s">
        <v>192</v>
      </c>
    </row>
    <row r="530" spans="1:5" ht="16.5" thickBot="1">
      <c r="A530" s="32" t="s">
        <v>39</v>
      </c>
      <c r="B530" s="12">
        <v>8.5999999999999993E-2</v>
      </c>
      <c r="C530" s="12">
        <v>8.4319999999999992E-2</v>
      </c>
      <c r="D530" s="12">
        <v>0.23486000000000001</v>
      </c>
      <c r="E530" s="42" t="s">
        <v>40</v>
      </c>
    </row>
    <row r="531" spans="1:5" ht="16.5" thickBot="1">
      <c r="A531" s="32" t="s">
        <v>41</v>
      </c>
      <c r="B531" s="12">
        <v>1.46</v>
      </c>
      <c r="C531" s="12">
        <v>5.7</v>
      </c>
      <c r="D531" s="12">
        <v>5.7</v>
      </c>
      <c r="E531" s="42" t="s">
        <v>42</v>
      </c>
    </row>
    <row r="532" spans="1:5" s="54" customFormat="1" ht="16.5" thickBot="1">
      <c r="A532" s="32" t="s">
        <v>43</v>
      </c>
      <c r="B532" s="50">
        <v>6.78</v>
      </c>
      <c r="C532" s="50">
        <v>6.9605200000000007</v>
      </c>
      <c r="D532" s="12">
        <v>7.0970200000000006</v>
      </c>
      <c r="E532" s="42" t="s">
        <v>44</v>
      </c>
    </row>
    <row r="533" spans="1:5" ht="16.5" thickBot="1">
      <c r="A533" s="32" t="s">
        <v>45</v>
      </c>
      <c r="B533" s="12">
        <v>0</v>
      </c>
      <c r="C533" s="12">
        <v>0</v>
      </c>
      <c r="D533" s="12">
        <v>0</v>
      </c>
      <c r="E533" s="42" t="s">
        <v>46</v>
      </c>
    </row>
    <row r="534" spans="1:5" ht="16.5" thickBot="1">
      <c r="A534" s="32" t="s">
        <v>47</v>
      </c>
      <c r="B534" s="12">
        <v>0.69899999999999995</v>
      </c>
      <c r="C534" s="12">
        <v>0.68489999999999995</v>
      </c>
      <c r="D534" s="12">
        <v>0.68179999999999996</v>
      </c>
      <c r="E534" s="42" t="s">
        <v>48</v>
      </c>
    </row>
    <row r="535" spans="1:5" ht="16.5" thickBot="1">
      <c r="A535" s="32" t="s">
        <v>49</v>
      </c>
      <c r="B535" s="12">
        <v>100</v>
      </c>
      <c r="C535" s="12">
        <v>108.25180999999999</v>
      </c>
      <c r="D535" s="12">
        <v>73.751159999999999</v>
      </c>
      <c r="E535" s="42" t="s">
        <v>50</v>
      </c>
    </row>
    <row r="536" spans="1:5" ht="16.5" thickBot="1">
      <c r="A536" s="32" t="s">
        <v>51</v>
      </c>
      <c r="B536" s="12">
        <v>147.00700000000001</v>
      </c>
      <c r="C536" s="12">
        <v>148.20196999999999</v>
      </c>
      <c r="D536" s="12">
        <v>148.36504000000002</v>
      </c>
      <c r="E536" s="42" t="s">
        <v>52</v>
      </c>
    </row>
    <row r="537" spans="1:5" ht="16.5" thickBot="1">
      <c r="A537" s="32" t="s">
        <v>53</v>
      </c>
      <c r="B537" s="12">
        <v>0.67</v>
      </c>
      <c r="C537" s="12">
        <v>0.60026999999999997</v>
      </c>
      <c r="D537" s="12">
        <v>0.52154999999999996</v>
      </c>
      <c r="E537" s="42" t="s">
        <v>193</v>
      </c>
    </row>
    <row r="538" spans="1:5" ht="16.5" thickBot="1">
      <c r="A538" s="32" t="s">
        <v>54</v>
      </c>
      <c r="B538" s="12">
        <v>48.223999999999997</v>
      </c>
      <c r="C538" s="12">
        <v>49.024180000000001</v>
      </c>
      <c r="D538" s="12">
        <v>49.559069999999998</v>
      </c>
      <c r="E538" s="42" t="s">
        <v>55</v>
      </c>
    </row>
    <row r="539" spans="1:5" ht="16.5" thickBot="1">
      <c r="A539" s="32" t="s">
        <v>56</v>
      </c>
      <c r="B539" s="12">
        <v>1.825</v>
      </c>
      <c r="C539" s="12">
        <v>1.8338099999999999</v>
      </c>
      <c r="D539" s="12">
        <v>1.5</v>
      </c>
      <c r="E539" s="42" t="s">
        <v>57</v>
      </c>
    </row>
    <row r="540" spans="1:5" ht="16.5" thickBot="1">
      <c r="A540" s="32" t="s">
        <v>58</v>
      </c>
      <c r="B540" s="12">
        <v>16.431999999999999</v>
      </c>
      <c r="C540" s="12">
        <v>16.85089</v>
      </c>
      <c r="D540" s="12">
        <v>3.6</v>
      </c>
      <c r="E540" s="42" t="s">
        <v>59</v>
      </c>
    </row>
    <row r="541" spans="1:5" ht="16.5" thickBot="1">
      <c r="A541" s="32" t="s">
        <v>60</v>
      </c>
      <c r="B541" s="12">
        <v>0</v>
      </c>
      <c r="C541" s="12">
        <v>0</v>
      </c>
      <c r="D541" s="12">
        <v>0</v>
      </c>
      <c r="E541" s="42" t="s">
        <v>61</v>
      </c>
    </row>
    <row r="542" spans="1:5" ht="16.5" thickBot="1">
      <c r="A542" s="32" t="s">
        <v>62</v>
      </c>
      <c r="B542" s="12">
        <v>1.0369999999999999</v>
      </c>
      <c r="C542" s="12">
        <v>1.3744000000000001</v>
      </c>
      <c r="D542" s="12">
        <v>0.30204000000000003</v>
      </c>
      <c r="E542" s="42" t="s">
        <v>63</v>
      </c>
    </row>
    <row r="543" spans="1:5" ht="16.5" thickBot="1">
      <c r="A543" s="32" t="s">
        <v>64</v>
      </c>
      <c r="B543" s="12">
        <v>2.1539999999999999</v>
      </c>
      <c r="C543" s="12">
        <v>2.3377500000000002</v>
      </c>
      <c r="D543" s="12">
        <v>2.9738500000000001</v>
      </c>
      <c r="E543" s="42" t="s">
        <v>65</v>
      </c>
    </row>
    <row r="544" spans="1:5" ht="16.5" thickBot="1">
      <c r="A544" s="32" t="s">
        <v>66</v>
      </c>
      <c r="B544" s="12">
        <v>0</v>
      </c>
      <c r="C544" s="12">
        <v>0</v>
      </c>
      <c r="D544" s="12">
        <v>0</v>
      </c>
      <c r="E544" s="42" t="s">
        <v>67</v>
      </c>
    </row>
    <row r="545" spans="1:5" ht="16.5" thickBot="1">
      <c r="A545" s="32" t="s">
        <v>68</v>
      </c>
      <c r="B545" s="12">
        <v>4.5720000000000001</v>
      </c>
      <c r="C545" s="12">
        <v>5.7771999999999997</v>
      </c>
      <c r="D545" s="12">
        <v>5.6150699999999993</v>
      </c>
      <c r="E545" s="42" t="s">
        <v>69</v>
      </c>
    </row>
    <row r="546" spans="1:5" ht="16.5" thickBot="1">
      <c r="A546" s="32" t="s">
        <v>70</v>
      </c>
      <c r="B546" s="12">
        <v>13.507999999999999</v>
      </c>
      <c r="C546" s="12">
        <v>23.9</v>
      </c>
      <c r="D546" s="12">
        <v>26.29</v>
      </c>
      <c r="E546" s="42" t="s">
        <v>71</v>
      </c>
    </row>
    <row r="547" spans="1:5" ht="16.5" thickBot="1">
      <c r="A547" s="32" t="s">
        <v>72</v>
      </c>
      <c r="B547" s="12">
        <v>3.4</v>
      </c>
      <c r="C547" s="12">
        <v>3.4</v>
      </c>
      <c r="D547" s="12">
        <v>2.766</v>
      </c>
      <c r="E547" s="42" t="s">
        <v>73</v>
      </c>
    </row>
    <row r="548" spans="1:5" ht="16.5" thickBot="1">
      <c r="A548" s="32" t="s">
        <v>74</v>
      </c>
      <c r="B548" s="12">
        <v>26.155000000000001</v>
      </c>
      <c r="C548" s="12">
        <v>21.436820000000001</v>
      </c>
      <c r="D548" s="12">
        <v>27.193770000000001</v>
      </c>
      <c r="E548" s="42" t="s">
        <v>75</v>
      </c>
    </row>
    <row r="549" spans="1:5" ht="16.5" thickBot="1">
      <c r="A549" s="32" t="s">
        <v>76</v>
      </c>
      <c r="B549" s="12">
        <v>2.7410000000000001</v>
      </c>
      <c r="C549" s="12">
        <v>2.6208400000000003</v>
      </c>
      <c r="D549" s="12">
        <v>2.6145300000000002</v>
      </c>
      <c r="E549" s="42" t="s">
        <v>77</v>
      </c>
    </row>
    <row r="550" spans="1:5" ht="16.5" thickBot="1">
      <c r="A550" s="41" t="s">
        <v>155</v>
      </c>
      <c r="B550" s="43">
        <v>415.85699999999997</v>
      </c>
      <c r="C550" s="43">
        <v>438.35933</v>
      </c>
      <c r="D550" s="43">
        <f>SUM(D528:D549)</f>
        <v>399.32732000000004</v>
      </c>
      <c r="E550" s="41" t="s">
        <v>157</v>
      </c>
    </row>
    <row r="551" spans="1:5" ht="16.5" thickBot="1">
      <c r="A551" s="41" t="s">
        <v>156</v>
      </c>
      <c r="B551" s="43">
        <v>607.28399999999999</v>
      </c>
      <c r="C551" s="43">
        <v>602.64475000000004</v>
      </c>
      <c r="D551" s="43">
        <v>604.53026</v>
      </c>
      <c r="E551" s="41" t="s">
        <v>158</v>
      </c>
    </row>
    <row r="552" spans="1:5">
      <c r="B552" s="11"/>
      <c r="C552" s="21"/>
      <c r="D552" s="11"/>
    </row>
    <row r="557" spans="1:5">
      <c r="A557" s="30" t="s">
        <v>180</v>
      </c>
      <c r="E557" s="29" t="s">
        <v>187</v>
      </c>
    </row>
    <row r="558" spans="1:5">
      <c r="A558" s="30" t="s">
        <v>241</v>
      </c>
      <c r="C558" s="115" t="s">
        <v>144</v>
      </c>
      <c r="D558" s="115"/>
      <c r="E558" s="115"/>
    </row>
    <row r="559" spans="1:5" ht="16.5" thickBot="1">
      <c r="A559" s="30" t="s">
        <v>101</v>
      </c>
      <c r="E559" s="29" t="s">
        <v>102</v>
      </c>
    </row>
    <row r="560" spans="1:5" ht="16.5" thickBot="1">
      <c r="A560" s="106" t="s">
        <v>31</v>
      </c>
      <c r="B560" s="41">
        <v>2020</v>
      </c>
      <c r="C560" s="41">
        <v>2021</v>
      </c>
      <c r="D560" s="41">
        <v>2022</v>
      </c>
      <c r="E560" s="107" t="s">
        <v>32</v>
      </c>
    </row>
    <row r="561" spans="1:9" ht="16.5" thickBot="1">
      <c r="A561" s="32" t="s">
        <v>36</v>
      </c>
      <c r="B561" s="12">
        <f>B461+B496+B528</f>
        <v>114.71473</v>
      </c>
      <c r="C561" s="12">
        <f>C461+C496+C528</f>
        <v>101.352</v>
      </c>
      <c r="D561" s="12">
        <f>D461+D496+D528</f>
        <v>123.759</v>
      </c>
      <c r="E561" s="42" t="s">
        <v>37</v>
      </c>
    </row>
    <row r="562" spans="1:9" ht="16.5" thickBot="1">
      <c r="A562" s="32" t="s">
        <v>38</v>
      </c>
      <c r="B562" s="12">
        <f t="shared" ref="B562:D562" si="16">B462+B497+B529</f>
        <v>122.09</v>
      </c>
      <c r="C562" s="12">
        <f>C462+C497+C529</f>
        <v>125.53518</v>
      </c>
      <c r="D562" s="12">
        <f t="shared" si="16"/>
        <v>121.77076000000001</v>
      </c>
      <c r="E562" s="42" t="s">
        <v>192</v>
      </c>
    </row>
    <row r="563" spans="1:9" ht="16.5" thickBot="1">
      <c r="A563" s="32" t="s">
        <v>39</v>
      </c>
      <c r="B563" s="12">
        <f t="shared" ref="B563:D563" si="17">B463+B498+B530</f>
        <v>31.446999999999999</v>
      </c>
      <c r="C563" s="12">
        <f t="shared" si="17"/>
        <v>26.17231</v>
      </c>
      <c r="D563" s="12">
        <f t="shared" si="17"/>
        <v>28.13899</v>
      </c>
      <c r="E563" s="42" t="s">
        <v>40</v>
      </c>
    </row>
    <row r="564" spans="1:9" ht="16.5" thickBot="1">
      <c r="A564" s="32" t="s">
        <v>41</v>
      </c>
      <c r="B564" s="12">
        <f t="shared" ref="B564" si="18">B464+B499+B531</f>
        <v>107.86</v>
      </c>
      <c r="C564" s="12">
        <v>106.1</v>
      </c>
      <c r="D564" s="12">
        <f t="shared" ref="D564:D584" si="19">D464+D499+D531</f>
        <v>126.3</v>
      </c>
      <c r="E564" s="42" t="s">
        <v>42</v>
      </c>
    </row>
    <row r="565" spans="1:9" ht="16.5" thickBot="1">
      <c r="A565" s="32" t="s">
        <v>43</v>
      </c>
      <c r="B565" s="12">
        <f t="shared" ref="B565" si="20">B465+B500+B532</f>
        <v>505.88499999999999</v>
      </c>
      <c r="C565" s="12">
        <v>528.99599999999998</v>
      </c>
      <c r="D565" s="12">
        <f>D465+D500+D532</f>
        <v>519.39421000000004</v>
      </c>
      <c r="E565" s="42" t="s">
        <v>44</v>
      </c>
    </row>
    <row r="566" spans="1:9" ht="16.5" thickBot="1">
      <c r="A566" s="32" t="s">
        <v>45</v>
      </c>
      <c r="B566" s="12">
        <f>B466+B501+B533</f>
        <v>1.6909999999999998</v>
      </c>
      <c r="C566" s="12">
        <f>C466+C501+C533</f>
        <v>1.6996700000000002</v>
      </c>
      <c r="D566" s="12">
        <f>D466+D501+D533</f>
        <v>1.7092699999999998</v>
      </c>
      <c r="E566" s="42" t="s">
        <v>46</v>
      </c>
    </row>
    <row r="567" spans="1:9" ht="16.5" thickBot="1">
      <c r="A567" s="32" t="s">
        <v>47</v>
      </c>
      <c r="B567" s="12">
        <f t="shared" ref="B567:C567" si="21">B467+B502+B534</f>
        <v>11.308</v>
      </c>
      <c r="C567" s="12">
        <f t="shared" si="21"/>
        <v>11.37785</v>
      </c>
      <c r="D567" s="12">
        <f t="shared" si="19"/>
        <v>11.444739999999999</v>
      </c>
      <c r="E567" s="42" t="s">
        <v>48</v>
      </c>
    </row>
    <row r="568" spans="1:9" ht="16.5" thickBot="1">
      <c r="A568" s="32" t="s">
        <v>49</v>
      </c>
      <c r="B568" s="12">
        <f t="shared" ref="B568:C568" si="22">B468+B503+B535</f>
        <v>288.21199999999999</v>
      </c>
      <c r="C568" s="12">
        <f t="shared" si="22"/>
        <v>291.69063</v>
      </c>
      <c r="D568" s="12">
        <f t="shared" si="19"/>
        <v>258.69408999999996</v>
      </c>
      <c r="E568" s="42" t="s">
        <v>50</v>
      </c>
    </row>
    <row r="569" spans="1:9" ht="16.5" thickBot="1">
      <c r="A569" s="32" t="s">
        <v>51</v>
      </c>
      <c r="B569" s="12">
        <f t="shared" ref="B569:C569" si="23">B469+B504+B536</f>
        <v>923.38599999999997</v>
      </c>
      <c r="C569" s="12">
        <f t="shared" si="23"/>
        <v>923.98486999999989</v>
      </c>
      <c r="D569" s="12">
        <f t="shared" si="19"/>
        <v>932.42678000000001</v>
      </c>
      <c r="E569" s="42" t="s">
        <v>52</v>
      </c>
    </row>
    <row r="570" spans="1:9" ht="16.5" thickBot="1">
      <c r="A570" s="32" t="s">
        <v>53</v>
      </c>
      <c r="B570" s="12">
        <f t="shared" ref="B570:C570" si="24">B470+B505+B537</f>
        <v>226.06699999999998</v>
      </c>
      <c r="C570" s="12">
        <f t="shared" si="24"/>
        <v>235.04210999999998</v>
      </c>
      <c r="D570" s="12">
        <f t="shared" si="19"/>
        <v>247.07155</v>
      </c>
      <c r="E570" s="42" t="s">
        <v>193</v>
      </c>
    </row>
    <row r="571" spans="1:9" ht="16.5" thickBot="1">
      <c r="A571" s="32" t="s">
        <v>54</v>
      </c>
      <c r="B571" s="12">
        <f t="shared" ref="B571:C571" si="25">B471+B506+B538</f>
        <v>190.25700000000001</v>
      </c>
      <c r="C571" s="12">
        <f t="shared" si="25"/>
        <v>176.04187000000002</v>
      </c>
      <c r="D571" s="12">
        <f t="shared" si="19"/>
        <v>181.5805</v>
      </c>
      <c r="E571" s="42" t="s">
        <v>55</v>
      </c>
    </row>
    <row r="572" spans="1:9" ht="24" thickBot="1">
      <c r="A572" s="32" t="s">
        <v>56</v>
      </c>
      <c r="B572" s="12">
        <f t="shared" ref="B572" si="26">B472+B507+B539</f>
        <v>103.50699999999999</v>
      </c>
      <c r="C572" s="12">
        <v>103.98</v>
      </c>
      <c r="D572" s="12">
        <f t="shared" si="19"/>
        <v>131.9</v>
      </c>
      <c r="E572" s="42" t="s">
        <v>57</v>
      </c>
      <c r="I572" s="61"/>
    </row>
    <row r="573" spans="1:9" ht="16.5" thickBot="1">
      <c r="A573" s="32" t="s">
        <v>58</v>
      </c>
      <c r="B573" s="12">
        <f t="shared" ref="B573" si="27">B473+B508+B540</f>
        <v>81.414000000000001</v>
      </c>
      <c r="C573" s="12">
        <v>29.073</v>
      </c>
      <c r="D573" s="12">
        <f>D473+D508+D540</f>
        <v>101.31</v>
      </c>
      <c r="E573" s="42" t="s">
        <v>59</v>
      </c>
    </row>
    <row r="574" spans="1:9" ht="16.5" thickBot="1">
      <c r="A574" s="32" t="s">
        <v>60</v>
      </c>
      <c r="B574" s="12">
        <f t="shared" ref="B574" si="28">B474+B509+B541</f>
        <v>10.7</v>
      </c>
      <c r="C574" s="12">
        <v>9.8279999999999994</v>
      </c>
      <c r="D574" s="12">
        <f>D474+D509+D541</f>
        <v>26.91085</v>
      </c>
      <c r="E574" s="42" t="s">
        <v>61</v>
      </c>
    </row>
    <row r="575" spans="1:9" ht="16.5" thickBot="1">
      <c r="A575" s="32" t="s">
        <v>62</v>
      </c>
      <c r="B575" s="12">
        <f t="shared" ref="B575:C575" si="29">B475+B510+B542</f>
        <v>7.742</v>
      </c>
      <c r="C575" s="12">
        <f t="shared" si="29"/>
        <v>12.507149999999999</v>
      </c>
      <c r="D575" s="12">
        <f t="shared" si="19"/>
        <v>7.6642700000000001</v>
      </c>
      <c r="E575" s="42" t="s">
        <v>63</v>
      </c>
    </row>
    <row r="576" spans="1:9" ht="16.5" thickBot="1">
      <c r="A576" s="32" t="s">
        <v>64</v>
      </c>
      <c r="B576" s="12">
        <f t="shared" ref="B576:C576" si="30">B476+B511+B543</f>
        <v>57.265000000000001</v>
      </c>
      <c r="C576" s="12">
        <f t="shared" si="30"/>
        <v>57.699269999999999</v>
      </c>
      <c r="D576" s="12">
        <f t="shared" si="19"/>
        <v>59.342980000000004</v>
      </c>
      <c r="E576" s="42" t="s">
        <v>65</v>
      </c>
    </row>
    <row r="577" spans="1:7" ht="16.5" thickBot="1">
      <c r="A577" s="32" t="s">
        <v>66</v>
      </c>
      <c r="B577" s="12">
        <f t="shared" ref="B577:C577" si="31">B477+B512+B544</f>
        <v>51.801000000000002</v>
      </c>
      <c r="C577" s="12">
        <f t="shared" si="31"/>
        <v>53.099409999999999</v>
      </c>
      <c r="D577" s="12">
        <f t="shared" si="19"/>
        <v>55.194279999999999</v>
      </c>
      <c r="E577" s="42" t="s">
        <v>67</v>
      </c>
    </row>
    <row r="578" spans="1:7" ht="16.5" thickBot="1">
      <c r="A578" s="32" t="s">
        <v>68</v>
      </c>
      <c r="B578" s="12">
        <f>B478+B513+B545</f>
        <v>55.198</v>
      </c>
      <c r="C578" s="12">
        <f t="shared" ref="C578" si="32">C478+C513+C545</f>
        <v>53.100609999999996</v>
      </c>
      <c r="D578" s="12">
        <f t="shared" si="19"/>
        <v>53.132589999999993</v>
      </c>
      <c r="E578" s="42" t="s">
        <v>69</v>
      </c>
    </row>
    <row r="579" spans="1:7" ht="16.5" thickBot="1">
      <c r="A579" s="32" t="s">
        <v>70</v>
      </c>
      <c r="B579" s="12">
        <f t="shared" ref="B579:C579" si="33">B479+B514+B546</f>
        <v>489.14</v>
      </c>
      <c r="C579" s="12">
        <f t="shared" si="33"/>
        <v>553.64</v>
      </c>
      <c r="D579" s="12">
        <f t="shared" si="19"/>
        <v>611.59199999999998</v>
      </c>
      <c r="E579" s="42" t="s">
        <v>71</v>
      </c>
    </row>
    <row r="580" spans="1:7" ht="16.5" thickBot="1">
      <c r="A580" s="32" t="s">
        <v>72</v>
      </c>
      <c r="B580" s="12">
        <f t="shared" ref="B580" si="34">B480+B515+B547</f>
        <v>544.4</v>
      </c>
      <c r="C580" s="12">
        <f>C480+C515+C547</f>
        <v>447.4</v>
      </c>
      <c r="D580" s="12">
        <f t="shared" si="19"/>
        <v>453.76600000000002</v>
      </c>
      <c r="E580" s="42" t="s">
        <v>73</v>
      </c>
    </row>
    <row r="581" spans="1:7" ht="16.5" thickBot="1">
      <c r="A581" s="32" t="s">
        <v>74</v>
      </c>
      <c r="B581" s="12">
        <f t="shared" ref="B581:C581" si="35">B481+B516+B548</f>
        <v>112.46000000000001</v>
      </c>
      <c r="C581" s="12">
        <f t="shared" si="35"/>
        <v>111.38746999999999</v>
      </c>
      <c r="D581" s="12">
        <f t="shared" si="19"/>
        <v>119.23686000000001</v>
      </c>
      <c r="E581" s="42" t="s">
        <v>75</v>
      </c>
    </row>
    <row r="582" spans="1:7" ht="24" thickBot="1">
      <c r="A582" s="32" t="s">
        <v>76</v>
      </c>
      <c r="B582" s="12">
        <f t="shared" ref="B582" si="36">B482+B517+B549</f>
        <v>222.845</v>
      </c>
      <c r="C582" s="12">
        <v>209.756</v>
      </c>
      <c r="D582" s="12">
        <f t="shared" si="19"/>
        <v>234.29381999999998</v>
      </c>
      <c r="E582" s="42" t="s">
        <v>77</v>
      </c>
      <c r="G582" s="70"/>
    </row>
    <row r="583" spans="1:7" ht="16.5" thickBot="1">
      <c r="A583" s="41" t="s">
        <v>155</v>
      </c>
      <c r="B583" s="43">
        <f t="shared" ref="B583:C583" si="37">SUM(B561:B582)</f>
        <v>4259.3897299999999</v>
      </c>
      <c r="C583" s="43">
        <f t="shared" si="37"/>
        <v>4169.4633999999996</v>
      </c>
      <c r="D583" s="43">
        <f>D483+D518+D550</f>
        <v>4406.6335399999998</v>
      </c>
      <c r="E583" s="41" t="s">
        <v>157</v>
      </c>
    </row>
    <row r="584" spans="1:7" ht="16.5" thickBot="1">
      <c r="A584" s="41" t="s">
        <v>156</v>
      </c>
      <c r="B584" s="43">
        <f>B484+B519+B551</f>
        <v>88705.207999999999</v>
      </c>
      <c r="C584" s="43">
        <f>C484+C519+C551</f>
        <v>93728.527960000007</v>
      </c>
      <c r="D584" s="43">
        <f t="shared" si="19"/>
        <v>93493.942920000001</v>
      </c>
      <c r="E584" s="41" t="s">
        <v>158</v>
      </c>
    </row>
    <row r="588" spans="1:7">
      <c r="A588" s="30" t="s">
        <v>181</v>
      </c>
      <c r="E588" s="29" t="s">
        <v>186</v>
      </c>
    </row>
    <row r="589" spans="1:7">
      <c r="A589" s="30" t="s">
        <v>242</v>
      </c>
      <c r="E589" s="28" t="s">
        <v>195</v>
      </c>
    </row>
    <row r="590" spans="1:7" ht="16.5" thickBot="1">
      <c r="A590" s="30" t="s">
        <v>101</v>
      </c>
      <c r="E590" s="29" t="s">
        <v>102</v>
      </c>
    </row>
    <row r="591" spans="1:7" ht="16.5" thickBot="1">
      <c r="A591" s="106" t="s">
        <v>31</v>
      </c>
      <c r="B591" s="108">
        <v>2020</v>
      </c>
      <c r="C591" s="108">
        <v>2021</v>
      </c>
      <c r="D591" s="108">
        <v>2022</v>
      </c>
      <c r="E591" s="107" t="s">
        <v>32</v>
      </c>
    </row>
    <row r="592" spans="1:7" ht="16.5" thickBot="1">
      <c r="A592" s="32" t="s">
        <v>36</v>
      </c>
      <c r="B592" s="12">
        <v>15.053000000000001</v>
      </c>
      <c r="C592" s="12">
        <v>20.269749999999998</v>
      </c>
      <c r="D592" s="12">
        <v>16.158639999999998</v>
      </c>
      <c r="E592" s="42" t="s">
        <v>37</v>
      </c>
    </row>
    <row r="593" spans="1:5" ht="16.5" thickBot="1">
      <c r="A593" s="32" t="s">
        <v>38</v>
      </c>
      <c r="B593" s="12">
        <v>25.527000000000001</v>
      </c>
      <c r="C593" s="12">
        <v>21.775859999999998</v>
      </c>
      <c r="D593" s="12">
        <v>20.930250000000001</v>
      </c>
      <c r="E593" s="42" t="s">
        <v>192</v>
      </c>
    </row>
    <row r="594" spans="1:5" ht="16.5" thickBot="1">
      <c r="A594" s="32" t="s">
        <v>39</v>
      </c>
      <c r="B594" s="12">
        <v>9.98</v>
      </c>
      <c r="C594" s="12">
        <v>4.3949500000000006</v>
      </c>
      <c r="D594" s="12">
        <v>4.7105800000000011</v>
      </c>
      <c r="E594" s="42" t="s">
        <v>40</v>
      </c>
    </row>
    <row r="595" spans="1:5" ht="16.5" thickBot="1">
      <c r="A595" s="32" t="s">
        <v>41</v>
      </c>
      <c r="B595" s="12">
        <v>19.367000000000001</v>
      </c>
      <c r="C595" s="12">
        <v>18.373739999999998</v>
      </c>
      <c r="D595" s="12">
        <v>18.449000000000002</v>
      </c>
      <c r="E595" s="42" t="s">
        <v>42</v>
      </c>
    </row>
    <row r="596" spans="1:5" ht="16.5" thickBot="1">
      <c r="A596" s="32" t="s">
        <v>43</v>
      </c>
      <c r="B596" s="12">
        <v>91.588999999999999</v>
      </c>
      <c r="C596" s="12">
        <v>70.05301</v>
      </c>
      <c r="D596" s="12">
        <v>70.747079999999997</v>
      </c>
      <c r="E596" s="42" t="s">
        <v>44</v>
      </c>
    </row>
    <row r="597" spans="1:5" ht="16.5" thickBot="1">
      <c r="A597" s="32" t="s">
        <v>45</v>
      </c>
      <c r="B597" s="12">
        <v>0.192</v>
      </c>
      <c r="C597" s="12">
        <v>0.31864999999999999</v>
      </c>
      <c r="D597" s="12">
        <v>0.32042000000000004</v>
      </c>
      <c r="E597" s="42" t="s">
        <v>46</v>
      </c>
    </row>
    <row r="598" spans="1:5" ht="16.5" thickBot="1">
      <c r="A598" s="32" t="s">
        <v>47</v>
      </c>
      <c r="B598" s="12">
        <v>1.7969999999999999</v>
      </c>
      <c r="C598" s="12">
        <v>2.1493099999999998</v>
      </c>
      <c r="D598" s="12">
        <v>2.1616999999999997</v>
      </c>
      <c r="E598" s="42" t="s">
        <v>48</v>
      </c>
    </row>
    <row r="599" spans="1:5" ht="16.5" thickBot="1">
      <c r="A599" s="32" t="s">
        <v>49</v>
      </c>
      <c r="B599" s="12">
        <v>52.951999999999998</v>
      </c>
      <c r="C599" s="12">
        <v>58.14564</v>
      </c>
      <c r="D599" s="12">
        <v>51.629070000000006</v>
      </c>
      <c r="E599" s="42" t="s">
        <v>50</v>
      </c>
    </row>
    <row r="600" spans="1:5" ht="16.5" thickBot="1">
      <c r="A600" s="32" t="s">
        <v>51</v>
      </c>
      <c r="B600" s="12">
        <v>164.01900000000001</v>
      </c>
      <c r="C600" s="12">
        <v>164.09429</v>
      </c>
      <c r="D600" s="12">
        <v>165.76958000000002</v>
      </c>
      <c r="E600" s="42" t="s">
        <v>52</v>
      </c>
    </row>
    <row r="601" spans="1:5" ht="16.5" thickBot="1">
      <c r="A601" s="32" t="s">
        <v>53</v>
      </c>
      <c r="B601" s="12">
        <v>63.222000000000001</v>
      </c>
      <c r="C601" s="12">
        <v>50.372540000000001</v>
      </c>
      <c r="D601" s="12">
        <v>53.28434</v>
      </c>
      <c r="E601" s="42" t="s">
        <v>193</v>
      </c>
    </row>
    <row r="602" spans="1:5" ht="16.5" thickBot="1">
      <c r="A602" s="32" t="s">
        <v>54</v>
      </c>
      <c r="B602" s="12">
        <v>32.887</v>
      </c>
      <c r="C602" s="12">
        <v>30.101020000000002</v>
      </c>
      <c r="D602" s="12">
        <v>31.280200000000004</v>
      </c>
      <c r="E602" s="42" t="s">
        <v>55</v>
      </c>
    </row>
    <row r="603" spans="1:5" ht="16.5" thickBot="1">
      <c r="A603" s="32" t="s">
        <v>56</v>
      </c>
      <c r="B603" s="12">
        <v>18.835999999999999</v>
      </c>
      <c r="C603" s="12">
        <v>17.39573</v>
      </c>
      <c r="D603" s="12">
        <v>16.79196</v>
      </c>
      <c r="E603" s="42" t="s">
        <v>57</v>
      </c>
    </row>
    <row r="604" spans="1:5" ht="16.5" thickBot="1">
      <c r="A604" s="32" t="s">
        <v>58</v>
      </c>
      <c r="B604" s="12">
        <v>16.739999999999998</v>
      </c>
      <c r="C604" s="12">
        <v>13.747439999999999</v>
      </c>
      <c r="D604" s="12">
        <v>13.782719999999999</v>
      </c>
      <c r="E604" s="42" t="s">
        <v>59</v>
      </c>
    </row>
    <row r="605" spans="1:5" ht="16.5" thickBot="1">
      <c r="A605" s="32" t="s">
        <v>60</v>
      </c>
      <c r="B605" s="12">
        <v>5.806</v>
      </c>
      <c r="C605" s="12">
        <v>5.9367199999999993</v>
      </c>
      <c r="D605" s="12">
        <v>4.7101399999999991</v>
      </c>
      <c r="E605" s="42" t="s">
        <v>61</v>
      </c>
    </row>
    <row r="606" spans="1:5" ht="16.5" thickBot="1">
      <c r="A606" s="32" t="s">
        <v>62</v>
      </c>
      <c r="B606" s="12">
        <v>2.8490000000000002</v>
      </c>
      <c r="C606" s="12">
        <v>2.3269399999999996</v>
      </c>
      <c r="D606" s="12">
        <v>1.4493999999999998</v>
      </c>
      <c r="E606" s="42" t="s">
        <v>63</v>
      </c>
    </row>
    <row r="607" spans="1:5" ht="16.5" thickBot="1">
      <c r="A607" s="32" t="s">
        <v>64</v>
      </c>
      <c r="B607" s="12">
        <v>19.991</v>
      </c>
      <c r="C607" s="12">
        <v>10.503549999999999</v>
      </c>
      <c r="D607" s="12">
        <v>10.71312</v>
      </c>
      <c r="E607" s="42" t="s">
        <v>65</v>
      </c>
    </row>
    <row r="608" spans="1:5" ht="16.5" thickBot="1">
      <c r="A608" s="32" t="s">
        <v>66</v>
      </c>
      <c r="B608" s="12">
        <v>2.2120000000000002</v>
      </c>
      <c r="C608" s="12">
        <v>5.7814499999999995</v>
      </c>
      <c r="D608" s="12">
        <v>5.9909300000000005</v>
      </c>
      <c r="E608" s="42" t="s">
        <v>67</v>
      </c>
    </row>
    <row r="609" spans="1:5" ht="16.5" thickBot="1">
      <c r="A609" s="32" t="s">
        <v>68</v>
      </c>
      <c r="B609" s="12">
        <v>12.651</v>
      </c>
      <c r="C609" s="12">
        <v>6.9512399999999994</v>
      </c>
      <c r="D609" s="12">
        <v>6.9362500000000002</v>
      </c>
      <c r="E609" s="42" t="s">
        <v>69</v>
      </c>
    </row>
    <row r="610" spans="1:5" ht="16.5" thickBot="1">
      <c r="A610" s="32" t="s">
        <v>70</v>
      </c>
      <c r="B610" s="12">
        <v>56.88</v>
      </c>
      <c r="C610" s="12">
        <v>84.347510000000014</v>
      </c>
      <c r="D610" s="12">
        <v>190.67</v>
      </c>
      <c r="E610" s="42" t="s">
        <v>71</v>
      </c>
    </row>
    <row r="611" spans="1:5" ht="16.5" thickBot="1">
      <c r="A611" s="32" t="s">
        <v>72</v>
      </c>
      <c r="B611" s="12">
        <v>110.48399999999999</v>
      </c>
      <c r="C611" s="12">
        <v>108.73238000000001</v>
      </c>
      <c r="D611" s="12">
        <v>99.830929999999995</v>
      </c>
      <c r="E611" s="42" t="s">
        <v>73</v>
      </c>
    </row>
    <row r="612" spans="1:5" ht="16.5" thickBot="1">
      <c r="A612" s="32" t="s">
        <v>74</v>
      </c>
      <c r="B612" s="12">
        <v>15.035</v>
      </c>
      <c r="C612" s="12">
        <v>17.516879999999997</v>
      </c>
      <c r="D612" s="12">
        <v>18.794360000000001</v>
      </c>
      <c r="E612" s="42" t="s">
        <v>75</v>
      </c>
    </row>
    <row r="613" spans="1:5" ht="16.5" thickBot="1">
      <c r="A613" s="32" t="s">
        <v>76</v>
      </c>
      <c r="B613" s="12">
        <v>52.017000000000003</v>
      </c>
      <c r="C613" s="12">
        <v>44.425719999999998</v>
      </c>
      <c r="D613" s="12">
        <v>45.72775</v>
      </c>
      <c r="E613" s="42" t="s">
        <v>77</v>
      </c>
    </row>
    <row r="614" spans="1:5" ht="16.5" thickBot="1">
      <c r="A614" s="41" t="s">
        <v>155</v>
      </c>
      <c r="B614" s="41">
        <v>744.02100000000007</v>
      </c>
      <c r="C614" s="41">
        <v>757.71432000000004</v>
      </c>
      <c r="D614" s="41">
        <f>SUM(D592:D613)</f>
        <v>850.83841999999993</v>
      </c>
      <c r="E614" s="41" t="s">
        <v>157</v>
      </c>
    </row>
    <row r="615" spans="1:5">
      <c r="A615" s="17" t="s">
        <v>176</v>
      </c>
      <c r="B615" s="17"/>
      <c r="C615" s="17"/>
      <c r="D615" s="17"/>
      <c r="E615" s="17"/>
    </row>
    <row r="616" spans="1:5">
      <c r="A616" s="17"/>
      <c r="B616" s="17"/>
      <c r="C616" s="17"/>
      <c r="D616" s="17"/>
      <c r="E616" s="17"/>
    </row>
    <row r="617" spans="1:5">
      <c r="A617" s="30" t="s">
        <v>182</v>
      </c>
      <c r="E617" s="29" t="s">
        <v>185</v>
      </c>
    </row>
    <row r="618" spans="1:5">
      <c r="A618" s="30" t="s">
        <v>191</v>
      </c>
      <c r="E618" s="29" t="s">
        <v>230</v>
      </c>
    </row>
    <row r="619" spans="1:5" ht="16.5" thickBot="1">
      <c r="A619" s="30" t="s">
        <v>166</v>
      </c>
      <c r="E619" s="29" t="s">
        <v>165</v>
      </c>
    </row>
    <row r="620" spans="1:5" ht="16.5" thickBot="1">
      <c r="A620" s="106" t="s">
        <v>31</v>
      </c>
      <c r="B620" s="108">
        <v>2020</v>
      </c>
      <c r="C620" s="41">
        <v>2021</v>
      </c>
      <c r="D620" s="108">
        <v>2022</v>
      </c>
      <c r="E620" s="107" t="s">
        <v>32</v>
      </c>
    </row>
    <row r="621" spans="1:5" ht="16.5" thickBot="1">
      <c r="A621" s="32" t="s">
        <v>36</v>
      </c>
      <c r="B621" s="12">
        <v>28.992999999999999</v>
      </c>
      <c r="C621" s="12">
        <v>30.626000000000001</v>
      </c>
      <c r="D621" s="12">
        <v>35</v>
      </c>
      <c r="E621" s="42" t="s">
        <v>37</v>
      </c>
    </row>
    <row r="622" spans="1:5" ht="16.5" thickBot="1">
      <c r="A622" s="32" t="s">
        <v>38</v>
      </c>
      <c r="B622" s="12">
        <v>24.631</v>
      </c>
      <c r="C622" s="12">
        <v>25.93</v>
      </c>
      <c r="D622" s="12">
        <v>26.282</v>
      </c>
      <c r="E622" s="42" t="s">
        <v>192</v>
      </c>
    </row>
    <row r="623" spans="1:5" ht="16.5" thickBot="1">
      <c r="A623" s="32" t="s">
        <v>39</v>
      </c>
      <c r="B623" s="12">
        <v>9.907</v>
      </c>
      <c r="C623" s="12">
        <v>1.534</v>
      </c>
      <c r="D623" s="12">
        <v>1.748</v>
      </c>
      <c r="E623" s="42" t="s">
        <v>40</v>
      </c>
    </row>
    <row r="624" spans="1:5" ht="16.5" thickBot="1">
      <c r="A624" s="32" t="s">
        <v>41</v>
      </c>
      <c r="B624" s="12">
        <v>96.052000000000007</v>
      </c>
      <c r="C624" s="12">
        <v>99.209000000000003</v>
      </c>
      <c r="D624" s="12">
        <v>100.14700000000001</v>
      </c>
      <c r="E624" s="42" t="s">
        <v>42</v>
      </c>
    </row>
    <row r="625" spans="1:5" ht="16.5" thickBot="1">
      <c r="A625" s="32" t="s">
        <v>43</v>
      </c>
      <c r="B625" s="12">
        <v>137.28</v>
      </c>
      <c r="C625" s="12">
        <v>137.26900000000001</v>
      </c>
      <c r="D625" s="12">
        <v>142.06100000000001</v>
      </c>
      <c r="E625" s="42" t="s">
        <v>44</v>
      </c>
    </row>
    <row r="626" spans="1:5" ht="16.5" thickBot="1">
      <c r="A626" s="32" t="s">
        <v>45</v>
      </c>
      <c r="B626" s="12">
        <v>0.54500000000000004</v>
      </c>
      <c r="C626" s="12">
        <v>0.53</v>
      </c>
      <c r="D626" s="12">
        <v>0.54700000000000004</v>
      </c>
      <c r="E626" s="42" t="s">
        <v>46</v>
      </c>
    </row>
    <row r="627" spans="1:5" ht="16.5" thickBot="1">
      <c r="A627" s="32" t="s">
        <v>47</v>
      </c>
      <c r="B627" s="12" t="s">
        <v>194</v>
      </c>
      <c r="C627" s="12" t="s">
        <v>194</v>
      </c>
      <c r="D627" s="12" t="s">
        <v>194</v>
      </c>
      <c r="E627" s="42" t="s">
        <v>48</v>
      </c>
    </row>
    <row r="628" spans="1:5" ht="16.5" thickBot="1">
      <c r="A628" s="32" t="s">
        <v>49</v>
      </c>
      <c r="B628" s="12">
        <v>202.35599999999999</v>
      </c>
      <c r="C628" s="12">
        <v>208.398</v>
      </c>
      <c r="D628" s="12">
        <v>210.36</v>
      </c>
      <c r="E628" s="42" t="s">
        <v>50</v>
      </c>
    </row>
    <row r="629" spans="1:5" ht="16.5" thickBot="1">
      <c r="A629" s="32" t="s">
        <v>51</v>
      </c>
      <c r="B629" s="12">
        <v>50.747</v>
      </c>
      <c r="C629" s="12">
        <v>51.476999999999997</v>
      </c>
      <c r="D629" s="12">
        <v>50.26</v>
      </c>
      <c r="E629" s="42" t="s">
        <v>52</v>
      </c>
    </row>
    <row r="630" spans="1:5" ht="16.5" thickBot="1">
      <c r="A630" s="32" t="s">
        <v>53</v>
      </c>
      <c r="B630" s="12">
        <v>18.741</v>
      </c>
      <c r="C630" s="12">
        <v>16.686</v>
      </c>
      <c r="D630" s="12">
        <v>14.526</v>
      </c>
      <c r="E630" s="42" t="s">
        <v>193</v>
      </c>
    </row>
    <row r="631" spans="1:5" ht="16.5" thickBot="1">
      <c r="A631" s="32" t="s">
        <v>54</v>
      </c>
      <c r="B631" s="12">
        <v>3.7709999999999999</v>
      </c>
      <c r="C631" s="12">
        <v>3.7650000000000001</v>
      </c>
      <c r="D631" s="12">
        <v>3.851</v>
      </c>
      <c r="E631" s="42" t="s">
        <v>55</v>
      </c>
    </row>
    <row r="632" spans="1:5" ht="16.5" thickBot="1">
      <c r="A632" s="32" t="s">
        <v>56</v>
      </c>
      <c r="B632" s="12">
        <v>78.534000000000006</v>
      </c>
      <c r="C632" s="12">
        <v>62.862000000000002</v>
      </c>
      <c r="D632" s="12">
        <v>116.41</v>
      </c>
      <c r="E632" s="42" t="s">
        <v>57</v>
      </c>
    </row>
    <row r="633" spans="1:5" ht="16.5" thickBot="1">
      <c r="A633" s="32" t="s">
        <v>58</v>
      </c>
      <c r="B633" s="12">
        <v>4.8289999999999997</v>
      </c>
      <c r="C633" s="12">
        <v>4.8600000000000003</v>
      </c>
      <c r="D633" s="12">
        <v>5.0039999999999996</v>
      </c>
      <c r="E633" s="42" t="s">
        <v>59</v>
      </c>
    </row>
    <row r="634" spans="1:5" ht="16.5" thickBot="1">
      <c r="A634" s="32" t="s">
        <v>60</v>
      </c>
      <c r="B634" s="12">
        <v>7.423</v>
      </c>
      <c r="C634" s="12">
        <v>6.5439999999999996</v>
      </c>
      <c r="D634" s="12">
        <v>6.048</v>
      </c>
      <c r="E634" s="42" t="s">
        <v>61</v>
      </c>
    </row>
    <row r="635" spans="1:5" ht="16.5" thickBot="1">
      <c r="A635" s="32" t="s">
        <v>62</v>
      </c>
      <c r="B635" s="12">
        <v>1.228</v>
      </c>
      <c r="C635" s="12">
        <v>3</v>
      </c>
      <c r="D635" s="12">
        <v>30</v>
      </c>
      <c r="E635" s="42" t="s">
        <v>63</v>
      </c>
    </row>
    <row r="636" spans="1:5" ht="16.5" thickBot="1">
      <c r="A636" s="32" t="s">
        <v>64</v>
      </c>
      <c r="B636" s="12">
        <v>55.456000000000003</v>
      </c>
      <c r="C636" s="12">
        <v>57.371000000000002</v>
      </c>
      <c r="D636" s="12">
        <v>58.927999999999997</v>
      </c>
      <c r="E636" s="42" t="s">
        <v>65</v>
      </c>
    </row>
    <row r="637" spans="1:5" ht="16.5" thickBot="1">
      <c r="A637" s="32" t="s">
        <v>66</v>
      </c>
      <c r="B637" s="12">
        <v>68.046999999999997</v>
      </c>
      <c r="C637" s="12">
        <v>67.77</v>
      </c>
      <c r="D637" s="12">
        <v>70.61</v>
      </c>
      <c r="E637" s="42" t="s">
        <v>67</v>
      </c>
    </row>
    <row r="638" spans="1:5" ht="16.5" thickBot="1">
      <c r="A638" s="32" t="s">
        <v>68</v>
      </c>
      <c r="B638" s="12">
        <v>36.548000000000002</v>
      </c>
      <c r="C638" s="12">
        <v>36.155000000000001</v>
      </c>
      <c r="D638" s="12">
        <v>36.5</v>
      </c>
      <c r="E638" s="42" t="s">
        <v>69</v>
      </c>
    </row>
    <row r="639" spans="1:5" ht="16.5" thickBot="1">
      <c r="A639" s="32" t="s">
        <v>70</v>
      </c>
      <c r="B639" s="12">
        <v>167.03899999999999</v>
      </c>
      <c r="C639" s="12">
        <v>176.56399999999999</v>
      </c>
      <c r="D639" s="12">
        <v>300</v>
      </c>
      <c r="E639" s="42" t="s">
        <v>71</v>
      </c>
    </row>
    <row r="640" spans="1:5" ht="16.5" thickBot="1">
      <c r="A640" s="32" t="s">
        <v>72</v>
      </c>
      <c r="B640" s="12">
        <v>207.696</v>
      </c>
      <c r="C640" s="12">
        <v>217.46199999999999</v>
      </c>
      <c r="D640" s="12">
        <v>222.399</v>
      </c>
      <c r="E640" s="42" t="s">
        <v>73</v>
      </c>
    </row>
    <row r="641" spans="1:5" ht="16.5" thickBot="1">
      <c r="A641" s="32" t="s">
        <v>74</v>
      </c>
      <c r="B641" s="12">
        <v>4.7329999999999997</v>
      </c>
      <c r="C641" s="12">
        <v>4.7729999999999997</v>
      </c>
      <c r="D641" s="12">
        <v>4.7839999999999998</v>
      </c>
      <c r="E641" s="42" t="s">
        <v>75</v>
      </c>
    </row>
    <row r="642" spans="1:5" ht="16.5" thickBot="1">
      <c r="A642" s="32" t="s">
        <v>76</v>
      </c>
      <c r="B642" s="12">
        <v>70.137</v>
      </c>
      <c r="C642" s="12">
        <v>71.620999999999995</v>
      </c>
      <c r="D642" s="12">
        <v>69.757999999999996</v>
      </c>
      <c r="E642" s="42" t="s">
        <v>77</v>
      </c>
    </row>
    <row r="643" spans="1:5" ht="16.5" thickBot="1">
      <c r="A643" s="41" t="s">
        <v>155</v>
      </c>
      <c r="B643" s="43">
        <v>1274.6929999999998</v>
      </c>
      <c r="C643" s="43">
        <v>1284.4059999999997</v>
      </c>
      <c r="D643" s="43">
        <f>SUM(D621:D642)</f>
        <v>1505.2230000000002</v>
      </c>
      <c r="E643" s="41" t="s">
        <v>157</v>
      </c>
    </row>
    <row r="644" spans="1:5" ht="16.5" thickBot="1">
      <c r="A644" s="41" t="s">
        <v>156</v>
      </c>
      <c r="B644" s="43">
        <v>33097.116000000002</v>
      </c>
      <c r="C644" s="43">
        <v>25856.087</v>
      </c>
      <c r="D644" s="43">
        <v>26561.633999999998</v>
      </c>
      <c r="E644" s="41" t="s">
        <v>158</v>
      </c>
    </row>
    <row r="645" spans="1:5">
      <c r="A645" s="24"/>
    </row>
    <row r="646" spans="1:5">
      <c r="A646" s="30" t="s">
        <v>183</v>
      </c>
      <c r="E646" s="29" t="s">
        <v>184</v>
      </c>
    </row>
    <row r="647" spans="1:5" ht="19.5" customHeight="1">
      <c r="A647" s="30" t="s">
        <v>163</v>
      </c>
      <c r="E647" s="29" t="s">
        <v>229</v>
      </c>
    </row>
    <row r="648" spans="1:5" ht="16.5" thickBot="1">
      <c r="A648" s="30" t="s">
        <v>166</v>
      </c>
      <c r="E648" s="29" t="s">
        <v>165</v>
      </c>
    </row>
    <row r="649" spans="1:5" ht="16.5" thickBot="1">
      <c r="A649" s="106" t="s">
        <v>31</v>
      </c>
      <c r="B649" s="41">
        <v>2020</v>
      </c>
      <c r="C649" s="41">
        <v>2021</v>
      </c>
      <c r="D649" s="41">
        <v>2022</v>
      </c>
      <c r="E649" s="107" t="s">
        <v>32</v>
      </c>
    </row>
    <row r="650" spans="1:5" ht="16.5" thickBot="1">
      <c r="A650" s="32" t="s">
        <v>36</v>
      </c>
      <c r="B650" s="12">
        <v>6.0000000000000001E-3</v>
      </c>
      <c r="C650" s="12">
        <v>0</v>
      </c>
      <c r="D650" s="12">
        <v>7.0000000000000001E-3</v>
      </c>
      <c r="E650" s="42" t="s">
        <v>37</v>
      </c>
    </row>
    <row r="651" spans="1:5" ht="16.5" thickBot="1">
      <c r="A651" s="32" t="s">
        <v>38</v>
      </c>
      <c r="B651" s="12"/>
      <c r="C651" s="12"/>
      <c r="D651" s="12" t="s">
        <v>257</v>
      </c>
      <c r="E651" s="42" t="s">
        <v>192</v>
      </c>
    </row>
    <row r="652" spans="1:5" ht="16.5" thickBot="1">
      <c r="A652" s="32" t="s">
        <v>39</v>
      </c>
      <c r="B652" s="12"/>
      <c r="C652" s="12"/>
      <c r="D652" s="12" t="s">
        <v>257</v>
      </c>
      <c r="E652" s="42" t="s">
        <v>40</v>
      </c>
    </row>
    <row r="653" spans="1:5" ht="16.5" thickBot="1">
      <c r="A653" s="32" t="s">
        <v>41</v>
      </c>
      <c r="B653" s="12"/>
      <c r="C653" s="12"/>
      <c r="D653" s="12" t="s">
        <v>257</v>
      </c>
      <c r="E653" s="42" t="s">
        <v>42</v>
      </c>
    </row>
    <row r="654" spans="1:5" ht="16.5" thickBot="1">
      <c r="A654" s="32" t="s">
        <v>43</v>
      </c>
      <c r="B654" s="12">
        <v>6.2E-2</v>
      </c>
      <c r="C654" s="12">
        <v>0</v>
      </c>
      <c r="D654" s="12">
        <v>6.3E-2</v>
      </c>
      <c r="E654" s="42" t="s">
        <v>44</v>
      </c>
    </row>
    <row r="655" spans="1:5" ht="16.5" thickBot="1">
      <c r="A655" s="32" t="s">
        <v>45</v>
      </c>
      <c r="B655" s="12"/>
      <c r="C655" s="12"/>
      <c r="D655" s="12" t="s">
        <v>257</v>
      </c>
      <c r="E655" s="42" t="s">
        <v>46</v>
      </c>
    </row>
    <row r="656" spans="1:5" ht="16.5" thickBot="1">
      <c r="A656" s="32" t="s">
        <v>47</v>
      </c>
      <c r="B656" s="12"/>
      <c r="C656" s="12"/>
      <c r="D656" s="12" t="s">
        <v>257</v>
      </c>
      <c r="E656" s="42" t="s">
        <v>48</v>
      </c>
    </row>
    <row r="657" spans="1:5" ht="16.5" thickBot="1">
      <c r="A657" s="32" t="s">
        <v>49</v>
      </c>
      <c r="B657" s="12"/>
      <c r="C657" s="12"/>
      <c r="D657" s="12" t="s">
        <v>257</v>
      </c>
      <c r="E657" s="42" t="s">
        <v>50</v>
      </c>
    </row>
    <row r="658" spans="1:5" ht="16.5" thickBot="1">
      <c r="A658" s="32" t="s">
        <v>51</v>
      </c>
      <c r="B658" s="12"/>
      <c r="C658" s="12"/>
      <c r="D658" s="12" t="s">
        <v>257</v>
      </c>
      <c r="E658" s="42" t="s">
        <v>52</v>
      </c>
    </row>
    <row r="659" spans="1:5" ht="16.5" thickBot="1">
      <c r="A659" s="32" t="s">
        <v>53</v>
      </c>
      <c r="B659" s="12">
        <v>4.5999999999999999E-2</v>
      </c>
      <c r="C659" s="12">
        <v>0</v>
      </c>
      <c r="D659" s="12">
        <v>4.5999999999999999E-2</v>
      </c>
      <c r="E659" s="42" t="s">
        <v>193</v>
      </c>
    </row>
    <row r="660" spans="1:5" ht="16.5" thickBot="1">
      <c r="A660" s="32" t="s">
        <v>54</v>
      </c>
      <c r="B660" s="12"/>
      <c r="C660" s="12"/>
      <c r="D660" s="12" t="s">
        <v>257</v>
      </c>
      <c r="E660" s="42" t="s">
        <v>55</v>
      </c>
    </row>
    <row r="661" spans="1:5" ht="16.5" thickBot="1">
      <c r="A661" s="32" t="s">
        <v>56</v>
      </c>
      <c r="B661" s="12"/>
      <c r="C661" s="12"/>
      <c r="D661" s="12" t="s">
        <v>257</v>
      </c>
      <c r="E661" s="42" t="s">
        <v>57</v>
      </c>
    </row>
    <row r="662" spans="1:5" ht="16.5" thickBot="1">
      <c r="A662" s="32" t="s">
        <v>58</v>
      </c>
      <c r="B662" s="12"/>
      <c r="C662" s="12"/>
      <c r="D662" s="12">
        <v>0</v>
      </c>
      <c r="E662" s="42" t="s">
        <v>59</v>
      </c>
    </row>
    <row r="663" spans="1:5" ht="16.5" thickBot="1">
      <c r="A663" s="32" t="s">
        <v>60</v>
      </c>
      <c r="B663" s="12"/>
      <c r="C663" s="12"/>
      <c r="D663" s="12" t="s">
        <v>257</v>
      </c>
      <c r="E663" s="42" t="s">
        <v>61</v>
      </c>
    </row>
    <row r="664" spans="1:5" ht="16.5" thickBot="1">
      <c r="A664" s="32" t="s">
        <v>62</v>
      </c>
      <c r="B664" s="12"/>
      <c r="C664" s="12"/>
      <c r="D664" s="12" t="s">
        <v>257</v>
      </c>
      <c r="E664" s="42" t="s">
        <v>63</v>
      </c>
    </row>
    <row r="665" spans="1:5" ht="16.5" thickBot="1">
      <c r="A665" s="32" t="s">
        <v>64</v>
      </c>
      <c r="B665" s="12"/>
      <c r="C665" s="12"/>
      <c r="D665" s="12" t="s">
        <v>257</v>
      </c>
      <c r="E665" s="42" t="s">
        <v>65</v>
      </c>
    </row>
    <row r="666" spans="1:5" ht="16.5" thickBot="1">
      <c r="A666" s="32" t="s">
        <v>66</v>
      </c>
      <c r="B666" s="12"/>
      <c r="C666" s="12"/>
      <c r="D666" s="12" t="s">
        <v>257</v>
      </c>
      <c r="E666" s="42" t="s">
        <v>67</v>
      </c>
    </row>
    <row r="667" spans="1:5" ht="16.5" thickBot="1">
      <c r="A667" s="32" t="s">
        <v>68</v>
      </c>
      <c r="B667" s="12"/>
      <c r="C667" s="12"/>
      <c r="D667" s="12" t="s">
        <v>257</v>
      </c>
      <c r="E667" s="42" t="s">
        <v>69</v>
      </c>
    </row>
    <row r="668" spans="1:5" ht="16.5" thickBot="1">
      <c r="A668" s="32" t="s">
        <v>70</v>
      </c>
      <c r="B668" s="12">
        <v>7.7809999999999997</v>
      </c>
      <c r="C668" s="12">
        <v>0</v>
      </c>
      <c r="D668" s="12">
        <v>7.3179999999999996</v>
      </c>
      <c r="E668" s="42" t="s">
        <v>71</v>
      </c>
    </row>
    <row r="669" spans="1:5" ht="16.5" thickBot="1">
      <c r="A669" s="32" t="s">
        <v>72</v>
      </c>
      <c r="B669" s="12"/>
      <c r="C669" s="12"/>
      <c r="D669" s="12" t="s">
        <v>257</v>
      </c>
      <c r="E669" s="42" t="s">
        <v>73</v>
      </c>
    </row>
    <row r="670" spans="1:5" ht="16.5" thickBot="1">
      <c r="A670" s="32" t="s">
        <v>74</v>
      </c>
      <c r="B670" s="12"/>
      <c r="C670" s="12"/>
      <c r="D670" s="12" t="s">
        <v>257</v>
      </c>
      <c r="E670" s="42" t="s">
        <v>75</v>
      </c>
    </row>
    <row r="671" spans="1:5" ht="16.5" thickBot="1">
      <c r="A671" s="32" t="s">
        <v>76</v>
      </c>
      <c r="B671" s="12"/>
      <c r="C671" s="12"/>
      <c r="D671" s="12" t="s">
        <v>257</v>
      </c>
      <c r="E671" s="42" t="s">
        <v>77</v>
      </c>
    </row>
    <row r="672" spans="1:5" ht="16.5" thickBot="1">
      <c r="A672" s="41" t="s">
        <v>155</v>
      </c>
      <c r="B672" s="43">
        <v>5.73</v>
      </c>
      <c r="C672" s="43">
        <v>5.73</v>
      </c>
      <c r="D672" s="43">
        <f>SUM(D650:D671)</f>
        <v>7.4339999999999993</v>
      </c>
      <c r="E672" s="41" t="s">
        <v>157</v>
      </c>
    </row>
    <row r="673" spans="1:5" ht="16.5" thickBot="1">
      <c r="A673" s="41" t="s">
        <v>156</v>
      </c>
      <c r="B673" s="43">
        <v>1177.3510000000001</v>
      </c>
      <c r="C673" s="43">
        <v>1154.933</v>
      </c>
      <c r="D673" s="43">
        <v>1126.2760000000001</v>
      </c>
      <c r="E673" s="41" t="s">
        <v>158</v>
      </c>
    </row>
    <row r="674" spans="1:5">
      <c r="A674" s="20"/>
      <c r="B674" s="25"/>
      <c r="C674" s="25"/>
      <c r="D674" s="25"/>
      <c r="E674" s="25"/>
    </row>
    <row r="675" spans="1:5">
      <c r="A675" s="17"/>
      <c r="B675" s="18"/>
      <c r="C675" s="18"/>
      <c r="D675" s="18"/>
      <c r="E675" s="17"/>
    </row>
    <row r="676" spans="1:5">
      <c r="A676" s="17"/>
      <c r="B676" s="18"/>
      <c r="C676" s="18"/>
      <c r="D676" s="18"/>
      <c r="E676" s="17"/>
    </row>
    <row r="677" spans="1:5">
      <c r="A677" s="30" t="s">
        <v>109</v>
      </c>
      <c r="E677" s="29" t="s">
        <v>110</v>
      </c>
    </row>
    <row r="678" spans="1:5">
      <c r="A678" s="30" t="s">
        <v>164</v>
      </c>
      <c r="D678" s="115" t="s">
        <v>231</v>
      </c>
      <c r="E678" s="115"/>
    </row>
    <row r="679" spans="1:5" ht="16.5" thickBot="1">
      <c r="A679" s="30" t="s">
        <v>166</v>
      </c>
      <c r="E679" s="29" t="s">
        <v>165</v>
      </c>
    </row>
    <row r="680" spans="1:5" ht="16.5" thickBot="1">
      <c r="A680" s="106" t="s">
        <v>31</v>
      </c>
      <c r="B680" s="41">
        <v>2020</v>
      </c>
      <c r="C680" s="41">
        <v>2021</v>
      </c>
      <c r="D680" s="41">
        <v>2022</v>
      </c>
      <c r="E680" s="107" t="s">
        <v>32</v>
      </c>
    </row>
    <row r="681" spans="1:5" ht="16.5" thickBot="1">
      <c r="A681" s="32" t="s">
        <v>36</v>
      </c>
      <c r="B681" s="12">
        <v>7.0000000000000001E-3</v>
      </c>
      <c r="C681" s="12">
        <v>5.0000000000000001E-3</v>
      </c>
      <c r="D681" s="12">
        <v>5.0000000000000001E-3</v>
      </c>
      <c r="E681" s="42" t="s">
        <v>37</v>
      </c>
    </row>
    <row r="682" spans="1:5" ht="16.5" thickBot="1">
      <c r="A682" s="32" t="s">
        <v>38</v>
      </c>
      <c r="B682" s="12"/>
      <c r="C682" s="12"/>
      <c r="D682" s="12" t="s">
        <v>257</v>
      </c>
      <c r="E682" s="42" t="s">
        <v>192</v>
      </c>
    </row>
    <row r="683" spans="1:5" ht="16.5" thickBot="1">
      <c r="A683" s="32" t="s">
        <v>39</v>
      </c>
      <c r="B683" s="12"/>
      <c r="C683" s="12"/>
      <c r="D683" s="12" t="s">
        <v>257</v>
      </c>
      <c r="E683" s="42" t="s">
        <v>40</v>
      </c>
    </row>
    <row r="684" spans="1:5" ht="16.5" thickBot="1">
      <c r="A684" s="32" t="s">
        <v>41</v>
      </c>
      <c r="B684" s="12">
        <v>12.667999999999999</v>
      </c>
      <c r="C684" s="12">
        <v>13.225</v>
      </c>
      <c r="D684" s="12">
        <v>13.039</v>
      </c>
      <c r="E684" s="42" t="s">
        <v>42</v>
      </c>
    </row>
    <row r="685" spans="1:5" ht="16.5" thickBot="1">
      <c r="A685" s="32" t="s">
        <v>43</v>
      </c>
      <c r="B685" s="12">
        <v>9.4E-2</v>
      </c>
      <c r="C685" s="12">
        <v>9.2999999999999999E-2</v>
      </c>
      <c r="D685" s="12">
        <v>9.4E-2</v>
      </c>
      <c r="E685" s="42" t="s">
        <v>44</v>
      </c>
    </row>
    <row r="686" spans="1:5" ht="16.5" thickBot="1">
      <c r="A686" s="32" t="s">
        <v>45</v>
      </c>
      <c r="B686" s="12"/>
      <c r="C686" s="12"/>
      <c r="D686" s="12" t="s">
        <v>257</v>
      </c>
      <c r="E686" s="42" t="s">
        <v>46</v>
      </c>
    </row>
    <row r="687" spans="1:5" ht="16.5" thickBot="1">
      <c r="A687" s="32" t="s">
        <v>47</v>
      </c>
      <c r="B687" s="12"/>
      <c r="C687" s="12"/>
      <c r="D687" s="12" t="s">
        <v>257</v>
      </c>
      <c r="E687" s="42" t="s">
        <v>48</v>
      </c>
    </row>
    <row r="688" spans="1:5" ht="16.5" thickBot="1">
      <c r="A688" s="32" t="s">
        <v>49</v>
      </c>
      <c r="B688" s="12"/>
      <c r="C688" s="12"/>
      <c r="D688" s="12" t="s">
        <v>257</v>
      </c>
      <c r="E688" s="42" t="s">
        <v>50</v>
      </c>
    </row>
    <row r="689" spans="1:5" ht="16.5" thickBot="1">
      <c r="A689" s="32" t="s">
        <v>51</v>
      </c>
      <c r="B689" s="12"/>
      <c r="C689" s="12"/>
      <c r="D689" s="12" t="s">
        <v>257</v>
      </c>
      <c r="E689" s="42" t="s">
        <v>52</v>
      </c>
    </row>
    <row r="690" spans="1:5" ht="16.5" thickBot="1">
      <c r="A690" s="32" t="s">
        <v>53</v>
      </c>
      <c r="B690" s="12">
        <v>0.14499999999999999</v>
      </c>
      <c r="C690" s="12">
        <v>0.13900000000000001</v>
      </c>
      <c r="D690" s="12">
        <v>0.14799999999999999</v>
      </c>
      <c r="E690" s="42" t="s">
        <v>193</v>
      </c>
    </row>
    <row r="691" spans="1:5" ht="16.5" thickBot="1">
      <c r="A691" s="32" t="s">
        <v>54</v>
      </c>
      <c r="B691" s="12"/>
      <c r="C691" s="12"/>
      <c r="D691" s="12" t="s">
        <v>257</v>
      </c>
      <c r="E691" s="42" t="s">
        <v>55</v>
      </c>
    </row>
    <row r="692" spans="1:5" ht="16.5" thickBot="1">
      <c r="A692" s="32" t="s">
        <v>56</v>
      </c>
      <c r="B692" s="12"/>
      <c r="C692" s="12"/>
      <c r="D692" s="12" t="s">
        <v>257</v>
      </c>
      <c r="E692" s="42" t="s">
        <v>57</v>
      </c>
    </row>
    <row r="693" spans="1:5" ht="16.5" thickBot="1">
      <c r="A693" s="32" t="s">
        <v>58</v>
      </c>
      <c r="B693" s="12"/>
      <c r="C693" s="12"/>
      <c r="D693" s="12" t="s">
        <v>257</v>
      </c>
      <c r="E693" s="42" t="s">
        <v>59</v>
      </c>
    </row>
    <row r="694" spans="1:5" ht="16.5" thickBot="1">
      <c r="A694" s="32" t="s">
        <v>60</v>
      </c>
      <c r="B694" s="12"/>
      <c r="C694" s="12"/>
      <c r="D694" s="12" t="s">
        <v>257</v>
      </c>
      <c r="E694" s="42" t="s">
        <v>61</v>
      </c>
    </row>
    <row r="695" spans="1:5" ht="16.5" thickBot="1">
      <c r="A695" s="32" t="s">
        <v>62</v>
      </c>
      <c r="B695" s="12"/>
      <c r="C695" s="12"/>
      <c r="D695" s="12" t="s">
        <v>257</v>
      </c>
      <c r="E695" s="42" t="s">
        <v>63</v>
      </c>
    </row>
    <row r="696" spans="1:5" ht="16.5" thickBot="1">
      <c r="A696" s="32" t="s">
        <v>64</v>
      </c>
      <c r="B696" s="12"/>
      <c r="C696" s="12"/>
      <c r="D696" s="12" t="s">
        <v>257</v>
      </c>
      <c r="E696" s="42" t="s">
        <v>65</v>
      </c>
    </row>
    <row r="697" spans="1:5" ht="16.5" thickBot="1">
      <c r="A697" s="32" t="s">
        <v>66</v>
      </c>
      <c r="B697" s="12"/>
      <c r="C697" s="12"/>
      <c r="D697" s="12">
        <v>0</v>
      </c>
      <c r="E697" s="42" t="s">
        <v>67</v>
      </c>
    </row>
    <row r="698" spans="1:5" ht="16.5" thickBot="1">
      <c r="A698" s="32" t="s">
        <v>68</v>
      </c>
      <c r="B698" s="12"/>
      <c r="C698" s="12"/>
      <c r="D698" s="12" t="s">
        <v>257</v>
      </c>
      <c r="E698" s="42" t="s">
        <v>69</v>
      </c>
    </row>
    <row r="699" spans="1:5" ht="16.5" thickBot="1">
      <c r="A699" s="32" t="s">
        <v>70</v>
      </c>
      <c r="B699" s="12">
        <v>3.4169999999999998</v>
      </c>
      <c r="C699" s="12">
        <v>2.3140000000000001</v>
      </c>
      <c r="D699" s="12">
        <v>1.9019999999999999</v>
      </c>
      <c r="E699" s="42" t="s">
        <v>71</v>
      </c>
    </row>
    <row r="700" spans="1:5" ht="16.5" thickBot="1">
      <c r="A700" s="32" t="s">
        <v>72</v>
      </c>
      <c r="B700" s="12">
        <v>10.525</v>
      </c>
      <c r="C700" s="12">
        <v>12.788</v>
      </c>
      <c r="D700" s="12">
        <v>13.365</v>
      </c>
      <c r="E700" s="42" t="s">
        <v>73</v>
      </c>
    </row>
    <row r="701" spans="1:5" ht="16.5" thickBot="1">
      <c r="A701" s="32" t="s">
        <v>74</v>
      </c>
      <c r="B701" s="12"/>
      <c r="C701" s="12"/>
      <c r="D701" s="12" t="s">
        <v>257</v>
      </c>
      <c r="E701" s="42" t="s">
        <v>75</v>
      </c>
    </row>
    <row r="702" spans="1:5" ht="16.5" thickBot="1">
      <c r="A702" s="32" t="s">
        <v>76</v>
      </c>
      <c r="B702" s="12"/>
      <c r="C702" s="12"/>
      <c r="D702" s="12" t="s">
        <v>257</v>
      </c>
      <c r="E702" s="42" t="s">
        <v>77</v>
      </c>
    </row>
    <row r="703" spans="1:5" ht="16.5" thickBot="1">
      <c r="A703" s="41" t="s">
        <v>155</v>
      </c>
      <c r="B703" s="43">
        <v>26.855999999999995</v>
      </c>
      <c r="C703" s="43">
        <v>28.564</v>
      </c>
      <c r="D703" s="43">
        <f>SUM(D681:D702)</f>
        <v>28.552999999999997</v>
      </c>
      <c r="E703" s="41" t="s">
        <v>157</v>
      </c>
    </row>
    <row r="704" spans="1:5" ht="16.5" thickBot="1">
      <c r="A704" s="41" t="s">
        <v>156</v>
      </c>
      <c r="B704" s="43">
        <v>450.29300000000001</v>
      </c>
      <c r="C704" s="43">
        <v>293.18700000000001</v>
      </c>
      <c r="D704" s="43">
        <v>255.767</v>
      </c>
      <c r="E704" s="41" t="s">
        <v>158</v>
      </c>
    </row>
    <row r="705" spans="1:5">
      <c r="A705" s="17"/>
      <c r="B705" s="17"/>
      <c r="C705" s="17"/>
      <c r="D705" s="17"/>
      <c r="E705" s="17"/>
    </row>
    <row r="706" spans="1:5">
      <c r="A706" s="17"/>
      <c r="B706" s="17"/>
      <c r="C706" s="17"/>
      <c r="D706" s="17"/>
      <c r="E706" s="17"/>
    </row>
    <row r="707" spans="1:5">
      <c r="A707" s="30" t="s">
        <v>112</v>
      </c>
      <c r="E707" s="29" t="s">
        <v>111</v>
      </c>
    </row>
    <row r="708" spans="1:5">
      <c r="A708" s="30" t="s">
        <v>159</v>
      </c>
      <c r="D708" s="115" t="s">
        <v>232</v>
      </c>
      <c r="E708" s="115"/>
    </row>
    <row r="709" spans="1:5" ht="16.5" thickBot="1">
      <c r="A709" s="30" t="s">
        <v>166</v>
      </c>
      <c r="E709" s="29" t="s">
        <v>165</v>
      </c>
    </row>
    <row r="710" spans="1:5" ht="16.5" thickBot="1">
      <c r="A710" s="106" t="s">
        <v>31</v>
      </c>
      <c r="B710" s="41">
        <v>2020</v>
      </c>
      <c r="C710" s="41">
        <v>2021</v>
      </c>
      <c r="D710" s="41">
        <v>2022</v>
      </c>
      <c r="E710" s="107" t="s">
        <v>32</v>
      </c>
    </row>
    <row r="711" spans="1:5" ht="16.5" thickBot="1">
      <c r="A711" s="32" t="s">
        <v>36</v>
      </c>
      <c r="B711" s="12">
        <v>3.0000000000000001E-3</v>
      </c>
      <c r="C711" s="12">
        <v>3.0000000000000001E-3</v>
      </c>
      <c r="D711" s="12">
        <v>3.0000000000000001E-3</v>
      </c>
      <c r="E711" s="42" t="s">
        <v>37</v>
      </c>
    </row>
    <row r="712" spans="1:5" ht="16.5" thickBot="1">
      <c r="A712" s="32" t="s">
        <v>38</v>
      </c>
      <c r="B712" s="12"/>
      <c r="C712" s="12"/>
      <c r="D712" s="12" t="s">
        <v>257</v>
      </c>
      <c r="E712" s="42" t="s">
        <v>192</v>
      </c>
    </row>
    <row r="713" spans="1:5" ht="16.5" thickBot="1">
      <c r="A713" s="32" t="s">
        <v>39</v>
      </c>
      <c r="B713" s="12"/>
      <c r="C713" s="12"/>
      <c r="D713" s="12" t="s">
        <v>257</v>
      </c>
      <c r="E713" s="42" t="s">
        <v>40</v>
      </c>
    </row>
    <row r="714" spans="1:5" ht="16.5" thickBot="1">
      <c r="A714" s="32" t="s">
        <v>41</v>
      </c>
      <c r="B714" s="12"/>
      <c r="C714" s="12"/>
      <c r="D714" s="12" t="s">
        <v>257</v>
      </c>
      <c r="E714" s="42" t="s">
        <v>42</v>
      </c>
    </row>
    <row r="715" spans="1:5" ht="16.5" thickBot="1">
      <c r="A715" s="32" t="s">
        <v>43</v>
      </c>
      <c r="B715" s="12">
        <v>3.5999999999999997E-2</v>
      </c>
      <c r="C715" s="12">
        <v>4.8000000000000001E-2</v>
      </c>
      <c r="D715" s="12">
        <v>4.8000000000000001E-2</v>
      </c>
      <c r="E715" s="42" t="s">
        <v>44</v>
      </c>
    </row>
    <row r="716" spans="1:5" ht="16.5" thickBot="1">
      <c r="A716" s="32" t="s">
        <v>45</v>
      </c>
      <c r="B716" s="12"/>
      <c r="C716" s="12"/>
      <c r="D716" s="12" t="s">
        <v>257</v>
      </c>
      <c r="E716" s="42" t="s">
        <v>46</v>
      </c>
    </row>
    <row r="717" spans="1:5" ht="16.5" thickBot="1">
      <c r="A717" s="32" t="s">
        <v>47</v>
      </c>
      <c r="B717" s="12"/>
      <c r="C717" s="12"/>
      <c r="D717" s="12" t="s">
        <v>257</v>
      </c>
      <c r="E717" s="42" t="s">
        <v>48</v>
      </c>
    </row>
    <row r="718" spans="1:5" ht="16.5" thickBot="1">
      <c r="A718" s="32" t="s">
        <v>49</v>
      </c>
      <c r="B718" s="12"/>
      <c r="C718" s="12"/>
      <c r="D718" s="12" t="s">
        <v>257</v>
      </c>
      <c r="E718" s="42" t="s">
        <v>50</v>
      </c>
    </row>
    <row r="719" spans="1:5" ht="16.5" thickBot="1">
      <c r="A719" s="32" t="s">
        <v>51</v>
      </c>
      <c r="B719" s="12"/>
      <c r="C719" s="12"/>
      <c r="D719" s="12" t="s">
        <v>257</v>
      </c>
      <c r="E719" s="42" t="s">
        <v>52</v>
      </c>
    </row>
    <row r="720" spans="1:5" ht="16.5" thickBot="1">
      <c r="A720" s="32" t="s">
        <v>53</v>
      </c>
      <c r="B720" s="12">
        <v>4.7E-2</v>
      </c>
      <c r="C720" s="12">
        <v>4.4999999999999998E-2</v>
      </c>
      <c r="D720" s="12">
        <v>4.5999999999999999E-2</v>
      </c>
      <c r="E720" s="42" t="s">
        <v>193</v>
      </c>
    </row>
    <row r="721" spans="1:5" ht="16.5" thickBot="1">
      <c r="A721" s="32" t="s">
        <v>54</v>
      </c>
      <c r="B721" s="12"/>
      <c r="C721" s="12"/>
      <c r="D721" s="12" t="s">
        <v>257</v>
      </c>
      <c r="E721" s="42" t="s">
        <v>55</v>
      </c>
    </row>
    <row r="722" spans="1:5" ht="16.5" thickBot="1">
      <c r="A722" s="32" t="s">
        <v>56</v>
      </c>
      <c r="B722" s="12"/>
      <c r="C722" s="12"/>
      <c r="D722" s="12" t="s">
        <v>257</v>
      </c>
      <c r="E722" s="42" t="s">
        <v>57</v>
      </c>
    </row>
    <row r="723" spans="1:5" ht="16.5" thickBot="1">
      <c r="A723" s="32" t="s">
        <v>58</v>
      </c>
      <c r="B723" s="12"/>
      <c r="C723" s="12"/>
      <c r="D723" s="12" t="s">
        <v>257</v>
      </c>
      <c r="E723" s="42" t="s">
        <v>59</v>
      </c>
    </row>
    <row r="724" spans="1:5" ht="16.5" thickBot="1">
      <c r="A724" s="32" t="s">
        <v>60</v>
      </c>
      <c r="B724" s="12"/>
      <c r="C724" s="12"/>
      <c r="D724" s="12" t="s">
        <v>257</v>
      </c>
      <c r="E724" s="42" t="s">
        <v>61</v>
      </c>
    </row>
    <row r="725" spans="1:5" ht="16.5" thickBot="1">
      <c r="A725" s="32" t="s">
        <v>62</v>
      </c>
      <c r="B725" s="12"/>
      <c r="C725" s="12"/>
      <c r="D725" s="12" t="s">
        <v>257</v>
      </c>
      <c r="E725" s="42" t="s">
        <v>63</v>
      </c>
    </row>
    <row r="726" spans="1:5" ht="16.5" thickBot="1">
      <c r="A726" s="32" t="s">
        <v>64</v>
      </c>
      <c r="B726" s="12"/>
      <c r="C726" s="12"/>
      <c r="D726" s="12" t="s">
        <v>257</v>
      </c>
      <c r="E726" s="42" t="s">
        <v>65</v>
      </c>
    </row>
    <row r="727" spans="1:5" ht="16.5" thickBot="1">
      <c r="A727" s="32" t="s">
        <v>66</v>
      </c>
      <c r="B727" s="12"/>
      <c r="C727" s="12"/>
      <c r="D727" s="12" t="s">
        <v>257</v>
      </c>
      <c r="E727" s="42" t="s">
        <v>67</v>
      </c>
    </row>
    <row r="728" spans="1:5" ht="16.5" thickBot="1">
      <c r="A728" s="32" t="s">
        <v>68</v>
      </c>
      <c r="B728" s="12"/>
      <c r="C728" s="12"/>
      <c r="D728" s="12" t="s">
        <v>257</v>
      </c>
      <c r="E728" s="42" t="s">
        <v>69</v>
      </c>
    </row>
    <row r="729" spans="1:5" ht="16.5" thickBot="1">
      <c r="A729" s="32" t="s">
        <v>70</v>
      </c>
      <c r="B729" s="12">
        <v>7.0449999999999999</v>
      </c>
      <c r="C729" s="12">
        <v>7.0110000000000001</v>
      </c>
      <c r="D729" s="12">
        <v>3</v>
      </c>
      <c r="E729" s="42" t="s">
        <v>71</v>
      </c>
    </row>
    <row r="730" spans="1:5" ht="16.5" thickBot="1">
      <c r="A730" s="32" t="s">
        <v>72</v>
      </c>
      <c r="B730" s="12"/>
      <c r="C730" s="12"/>
      <c r="D730" s="12" t="s">
        <v>257</v>
      </c>
      <c r="E730" s="42" t="s">
        <v>73</v>
      </c>
    </row>
    <row r="731" spans="1:5" ht="16.5" thickBot="1">
      <c r="A731" s="32" t="s">
        <v>74</v>
      </c>
      <c r="B731" s="12"/>
      <c r="C731" s="12"/>
      <c r="D731" s="12" t="s">
        <v>257</v>
      </c>
      <c r="E731" s="42" t="s">
        <v>75</v>
      </c>
    </row>
    <row r="732" spans="1:5" ht="16.5" thickBot="1">
      <c r="A732" s="32" t="s">
        <v>76</v>
      </c>
      <c r="B732" s="12"/>
      <c r="C732" s="12"/>
      <c r="D732" s="12" t="s">
        <v>257</v>
      </c>
      <c r="E732" s="42" t="s">
        <v>77</v>
      </c>
    </row>
    <row r="733" spans="1:5" ht="16.5" thickBot="1">
      <c r="A733" s="41" t="s">
        <v>155</v>
      </c>
      <c r="B733" s="43">
        <v>7.1310000000000002</v>
      </c>
      <c r="C733" s="43">
        <v>7.1070000000000002</v>
      </c>
      <c r="D733" s="43">
        <f>SUM(D711:D732)</f>
        <v>3.097</v>
      </c>
      <c r="E733" s="41" t="s">
        <v>157</v>
      </c>
    </row>
    <row r="734" spans="1:5" ht="16.5" thickBot="1">
      <c r="A734" s="41" t="s">
        <v>156</v>
      </c>
      <c r="B734" s="43">
        <v>364.00400000000002</v>
      </c>
      <c r="C734" s="43">
        <v>363.13200000000001</v>
      </c>
      <c r="D734" s="43">
        <v>366.47800000000001</v>
      </c>
      <c r="E734" s="41" t="s">
        <v>158</v>
      </c>
    </row>
    <row r="735" spans="1:5">
      <c r="A735" s="17"/>
      <c r="B735" s="17"/>
      <c r="C735" s="17"/>
      <c r="D735" s="17"/>
      <c r="E735" s="17"/>
    </row>
    <row r="736" spans="1:5">
      <c r="A736" s="30" t="s">
        <v>113</v>
      </c>
      <c r="E736" s="29" t="s">
        <v>114</v>
      </c>
    </row>
    <row r="737" spans="1:5">
      <c r="A737" s="30" t="s">
        <v>162</v>
      </c>
      <c r="D737" s="115" t="s">
        <v>233</v>
      </c>
      <c r="E737" s="115"/>
    </row>
    <row r="738" spans="1:5" ht="16.5" thickBot="1">
      <c r="A738" s="30" t="s">
        <v>166</v>
      </c>
      <c r="E738" s="29" t="s">
        <v>256</v>
      </c>
    </row>
    <row r="739" spans="1:5" ht="16.5" thickBot="1">
      <c r="A739" s="106" t="s">
        <v>31</v>
      </c>
      <c r="B739" s="108">
        <v>2020</v>
      </c>
      <c r="C739" s="41">
        <v>2021</v>
      </c>
      <c r="D739" s="41">
        <v>2021</v>
      </c>
      <c r="E739" s="107" t="s">
        <v>32</v>
      </c>
    </row>
    <row r="740" spans="1:5" ht="16.5" thickBot="1">
      <c r="A740" s="32" t="s">
        <v>36</v>
      </c>
      <c r="B740" s="12">
        <v>0.14749999999999999</v>
      </c>
      <c r="C740" s="12">
        <v>0.14774999999999999</v>
      </c>
      <c r="D740" s="12">
        <f>AVERAGE(B740:C740)</f>
        <v>0.14762500000000001</v>
      </c>
      <c r="E740" s="42" t="s">
        <v>37</v>
      </c>
    </row>
    <row r="741" spans="1:5" ht="16.5" thickBot="1">
      <c r="A741" s="32" t="s">
        <v>38</v>
      </c>
      <c r="B741" s="12"/>
      <c r="C741" s="12"/>
      <c r="D741" s="12"/>
      <c r="E741" s="42" t="s">
        <v>192</v>
      </c>
    </row>
    <row r="742" spans="1:5" ht="16.5" thickBot="1">
      <c r="A742" s="32" t="s">
        <v>39</v>
      </c>
      <c r="B742" s="12"/>
      <c r="C742" s="12"/>
      <c r="D742" s="12"/>
      <c r="E742" s="42" t="s">
        <v>40</v>
      </c>
    </row>
    <row r="743" spans="1:5" ht="16.5" thickBot="1">
      <c r="A743" s="32" t="s">
        <v>41</v>
      </c>
      <c r="B743" s="12"/>
      <c r="C743" s="12"/>
      <c r="D743" s="12"/>
      <c r="E743" s="42" t="s">
        <v>42</v>
      </c>
    </row>
    <row r="744" spans="1:5" ht="16.5" thickBot="1">
      <c r="A744" s="32" t="s">
        <v>43</v>
      </c>
      <c r="B744" s="12"/>
      <c r="C744" s="12"/>
      <c r="D744" s="12"/>
      <c r="E744" s="42" t="s">
        <v>44</v>
      </c>
    </row>
    <row r="745" spans="1:5" ht="16.5" thickBot="1">
      <c r="A745" s="32" t="s">
        <v>45</v>
      </c>
      <c r="B745" s="12"/>
      <c r="C745" s="12"/>
      <c r="D745" s="12"/>
      <c r="E745" s="42" t="s">
        <v>46</v>
      </c>
    </row>
    <row r="746" spans="1:5" ht="16.5" thickBot="1">
      <c r="A746" s="32" t="s">
        <v>47</v>
      </c>
      <c r="B746" s="12"/>
      <c r="C746" s="12"/>
      <c r="D746" s="12"/>
      <c r="E746" s="42" t="s">
        <v>48</v>
      </c>
    </row>
    <row r="747" spans="1:5" ht="16.5" thickBot="1">
      <c r="A747" s="32" t="s">
        <v>49</v>
      </c>
      <c r="B747" s="12">
        <v>3.6796249999999997</v>
      </c>
      <c r="C747" s="12">
        <v>3.6231874999999998</v>
      </c>
      <c r="D747" s="12">
        <f t="shared" ref="D747:D763" si="38">AVERAGE(B747:C747)</f>
        <v>3.65140625</v>
      </c>
      <c r="E747" s="42" t="s">
        <v>50</v>
      </c>
    </row>
    <row r="748" spans="1:5" ht="16.5" thickBot="1">
      <c r="A748" s="32" t="s">
        <v>51</v>
      </c>
      <c r="B748" s="12"/>
      <c r="C748" s="12"/>
      <c r="D748" s="12"/>
      <c r="E748" s="42" t="s">
        <v>52</v>
      </c>
    </row>
    <row r="749" spans="1:5" ht="16.5" thickBot="1">
      <c r="A749" s="32" t="s">
        <v>53</v>
      </c>
      <c r="B749" s="12">
        <v>1.3788749999999999</v>
      </c>
      <c r="C749" s="12">
        <v>1.3765624999999999</v>
      </c>
      <c r="D749" s="12">
        <f t="shared" si="38"/>
        <v>1.3777187499999999</v>
      </c>
      <c r="E749" s="42" t="s">
        <v>193</v>
      </c>
    </row>
    <row r="750" spans="1:5" ht="16.5" thickBot="1">
      <c r="A750" s="32" t="s">
        <v>54</v>
      </c>
      <c r="B750" s="12"/>
      <c r="C750" s="12"/>
      <c r="D750" s="12"/>
      <c r="E750" s="42" t="s">
        <v>55</v>
      </c>
    </row>
    <row r="751" spans="1:5" ht="16.5" thickBot="1">
      <c r="A751" s="32" t="s">
        <v>56</v>
      </c>
      <c r="B751" s="12"/>
      <c r="C751" s="12"/>
      <c r="D751" s="12"/>
      <c r="E751" s="42" t="s">
        <v>57</v>
      </c>
    </row>
    <row r="752" spans="1:5" ht="16.5" thickBot="1">
      <c r="A752" s="32" t="s">
        <v>58</v>
      </c>
      <c r="B752" s="12"/>
      <c r="C752" s="12"/>
      <c r="D752" s="12"/>
      <c r="E752" s="42" t="s">
        <v>59</v>
      </c>
    </row>
    <row r="753" spans="1:5" ht="16.5" thickBot="1">
      <c r="A753" s="32" t="s">
        <v>60</v>
      </c>
      <c r="B753" s="12"/>
      <c r="C753" s="12"/>
      <c r="D753" s="12"/>
      <c r="E753" s="42" t="s">
        <v>61</v>
      </c>
    </row>
    <row r="754" spans="1:5" ht="16.5" thickBot="1">
      <c r="A754" s="32" t="s">
        <v>62</v>
      </c>
      <c r="B754" s="12"/>
      <c r="C754" s="12"/>
      <c r="D754" s="12"/>
      <c r="E754" s="42" t="s">
        <v>63</v>
      </c>
    </row>
    <row r="755" spans="1:5" ht="16.5" thickBot="1">
      <c r="A755" s="32" t="s">
        <v>64</v>
      </c>
      <c r="B755" s="12"/>
      <c r="C755" s="12"/>
      <c r="D755" s="12"/>
      <c r="E755" s="42" t="s">
        <v>65</v>
      </c>
    </row>
    <row r="756" spans="1:5" ht="16.5" thickBot="1">
      <c r="A756" s="32" t="s">
        <v>66</v>
      </c>
      <c r="B756" s="12"/>
      <c r="C756" s="12"/>
      <c r="D756" s="12"/>
      <c r="E756" s="42" t="s">
        <v>67</v>
      </c>
    </row>
    <row r="757" spans="1:5" ht="16.5" thickBot="1">
      <c r="A757" s="32" t="s">
        <v>68</v>
      </c>
      <c r="B757" s="12"/>
      <c r="C757" s="12"/>
      <c r="D757" s="12"/>
      <c r="E757" s="42" t="s">
        <v>69</v>
      </c>
    </row>
    <row r="758" spans="1:5" ht="16.5" thickBot="1">
      <c r="A758" s="32" t="s">
        <v>70</v>
      </c>
      <c r="B758" s="12">
        <v>11.500624999999999</v>
      </c>
      <c r="C758" s="12">
        <v>11.4906875</v>
      </c>
      <c r="D758" s="12">
        <f t="shared" si="38"/>
        <v>11.49565625</v>
      </c>
      <c r="E758" s="42" t="s">
        <v>71</v>
      </c>
    </row>
    <row r="759" spans="1:5" ht="16.5" thickBot="1">
      <c r="A759" s="32" t="s">
        <v>72</v>
      </c>
      <c r="B759" s="12"/>
      <c r="C759" s="12"/>
      <c r="D759" s="12"/>
      <c r="E759" s="42" t="s">
        <v>73</v>
      </c>
    </row>
    <row r="760" spans="1:5" ht="16.5" thickBot="1">
      <c r="A760" s="32" t="s">
        <v>74</v>
      </c>
      <c r="B760" s="12"/>
      <c r="C760" s="12"/>
      <c r="D760" s="12"/>
      <c r="E760" s="42" t="s">
        <v>75</v>
      </c>
    </row>
    <row r="761" spans="1:5" ht="16.5" thickBot="1">
      <c r="A761" s="32" t="s">
        <v>76</v>
      </c>
      <c r="B761" s="12"/>
      <c r="C761" s="12"/>
      <c r="D761" s="12"/>
      <c r="E761" s="42" t="s">
        <v>77</v>
      </c>
    </row>
    <row r="762" spans="1:5" ht="16.5" thickBot="1">
      <c r="A762" s="41" t="s">
        <v>155</v>
      </c>
      <c r="B762" s="43">
        <v>16.706624999999999</v>
      </c>
      <c r="C762" s="43">
        <v>16.638187500000001</v>
      </c>
      <c r="D762" s="43">
        <f t="shared" si="38"/>
        <v>16.672406250000002</v>
      </c>
      <c r="E762" s="41" t="s">
        <v>157</v>
      </c>
    </row>
    <row r="763" spans="1:5" ht="16.5" thickBot="1">
      <c r="A763" s="41" t="s">
        <v>156</v>
      </c>
      <c r="B763" s="43">
        <v>27.883125</v>
      </c>
      <c r="C763" s="43">
        <v>27.810937500000001</v>
      </c>
      <c r="D763" s="43">
        <f t="shared" si="38"/>
        <v>27.847031250000001</v>
      </c>
      <c r="E763" s="41" t="s">
        <v>158</v>
      </c>
    </row>
    <row r="765" spans="1:5">
      <c r="A765" s="30" t="s">
        <v>116</v>
      </c>
      <c r="E765" s="29" t="s">
        <v>115</v>
      </c>
    </row>
    <row r="766" spans="1:5">
      <c r="A766" s="30" t="s">
        <v>160</v>
      </c>
      <c r="D766" s="115" t="s">
        <v>161</v>
      </c>
      <c r="E766" s="115"/>
    </row>
    <row r="767" spans="1:5" ht="16.5" thickBot="1">
      <c r="A767" s="30" t="s">
        <v>168</v>
      </c>
      <c r="E767" s="29" t="s">
        <v>167</v>
      </c>
    </row>
    <row r="768" spans="1:5" ht="16.5" thickBot="1">
      <c r="A768" s="106" t="s">
        <v>31</v>
      </c>
      <c r="B768" s="108">
        <v>2020</v>
      </c>
      <c r="C768" s="41">
        <v>2021</v>
      </c>
      <c r="D768" s="108">
        <v>2022</v>
      </c>
      <c r="E768" s="107" t="s">
        <v>32</v>
      </c>
    </row>
    <row r="769" spans="1:5" ht="16.5" thickBot="1">
      <c r="A769" s="32" t="s">
        <v>36</v>
      </c>
      <c r="B769" s="12">
        <v>8.9999999999999993E-3</v>
      </c>
      <c r="C769" s="12">
        <v>1.7000000000000001E-2</v>
      </c>
      <c r="D769" s="12">
        <v>1.2E-2</v>
      </c>
      <c r="E769" s="42" t="s">
        <v>37</v>
      </c>
    </row>
    <row r="770" spans="1:5" ht="16.5" thickBot="1">
      <c r="A770" s="32" t="s">
        <v>38</v>
      </c>
      <c r="B770" s="12"/>
      <c r="C770" s="12">
        <v>0</v>
      </c>
      <c r="D770" s="12">
        <v>0</v>
      </c>
      <c r="E770" s="42" t="s">
        <v>192</v>
      </c>
    </row>
    <row r="771" spans="1:5" ht="16.5" thickBot="1">
      <c r="A771" s="32" t="s">
        <v>39</v>
      </c>
      <c r="B771" s="12"/>
      <c r="C771" s="12"/>
      <c r="D771" s="12" t="s">
        <v>257</v>
      </c>
      <c r="E771" s="42" t="s">
        <v>40</v>
      </c>
    </row>
    <row r="772" spans="1:5" ht="16.5" thickBot="1">
      <c r="A772" s="32" t="s">
        <v>41</v>
      </c>
      <c r="B772" s="12"/>
      <c r="C772" s="12"/>
      <c r="D772" s="12" t="s">
        <v>257</v>
      </c>
      <c r="E772" s="42" t="s">
        <v>42</v>
      </c>
    </row>
    <row r="773" spans="1:5" ht="16.5" thickBot="1">
      <c r="A773" s="32" t="s">
        <v>43</v>
      </c>
      <c r="B773" s="12">
        <v>1.7230000000000001</v>
      </c>
      <c r="C773" s="12">
        <v>1.7430000000000001</v>
      </c>
      <c r="D773" s="12">
        <v>1.6679999999999999</v>
      </c>
      <c r="E773" s="42" t="s">
        <v>44</v>
      </c>
    </row>
    <row r="774" spans="1:5" ht="16.5" thickBot="1">
      <c r="A774" s="32" t="s">
        <v>45</v>
      </c>
      <c r="B774" s="12"/>
      <c r="C774" s="12"/>
      <c r="D774" s="12" t="s">
        <v>257</v>
      </c>
      <c r="E774" s="42" t="s">
        <v>46</v>
      </c>
    </row>
    <row r="775" spans="1:5" ht="16.5" thickBot="1">
      <c r="A775" s="32" t="s">
        <v>47</v>
      </c>
      <c r="B775" s="12"/>
      <c r="C775" s="12"/>
      <c r="D775" s="12" t="s">
        <v>257</v>
      </c>
      <c r="E775" s="42" t="s">
        <v>48</v>
      </c>
    </row>
    <row r="776" spans="1:5" ht="16.5" thickBot="1">
      <c r="A776" s="32" t="s">
        <v>49</v>
      </c>
      <c r="B776" s="12">
        <v>80.209999999999994</v>
      </c>
      <c r="C776" s="12">
        <v>82.405000000000001</v>
      </c>
      <c r="D776" s="12">
        <f>AVERAGE(B776:C776)</f>
        <v>81.307500000000005</v>
      </c>
      <c r="E776" s="42" t="s">
        <v>50</v>
      </c>
    </row>
    <row r="777" spans="1:5" ht="16.5" thickBot="1">
      <c r="A777" s="32" t="s">
        <v>51</v>
      </c>
      <c r="B777" s="12"/>
      <c r="C777" s="12"/>
      <c r="D777" s="12" t="s">
        <v>257</v>
      </c>
      <c r="E777" s="42" t="s">
        <v>52</v>
      </c>
    </row>
    <row r="778" spans="1:5" ht="16.5" thickBot="1">
      <c r="A778" s="32" t="s">
        <v>53</v>
      </c>
      <c r="B778" s="12">
        <v>0.09</v>
      </c>
      <c r="C778" s="12">
        <v>0.13400000000000001</v>
      </c>
      <c r="D778" s="12">
        <v>0.09</v>
      </c>
      <c r="E778" s="42" t="s">
        <v>193</v>
      </c>
    </row>
    <row r="779" spans="1:5" ht="16.5" thickBot="1">
      <c r="A779" s="32" t="s">
        <v>54</v>
      </c>
      <c r="B779" s="12"/>
      <c r="C779" s="12"/>
      <c r="D779" s="12" t="s">
        <v>257</v>
      </c>
      <c r="E779" s="42" t="s">
        <v>55</v>
      </c>
    </row>
    <row r="780" spans="1:5" ht="16.5" thickBot="1">
      <c r="A780" s="32" t="s">
        <v>56</v>
      </c>
      <c r="B780" s="12"/>
      <c r="C780" s="12"/>
      <c r="D780" s="12" t="s">
        <v>257</v>
      </c>
      <c r="E780" s="42" t="s">
        <v>57</v>
      </c>
    </row>
    <row r="781" spans="1:5" ht="16.5" thickBot="1">
      <c r="A781" s="32" t="s">
        <v>58</v>
      </c>
      <c r="B781" s="12"/>
      <c r="C781" s="12"/>
      <c r="D781" s="12" t="s">
        <v>257</v>
      </c>
      <c r="E781" s="42" t="s">
        <v>59</v>
      </c>
    </row>
    <row r="782" spans="1:5" ht="16.5" thickBot="1">
      <c r="A782" s="32" t="s">
        <v>60</v>
      </c>
      <c r="B782" s="12"/>
      <c r="C782" s="12"/>
      <c r="D782" s="12" t="s">
        <v>257</v>
      </c>
      <c r="E782" s="42" t="s">
        <v>61</v>
      </c>
    </row>
    <row r="783" spans="1:5" ht="16.5" thickBot="1">
      <c r="A783" s="32" t="s">
        <v>62</v>
      </c>
      <c r="B783" s="12"/>
      <c r="C783" s="12"/>
      <c r="D783" s="12" t="s">
        <v>257</v>
      </c>
      <c r="E783" s="42" t="s">
        <v>63</v>
      </c>
    </row>
    <row r="784" spans="1:5" ht="16.5" thickBot="1">
      <c r="A784" s="32" t="s">
        <v>64</v>
      </c>
      <c r="B784" s="12"/>
      <c r="C784" s="12"/>
      <c r="D784" s="12" t="s">
        <v>257</v>
      </c>
      <c r="E784" s="42" t="s">
        <v>65</v>
      </c>
    </row>
    <row r="785" spans="1:5" ht="16.5" thickBot="1">
      <c r="A785" s="32" t="s">
        <v>66</v>
      </c>
      <c r="B785" s="12"/>
      <c r="C785" s="12"/>
      <c r="D785" s="12" t="s">
        <v>257</v>
      </c>
      <c r="E785" s="42" t="s">
        <v>67</v>
      </c>
    </row>
    <row r="786" spans="1:5" ht="16.5" thickBot="1">
      <c r="A786" s="32" t="s">
        <v>68</v>
      </c>
      <c r="B786" s="12"/>
      <c r="C786" s="12"/>
      <c r="D786" s="12" t="s">
        <v>257</v>
      </c>
      <c r="E786" s="42" t="s">
        <v>69</v>
      </c>
    </row>
    <row r="787" spans="1:5" ht="16.5" thickBot="1">
      <c r="A787" s="32" t="s">
        <v>70</v>
      </c>
      <c r="B787" s="12">
        <v>6.1669999999999998</v>
      </c>
      <c r="C787" s="12">
        <v>13.811</v>
      </c>
      <c r="D787" s="12">
        <v>6.49</v>
      </c>
      <c r="E787" s="42" t="s">
        <v>71</v>
      </c>
    </row>
    <row r="788" spans="1:5" ht="16.5" thickBot="1">
      <c r="A788" s="32" t="s">
        <v>72</v>
      </c>
      <c r="B788" s="12"/>
      <c r="C788" s="12"/>
      <c r="D788" s="12" t="s">
        <v>257</v>
      </c>
      <c r="E788" s="42" t="s">
        <v>73</v>
      </c>
    </row>
    <row r="789" spans="1:5" ht="16.5" thickBot="1">
      <c r="A789" s="32" t="s">
        <v>74</v>
      </c>
      <c r="B789" s="12"/>
      <c r="C789" s="12"/>
      <c r="D789" s="12" t="s">
        <v>257</v>
      </c>
      <c r="E789" s="42" t="s">
        <v>75</v>
      </c>
    </row>
    <row r="790" spans="1:5" ht="16.5" thickBot="1">
      <c r="A790" s="32" t="s">
        <v>76</v>
      </c>
      <c r="B790" s="12"/>
      <c r="C790" s="12"/>
      <c r="D790" s="12" t="s">
        <v>257</v>
      </c>
      <c r="E790" s="42" t="s">
        <v>77</v>
      </c>
    </row>
    <row r="791" spans="1:5" ht="16.5" thickBot="1">
      <c r="A791" s="41" t="s">
        <v>155</v>
      </c>
      <c r="B791" s="43">
        <v>6.2609999999999992</v>
      </c>
      <c r="C791" s="43">
        <v>98.110000000000014</v>
      </c>
      <c r="D791" s="43">
        <f>SUM(D769:D790)</f>
        <v>89.56750000000001</v>
      </c>
      <c r="E791" s="41" t="s">
        <v>157</v>
      </c>
    </row>
    <row r="792" spans="1:5" ht="16.5" thickBot="1">
      <c r="A792" s="41" t="s">
        <v>156</v>
      </c>
      <c r="B792" s="43">
        <v>192.589</v>
      </c>
      <c r="C792" s="43">
        <v>535.05700000000002</v>
      </c>
      <c r="D792" s="43">
        <v>158.417</v>
      </c>
      <c r="E792" s="41" t="s">
        <v>158</v>
      </c>
    </row>
    <row r="795" spans="1:5">
      <c r="A795" s="30" t="s">
        <v>118</v>
      </c>
      <c r="E795" s="29" t="s">
        <v>117</v>
      </c>
    </row>
    <row r="796" spans="1:5">
      <c r="A796" s="30" t="s">
        <v>243</v>
      </c>
      <c r="E796" s="2" t="s">
        <v>145</v>
      </c>
    </row>
    <row r="797" spans="1:5" ht="16.5" thickBot="1">
      <c r="A797" s="30" t="s">
        <v>101</v>
      </c>
      <c r="E797" s="29" t="s">
        <v>102</v>
      </c>
    </row>
    <row r="798" spans="1:5" ht="16.5" thickBot="1">
      <c r="A798" s="106" t="s">
        <v>31</v>
      </c>
      <c r="B798" s="108">
        <v>2020</v>
      </c>
      <c r="C798" s="41">
        <v>2021</v>
      </c>
      <c r="D798" s="108">
        <v>2022</v>
      </c>
      <c r="E798" s="107" t="s">
        <v>32</v>
      </c>
    </row>
    <row r="799" spans="1:5" ht="16.5" thickBot="1">
      <c r="A799" s="32" t="s">
        <v>36</v>
      </c>
      <c r="B799" s="12">
        <v>305</v>
      </c>
      <c r="C799" s="12">
        <v>315</v>
      </c>
      <c r="D799" s="12">
        <v>255.63749999999999</v>
      </c>
      <c r="E799" s="42" t="s">
        <v>37</v>
      </c>
    </row>
    <row r="800" spans="1:5" ht="16.5" thickBot="1">
      <c r="A800" s="32" t="s">
        <v>38</v>
      </c>
      <c r="B800" s="12">
        <v>51.155999999999999</v>
      </c>
      <c r="C800" s="12">
        <v>56</v>
      </c>
      <c r="D800" s="12">
        <v>52.573</v>
      </c>
      <c r="E800" s="42" t="s">
        <v>192</v>
      </c>
    </row>
    <row r="801" spans="1:5" ht="16.5" thickBot="1">
      <c r="A801" s="32" t="s">
        <v>39</v>
      </c>
      <c r="B801" s="12">
        <v>9.125</v>
      </c>
      <c r="C801" s="12">
        <v>8.2620000000000005</v>
      </c>
      <c r="D801" s="12">
        <v>8.5</v>
      </c>
      <c r="E801" s="42" t="s">
        <v>40</v>
      </c>
    </row>
    <row r="802" spans="1:5" ht="16.5" thickBot="1">
      <c r="A802" s="32" t="s">
        <v>41</v>
      </c>
      <c r="B802" s="12">
        <v>144</v>
      </c>
      <c r="C802" s="12">
        <v>152</v>
      </c>
      <c r="D802" s="12">
        <v>152.78</v>
      </c>
      <c r="E802" s="42" t="s">
        <v>42</v>
      </c>
    </row>
    <row r="803" spans="1:5" ht="16.5" thickBot="1">
      <c r="A803" s="32" t="s">
        <v>43</v>
      </c>
      <c r="B803" s="12">
        <v>260.26900000000001</v>
      </c>
      <c r="C803" s="12">
        <v>257.64463000000001</v>
      </c>
      <c r="D803" s="12">
        <v>274.86281000000002</v>
      </c>
      <c r="E803" s="42" t="s">
        <v>44</v>
      </c>
    </row>
    <row r="804" spans="1:5" ht="16.5" thickBot="1">
      <c r="A804" s="32" t="s">
        <v>45</v>
      </c>
      <c r="B804" s="12">
        <v>0.58499999999999996</v>
      </c>
      <c r="C804" s="12">
        <v>0.56989999999999996</v>
      </c>
      <c r="D804" s="12">
        <v>0.58679999999999999</v>
      </c>
      <c r="E804" s="42" t="s">
        <v>46</v>
      </c>
    </row>
    <row r="805" spans="1:5" ht="16.5" thickBot="1">
      <c r="A805" s="32" t="s">
        <v>47</v>
      </c>
      <c r="B805" s="12">
        <v>0</v>
      </c>
      <c r="C805" s="12">
        <v>0</v>
      </c>
      <c r="D805" s="12">
        <v>0</v>
      </c>
      <c r="E805" s="42" t="s">
        <v>48</v>
      </c>
    </row>
    <row r="806" spans="1:5" ht="16.5" thickBot="1">
      <c r="A806" s="32" t="s">
        <v>49</v>
      </c>
      <c r="B806" s="12">
        <v>900</v>
      </c>
      <c r="C806" s="12">
        <v>930</v>
      </c>
      <c r="D806" s="12">
        <v>1130</v>
      </c>
      <c r="E806" s="42" t="s">
        <v>50</v>
      </c>
    </row>
    <row r="807" spans="1:5" ht="16.5" thickBot="1">
      <c r="A807" s="32" t="s">
        <v>51</v>
      </c>
      <c r="B807" s="12">
        <v>77.5</v>
      </c>
      <c r="C807" s="12">
        <v>79.790970000000002</v>
      </c>
      <c r="D807" s="12">
        <v>85.484660000000005</v>
      </c>
      <c r="E807" s="42" t="s">
        <v>52</v>
      </c>
    </row>
    <row r="808" spans="1:5" ht="16.5" thickBot="1">
      <c r="A808" s="32" t="s">
        <v>53</v>
      </c>
      <c r="B808" s="12">
        <v>124.77200000000001</v>
      </c>
      <c r="C808" s="12">
        <v>112.42497</v>
      </c>
      <c r="D808" s="12">
        <v>93.486000000000004</v>
      </c>
      <c r="E808" s="42" t="s">
        <v>193</v>
      </c>
    </row>
    <row r="809" spans="1:5" ht="16.5" thickBot="1">
      <c r="A809" s="32" t="s">
        <v>54</v>
      </c>
      <c r="B809" s="12">
        <v>3.8860000000000001</v>
      </c>
      <c r="C809" s="12">
        <v>3.9086599999999998</v>
      </c>
      <c r="D809" s="12">
        <v>4.0182600000000006</v>
      </c>
      <c r="E809" s="42" t="s">
        <v>55</v>
      </c>
    </row>
    <row r="810" spans="1:5" ht="16.5" thickBot="1">
      <c r="A810" s="32" t="s">
        <v>56</v>
      </c>
      <c r="B810" s="12">
        <v>156.54900000000001</v>
      </c>
      <c r="C810" s="12">
        <v>122.41104</v>
      </c>
      <c r="D810" s="12">
        <v>156.84499</v>
      </c>
      <c r="E810" s="42" t="s">
        <v>57</v>
      </c>
    </row>
    <row r="811" spans="1:5" ht="16.5" thickBot="1">
      <c r="A811" s="32" t="s">
        <v>58</v>
      </c>
      <c r="B811" s="12">
        <v>6.5469999999999997</v>
      </c>
      <c r="C811" s="12">
        <v>6.7637999999999998</v>
      </c>
      <c r="D811" s="132">
        <v>6.8066700000000004</v>
      </c>
      <c r="E811" s="42" t="s">
        <v>59</v>
      </c>
    </row>
    <row r="812" spans="1:5" ht="16.5" thickBot="1">
      <c r="A812" s="32" t="s">
        <v>60</v>
      </c>
      <c r="B812" s="12">
        <v>82.7</v>
      </c>
      <c r="C812" s="12">
        <v>37.290900000000001</v>
      </c>
      <c r="D812" s="12">
        <v>34.318220000000004</v>
      </c>
      <c r="E812" s="42" t="s">
        <v>61</v>
      </c>
    </row>
    <row r="813" spans="1:5" ht="16.5" thickBot="1">
      <c r="A813" s="32" t="s">
        <v>62</v>
      </c>
      <c r="B813" s="12">
        <v>34.761000000000003</v>
      </c>
      <c r="C813" s="12">
        <v>35.344000000000001</v>
      </c>
      <c r="D813" s="12">
        <v>25.670999999999999</v>
      </c>
      <c r="E813" s="42" t="s">
        <v>63</v>
      </c>
    </row>
    <row r="814" spans="1:5" ht="16.5" thickBot="1">
      <c r="A814" s="32" t="s">
        <v>64</v>
      </c>
      <c r="B814" s="12">
        <v>62.552999999999997</v>
      </c>
      <c r="C814" s="12">
        <v>64.604379999999992</v>
      </c>
      <c r="D814" s="12">
        <v>66.180009999999996</v>
      </c>
      <c r="E814" s="42" t="s">
        <v>65</v>
      </c>
    </row>
    <row r="815" spans="1:5" ht="16.5" thickBot="1">
      <c r="A815" s="32" t="s">
        <v>66</v>
      </c>
      <c r="B815" s="12">
        <v>126.01</v>
      </c>
      <c r="C815" s="12">
        <v>113.99736</v>
      </c>
      <c r="D815" s="12">
        <v>119.58136999999999</v>
      </c>
      <c r="E815" s="42" t="s">
        <v>67</v>
      </c>
    </row>
    <row r="816" spans="1:5" ht="16.5" thickBot="1">
      <c r="A816" s="32" t="s">
        <v>68</v>
      </c>
      <c r="B816" s="12">
        <v>129.74799999999999</v>
      </c>
      <c r="C816" s="12">
        <v>127.56592999999999</v>
      </c>
      <c r="D816" s="12">
        <v>130.44817</v>
      </c>
      <c r="E816" s="42" t="s">
        <v>69</v>
      </c>
    </row>
    <row r="817" spans="1:8" ht="16.5" thickBot="1">
      <c r="A817" s="32" t="s">
        <v>70</v>
      </c>
      <c r="B817" s="12">
        <v>1339.068</v>
      </c>
      <c r="C817" s="12">
        <v>2245</v>
      </c>
      <c r="D817" s="12">
        <v>1940</v>
      </c>
      <c r="E817" s="42" t="s">
        <v>71</v>
      </c>
    </row>
    <row r="818" spans="1:8" ht="16.5" thickBot="1">
      <c r="A818" s="32" t="s">
        <v>72</v>
      </c>
      <c r="B818" s="12">
        <v>821.52499999999998</v>
      </c>
      <c r="C818" s="12">
        <v>695</v>
      </c>
      <c r="D818" s="12">
        <v>525</v>
      </c>
      <c r="E818" s="42" t="s">
        <v>73</v>
      </c>
    </row>
    <row r="819" spans="1:8" s="96" customFormat="1" ht="16.5" thickBot="1">
      <c r="A819" s="98" t="s">
        <v>74</v>
      </c>
      <c r="B819" s="99">
        <v>4.6239999999999997</v>
      </c>
      <c r="C819" s="99">
        <v>4.3086599999999997</v>
      </c>
      <c r="D819" s="12">
        <v>3.99478</v>
      </c>
      <c r="E819" s="100" t="s">
        <v>75</v>
      </c>
    </row>
    <row r="820" spans="1:8" ht="16.5" thickBot="1">
      <c r="A820" s="32" t="s">
        <v>76</v>
      </c>
      <c r="B820" s="12">
        <v>194.54599999999999</v>
      </c>
      <c r="C820" s="12">
        <v>199</v>
      </c>
      <c r="D820" s="12">
        <v>201.95025000000001</v>
      </c>
      <c r="E820" s="42" t="s">
        <v>77</v>
      </c>
    </row>
    <row r="821" spans="1:8" ht="16.5" thickBot="1">
      <c r="A821" s="41" t="s">
        <v>155</v>
      </c>
      <c r="B821" s="43">
        <v>4834.924</v>
      </c>
      <c r="C821" s="43">
        <v>5566.8872000000001</v>
      </c>
      <c r="D821" s="43">
        <f>SUM(D799:D820)</f>
        <v>5268.7244899999996</v>
      </c>
      <c r="E821" s="41" t="s">
        <v>157</v>
      </c>
    </row>
    <row r="822" spans="1:8" ht="16.5" thickBot="1">
      <c r="A822" s="41" t="s">
        <v>156</v>
      </c>
      <c r="B822" s="43">
        <v>119504.57799999999</v>
      </c>
      <c r="C822" s="43">
        <v>121588.35845999999</v>
      </c>
      <c r="D822" s="43">
        <v>123631.33472</v>
      </c>
      <c r="E822" s="41" t="s">
        <v>158</v>
      </c>
    </row>
    <row r="823" spans="1:8">
      <c r="A823" s="24"/>
    </row>
    <row r="824" spans="1:8">
      <c r="A824" s="30" t="s">
        <v>119</v>
      </c>
      <c r="E824" s="29" t="s">
        <v>120</v>
      </c>
    </row>
    <row r="825" spans="1:8" ht="19.5" customHeight="1">
      <c r="A825" s="30" t="s">
        <v>244</v>
      </c>
      <c r="D825" s="115" t="s">
        <v>147</v>
      </c>
      <c r="E825" s="115"/>
    </row>
    <row r="826" spans="1:8" ht="16.5" thickBot="1">
      <c r="A826" s="30" t="s">
        <v>101</v>
      </c>
      <c r="E826" s="29" t="s">
        <v>102</v>
      </c>
    </row>
    <row r="827" spans="1:8" ht="16.5" thickBot="1">
      <c r="A827" s="106" t="s">
        <v>31</v>
      </c>
      <c r="B827" s="108">
        <v>2020</v>
      </c>
      <c r="C827" s="41">
        <v>2021</v>
      </c>
      <c r="D827" s="108">
        <v>2022</v>
      </c>
      <c r="E827" s="107" t="s">
        <v>32</v>
      </c>
    </row>
    <row r="828" spans="1:8" ht="16.5" thickBot="1">
      <c r="A828" s="32" t="s">
        <v>36</v>
      </c>
      <c r="B828" s="12">
        <v>0.55000000000000004</v>
      </c>
      <c r="C828" s="12">
        <v>0.46306999999999998</v>
      </c>
      <c r="D828" s="12">
        <v>0.45505000000000001</v>
      </c>
      <c r="E828" s="42" t="s">
        <v>37</v>
      </c>
    </row>
    <row r="829" spans="1:8" ht="16.5" thickBot="1">
      <c r="A829" s="32" t="s">
        <v>38</v>
      </c>
      <c r="B829" s="12">
        <v>0</v>
      </c>
      <c r="C829" s="12">
        <v>0</v>
      </c>
      <c r="D829" s="12">
        <v>0</v>
      </c>
      <c r="E829" s="42" t="s">
        <v>192</v>
      </c>
    </row>
    <row r="830" spans="1:8" ht="16.5" thickBot="1">
      <c r="A830" s="32" t="s">
        <v>39</v>
      </c>
      <c r="B830" s="12">
        <v>0</v>
      </c>
      <c r="C830" s="12">
        <v>0</v>
      </c>
      <c r="D830" s="12">
        <v>0</v>
      </c>
      <c r="E830" s="42" t="s">
        <v>40</v>
      </c>
    </row>
    <row r="831" spans="1:8" ht="16.5" thickBot="1">
      <c r="A831" s="32" t="s">
        <v>41</v>
      </c>
      <c r="B831" s="12">
        <v>85.728999999999999</v>
      </c>
      <c r="C831" s="12">
        <v>73.2</v>
      </c>
      <c r="D831" s="12">
        <v>75.5</v>
      </c>
      <c r="E831" s="42" t="s">
        <v>42</v>
      </c>
    </row>
    <row r="832" spans="1:8" s="97" customFormat="1" ht="18.75" customHeight="1" thickBot="1">
      <c r="A832" s="82" t="s">
        <v>43</v>
      </c>
      <c r="B832" s="83">
        <v>32.368000000000002</v>
      </c>
      <c r="C832" s="83">
        <v>8.9907299999999992</v>
      </c>
      <c r="D832" s="12">
        <v>8.8743400000000001</v>
      </c>
      <c r="E832" s="91" t="s">
        <v>44</v>
      </c>
      <c r="H832" s="71"/>
    </row>
    <row r="833" spans="1:5" ht="16.5" thickBot="1">
      <c r="A833" s="32" t="s">
        <v>45</v>
      </c>
      <c r="B833" s="12">
        <v>0</v>
      </c>
      <c r="C833" s="12">
        <v>0</v>
      </c>
      <c r="D833" s="12">
        <v>0</v>
      </c>
      <c r="E833" s="42" t="s">
        <v>46</v>
      </c>
    </row>
    <row r="834" spans="1:5" ht="16.5" thickBot="1">
      <c r="A834" s="32" t="s">
        <v>47</v>
      </c>
      <c r="B834" s="12">
        <v>0</v>
      </c>
      <c r="C834" s="12">
        <v>0</v>
      </c>
      <c r="D834" s="12">
        <v>0</v>
      </c>
      <c r="E834" s="42" t="s">
        <v>48</v>
      </c>
    </row>
    <row r="835" spans="1:5" ht="16.5" thickBot="1">
      <c r="A835" s="32" t="s">
        <v>49</v>
      </c>
      <c r="B835" s="12">
        <v>0.65</v>
      </c>
      <c r="C835" s="12">
        <v>0.44602999999999998</v>
      </c>
      <c r="D835" s="12">
        <v>9.5670000000000005E-2</v>
      </c>
      <c r="E835" s="42" t="s">
        <v>50</v>
      </c>
    </row>
    <row r="836" spans="1:5" ht="16.5" thickBot="1">
      <c r="A836" s="32" t="s">
        <v>51</v>
      </c>
      <c r="B836" s="12">
        <v>0</v>
      </c>
      <c r="C836" s="12">
        <v>0</v>
      </c>
      <c r="D836" s="12">
        <v>0</v>
      </c>
      <c r="E836" s="42" t="s">
        <v>52</v>
      </c>
    </row>
    <row r="837" spans="1:5" ht="16.5" thickBot="1">
      <c r="A837" s="32" t="s">
        <v>53</v>
      </c>
      <c r="B837" s="12">
        <v>1.883</v>
      </c>
      <c r="C837" s="12">
        <v>1.9785899999999996</v>
      </c>
      <c r="D837" s="12">
        <v>1.9460599999999999</v>
      </c>
      <c r="E837" s="42" t="s">
        <v>193</v>
      </c>
    </row>
    <row r="838" spans="1:5" ht="16.5" thickBot="1">
      <c r="A838" s="32" t="s">
        <v>54</v>
      </c>
      <c r="B838" s="12">
        <v>0</v>
      </c>
      <c r="C838" s="12">
        <v>0</v>
      </c>
      <c r="D838" s="12">
        <v>0</v>
      </c>
      <c r="E838" s="42" t="s">
        <v>55</v>
      </c>
    </row>
    <row r="839" spans="1:5" ht="16.5" thickBot="1">
      <c r="A839" s="32" t="s">
        <v>56</v>
      </c>
      <c r="B839" s="12">
        <v>0</v>
      </c>
      <c r="C839" s="12">
        <v>0</v>
      </c>
      <c r="D839" s="12">
        <v>0</v>
      </c>
      <c r="E839" s="42" t="s">
        <v>57</v>
      </c>
    </row>
    <row r="840" spans="1:5" ht="16.5" thickBot="1">
      <c r="A840" s="32" t="s">
        <v>58</v>
      </c>
      <c r="B840" s="12">
        <v>0</v>
      </c>
      <c r="C840" s="12">
        <v>0</v>
      </c>
      <c r="D840" s="12">
        <v>0</v>
      </c>
      <c r="E840" s="42" t="s">
        <v>59</v>
      </c>
    </row>
    <row r="841" spans="1:5" ht="16.5" thickBot="1">
      <c r="A841" s="32" t="s">
        <v>60</v>
      </c>
      <c r="B841" s="12">
        <v>0</v>
      </c>
      <c r="C841" s="12">
        <v>0</v>
      </c>
      <c r="D841" s="12">
        <v>0</v>
      </c>
      <c r="E841" s="42" t="s">
        <v>61</v>
      </c>
    </row>
    <row r="842" spans="1:5" ht="16.5" thickBot="1">
      <c r="A842" s="32" t="s">
        <v>62</v>
      </c>
      <c r="B842" s="12">
        <v>2.9000000000000001E-2</v>
      </c>
      <c r="C842" s="12">
        <v>2.8799999999999999E-2</v>
      </c>
      <c r="D842" s="12">
        <v>2.9000000000000001E-2</v>
      </c>
      <c r="E842" s="42" t="s">
        <v>63</v>
      </c>
    </row>
    <row r="843" spans="1:5" ht="16.5" thickBot="1">
      <c r="A843" s="32" t="s">
        <v>64</v>
      </c>
      <c r="B843" s="12">
        <v>0</v>
      </c>
      <c r="C843" s="12">
        <v>0</v>
      </c>
      <c r="D843" s="12">
        <v>0</v>
      </c>
      <c r="E843" s="42" t="s">
        <v>65</v>
      </c>
    </row>
    <row r="844" spans="1:5" ht="16.5" thickBot="1">
      <c r="A844" s="32" t="s">
        <v>66</v>
      </c>
      <c r="B844" s="12">
        <v>0</v>
      </c>
      <c r="C844" s="12">
        <v>0</v>
      </c>
      <c r="D844" s="12">
        <v>0</v>
      </c>
      <c r="E844" s="42" t="s">
        <v>67</v>
      </c>
    </row>
    <row r="845" spans="1:5" ht="16.5" thickBot="1">
      <c r="A845" s="32" t="s">
        <v>68</v>
      </c>
      <c r="B845" s="12">
        <v>0</v>
      </c>
      <c r="C845" s="12">
        <v>0</v>
      </c>
      <c r="D845" s="12">
        <v>0</v>
      </c>
      <c r="E845" s="42" t="s">
        <v>69</v>
      </c>
    </row>
    <row r="846" spans="1:5" ht="16.5" thickBot="1">
      <c r="A846" s="32" t="s">
        <v>70</v>
      </c>
      <c r="B846" s="12">
        <v>200.964</v>
      </c>
      <c r="C846" s="12">
        <v>113</v>
      </c>
      <c r="D846" s="12">
        <v>88</v>
      </c>
      <c r="E846" s="42" t="s">
        <v>71</v>
      </c>
    </row>
    <row r="847" spans="1:5" ht="16.5" thickBot="1">
      <c r="A847" s="32" t="s">
        <v>72</v>
      </c>
      <c r="B847" s="12">
        <v>135</v>
      </c>
      <c r="C847" s="12">
        <v>160</v>
      </c>
      <c r="D847" s="12">
        <v>120</v>
      </c>
      <c r="E847" s="42" t="s">
        <v>73</v>
      </c>
    </row>
    <row r="848" spans="1:5" ht="16.5" thickBot="1">
      <c r="A848" s="32" t="s">
        <v>74</v>
      </c>
      <c r="B848" s="12">
        <v>0</v>
      </c>
      <c r="C848" s="12">
        <v>0</v>
      </c>
      <c r="D848" s="12">
        <v>0</v>
      </c>
      <c r="E848" s="42" t="s">
        <v>75</v>
      </c>
    </row>
    <row r="849" spans="1:5" ht="16.5" thickBot="1">
      <c r="A849" s="32" t="s">
        <v>76</v>
      </c>
      <c r="B849" s="12">
        <v>0</v>
      </c>
      <c r="C849" s="12">
        <v>0</v>
      </c>
      <c r="D849" s="12">
        <v>0</v>
      </c>
      <c r="E849" s="42" t="s">
        <v>77</v>
      </c>
    </row>
    <row r="850" spans="1:5" ht="16.5" thickBot="1">
      <c r="A850" s="41" t="s">
        <v>155</v>
      </c>
      <c r="B850" s="92">
        <v>433.209</v>
      </c>
      <c r="C850" s="92">
        <v>358.10721999999998</v>
      </c>
      <c r="D850" s="92">
        <f>SUM(D828:D849)</f>
        <v>294.90012000000002</v>
      </c>
      <c r="E850" s="41" t="s">
        <v>157</v>
      </c>
    </row>
    <row r="851" spans="1:5" ht="16.5" thickBot="1">
      <c r="A851" s="41" t="s">
        <v>156</v>
      </c>
      <c r="B851" s="41">
        <v>14746.078</v>
      </c>
      <c r="C851" s="41">
        <v>17253.346109999999</v>
      </c>
      <c r="D851" s="92">
        <v>16344.37213</v>
      </c>
      <c r="E851" s="41" t="s">
        <v>158</v>
      </c>
    </row>
    <row r="852" spans="1:5" ht="18" customHeight="1">
      <c r="A852" s="20" t="s">
        <v>146</v>
      </c>
      <c r="B852" s="26"/>
      <c r="C852" s="26"/>
      <c r="D852" s="26"/>
      <c r="E852" s="26"/>
    </row>
    <row r="853" spans="1:5">
      <c r="A853" s="17"/>
      <c r="B853" s="18"/>
      <c r="C853" s="18"/>
      <c r="D853" s="18"/>
      <c r="E853" s="17"/>
    </row>
    <row r="854" spans="1:5">
      <c r="A854" s="17"/>
      <c r="B854" s="18"/>
      <c r="C854" s="18"/>
      <c r="D854" s="18"/>
      <c r="E854" s="17"/>
    </row>
    <row r="855" spans="1:5">
      <c r="A855" s="30" t="s">
        <v>121</v>
      </c>
      <c r="E855" s="29" t="s">
        <v>122</v>
      </c>
    </row>
    <row r="856" spans="1:5">
      <c r="A856" s="30" t="s">
        <v>245</v>
      </c>
      <c r="D856" s="115" t="s">
        <v>148</v>
      </c>
      <c r="E856" s="115"/>
    </row>
    <row r="857" spans="1:5" ht="16.5" thickBot="1">
      <c r="A857" s="30" t="s">
        <v>101</v>
      </c>
      <c r="E857" s="29" t="s">
        <v>102</v>
      </c>
    </row>
    <row r="858" spans="1:5" ht="16.5" thickBot="1">
      <c r="A858" s="106" t="s">
        <v>31</v>
      </c>
      <c r="B858" s="41">
        <v>2020</v>
      </c>
      <c r="C858" s="41">
        <v>2021</v>
      </c>
      <c r="D858" s="41">
        <v>2022</v>
      </c>
      <c r="E858" s="107" t="s">
        <v>32</v>
      </c>
    </row>
    <row r="859" spans="1:5" ht="16.5" thickBot="1">
      <c r="A859" s="32" t="s">
        <v>36</v>
      </c>
      <c r="B859" s="12">
        <f t="shared" ref="B859" si="39">B799+B828</f>
        <v>305.55</v>
      </c>
      <c r="C859" s="12">
        <f>C799+C828</f>
        <v>315.46307000000002</v>
      </c>
      <c r="D859" s="12">
        <f>D799+D828</f>
        <v>256.09255000000002</v>
      </c>
      <c r="E859" s="42" t="s">
        <v>37</v>
      </c>
    </row>
    <row r="860" spans="1:5" ht="16.5" thickBot="1">
      <c r="A860" s="32" t="s">
        <v>38</v>
      </c>
      <c r="B860" s="12">
        <f t="shared" ref="B860:D860" si="40">B800+B829</f>
        <v>51.155999999999999</v>
      </c>
      <c r="C860" s="12">
        <f t="shared" si="40"/>
        <v>56</v>
      </c>
      <c r="D860" s="12">
        <f t="shared" si="40"/>
        <v>52.573</v>
      </c>
      <c r="E860" s="42" t="s">
        <v>192</v>
      </c>
    </row>
    <row r="861" spans="1:5" ht="16.5" thickBot="1">
      <c r="A861" s="32" t="s">
        <v>39</v>
      </c>
      <c r="B861" s="12">
        <f t="shared" ref="B861:D861" si="41">B801+B830</f>
        <v>9.125</v>
      </c>
      <c r="C861" s="12">
        <f t="shared" si="41"/>
        <v>8.2620000000000005</v>
      </c>
      <c r="D861" s="12">
        <f t="shared" si="41"/>
        <v>8.5</v>
      </c>
      <c r="E861" s="42" t="s">
        <v>40</v>
      </c>
    </row>
    <row r="862" spans="1:5" ht="16.5" thickBot="1">
      <c r="A862" s="32" t="s">
        <v>41</v>
      </c>
      <c r="B862" s="12">
        <f t="shared" ref="B862:C862" si="42">B802+B831</f>
        <v>229.72899999999998</v>
      </c>
      <c r="C862" s="12">
        <f t="shared" si="42"/>
        <v>225.2</v>
      </c>
      <c r="D862" s="12">
        <f>D802+D831</f>
        <v>228.28</v>
      </c>
      <c r="E862" s="42" t="s">
        <v>42</v>
      </c>
    </row>
    <row r="863" spans="1:5" ht="16.5" thickBot="1">
      <c r="A863" s="32" t="s">
        <v>43</v>
      </c>
      <c r="B863" s="12">
        <f t="shared" ref="B863:C863" si="43">B803+B832</f>
        <v>292.637</v>
      </c>
      <c r="C863" s="12">
        <f t="shared" si="43"/>
        <v>266.63535999999999</v>
      </c>
      <c r="D863" s="12">
        <f>D803+D832</f>
        <v>283.73715000000004</v>
      </c>
      <c r="E863" s="42" t="s">
        <v>44</v>
      </c>
    </row>
    <row r="864" spans="1:5" ht="16.5" thickBot="1">
      <c r="A864" s="32" t="s">
        <v>45</v>
      </c>
      <c r="B864" s="12">
        <f t="shared" ref="B864:D864" si="44">B804+B833</f>
        <v>0.58499999999999996</v>
      </c>
      <c r="C864" s="12">
        <f t="shared" si="44"/>
        <v>0.56989999999999996</v>
      </c>
      <c r="D864" s="12">
        <f t="shared" si="44"/>
        <v>0.58679999999999999</v>
      </c>
      <c r="E864" s="42" t="s">
        <v>46</v>
      </c>
    </row>
    <row r="865" spans="1:7" ht="16.5" thickBot="1">
      <c r="A865" s="32" t="s">
        <v>47</v>
      </c>
      <c r="B865" s="12">
        <f t="shared" ref="B865:D865" si="45">B805+B834</f>
        <v>0</v>
      </c>
      <c r="C865" s="12">
        <f t="shared" si="45"/>
        <v>0</v>
      </c>
      <c r="D865" s="12">
        <f t="shared" si="45"/>
        <v>0</v>
      </c>
      <c r="E865" s="42" t="s">
        <v>48</v>
      </c>
    </row>
    <row r="866" spans="1:7" ht="16.5" thickBot="1">
      <c r="A866" s="32" t="s">
        <v>49</v>
      </c>
      <c r="B866" s="12">
        <f t="shared" ref="B866:D866" si="46">B806+B835</f>
        <v>900.65</v>
      </c>
      <c r="C866" s="12">
        <f t="shared" si="46"/>
        <v>930.44602999999995</v>
      </c>
      <c r="D866" s="12">
        <f t="shared" si="46"/>
        <v>1130.0956699999999</v>
      </c>
      <c r="E866" s="42" t="s">
        <v>50</v>
      </c>
    </row>
    <row r="867" spans="1:7" ht="16.5" thickBot="1">
      <c r="A867" s="32" t="s">
        <v>51</v>
      </c>
      <c r="B867" s="12">
        <f t="shared" ref="B867:D867" si="47">B807+B836</f>
        <v>77.5</v>
      </c>
      <c r="C867" s="12">
        <f t="shared" si="47"/>
        <v>79.790970000000002</v>
      </c>
      <c r="D867" s="12">
        <f t="shared" si="47"/>
        <v>85.484660000000005</v>
      </c>
      <c r="E867" s="42" t="s">
        <v>52</v>
      </c>
    </row>
    <row r="868" spans="1:7" ht="16.5" thickBot="1">
      <c r="A868" s="32" t="s">
        <v>53</v>
      </c>
      <c r="B868" s="12">
        <f t="shared" ref="B868:D868" si="48">B808+B837</f>
        <v>126.655</v>
      </c>
      <c r="C868" s="12">
        <f t="shared" si="48"/>
        <v>114.40356</v>
      </c>
      <c r="D868" s="12">
        <f t="shared" si="48"/>
        <v>95.432060000000007</v>
      </c>
      <c r="E868" s="42" t="s">
        <v>193</v>
      </c>
    </row>
    <row r="869" spans="1:7" ht="16.5" thickBot="1">
      <c r="A869" s="32" t="s">
        <v>54</v>
      </c>
      <c r="B869" s="12">
        <f t="shared" ref="B869" si="49">B809+B838</f>
        <v>3.8860000000000001</v>
      </c>
      <c r="C869" s="12">
        <f>C809+C838</f>
        <v>3.9086599999999998</v>
      </c>
      <c r="D869" s="12">
        <f t="shared" ref="D869:D882" si="50">D809+D838</f>
        <v>4.0182600000000006</v>
      </c>
      <c r="E869" s="42" t="s">
        <v>55</v>
      </c>
    </row>
    <row r="870" spans="1:7" ht="16.5" thickBot="1">
      <c r="A870" s="32" t="s">
        <v>56</v>
      </c>
      <c r="B870" s="12">
        <f t="shared" ref="B870:C870" si="51">B810+B839</f>
        <v>156.54900000000001</v>
      </c>
      <c r="C870" s="12">
        <f t="shared" si="51"/>
        <v>122.41104</v>
      </c>
      <c r="D870" s="12">
        <f t="shared" si="50"/>
        <v>156.84499</v>
      </c>
      <c r="E870" s="42" t="s">
        <v>57</v>
      </c>
    </row>
    <row r="871" spans="1:7" ht="16.5" thickBot="1">
      <c r="A871" s="32" t="s">
        <v>58</v>
      </c>
      <c r="B871" s="12">
        <f t="shared" ref="B871" si="52">B811+B840</f>
        <v>6.5469999999999997</v>
      </c>
      <c r="C871" s="12">
        <f>C811+C840</f>
        <v>6.7637999999999998</v>
      </c>
      <c r="D871" s="12">
        <f t="shared" si="50"/>
        <v>6.8066700000000004</v>
      </c>
      <c r="E871" s="42" t="s">
        <v>59</v>
      </c>
    </row>
    <row r="872" spans="1:7" ht="16.5" thickBot="1">
      <c r="A872" s="32" t="s">
        <v>60</v>
      </c>
      <c r="B872" s="12">
        <f t="shared" ref="B872:C872" si="53">B812+B841</f>
        <v>82.7</v>
      </c>
      <c r="C872" s="12">
        <f t="shared" si="53"/>
        <v>37.290900000000001</v>
      </c>
      <c r="D872" s="12">
        <f t="shared" si="50"/>
        <v>34.318220000000004</v>
      </c>
      <c r="E872" s="42" t="s">
        <v>61</v>
      </c>
    </row>
    <row r="873" spans="1:7" ht="16.5" thickBot="1">
      <c r="A873" s="32" t="s">
        <v>62</v>
      </c>
      <c r="B873" s="12">
        <f t="shared" ref="B873:C873" si="54">B813+B842</f>
        <v>34.790000000000006</v>
      </c>
      <c r="C873" s="12">
        <f t="shared" si="54"/>
        <v>35.372799999999998</v>
      </c>
      <c r="D873" s="12">
        <f t="shared" si="50"/>
        <v>25.7</v>
      </c>
      <c r="E873" s="42" t="s">
        <v>63</v>
      </c>
    </row>
    <row r="874" spans="1:7" ht="16.5" thickBot="1">
      <c r="A874" s="32" t="s">
        <v>64</v>
      </c>
      <c r="B874" s="12">
        <f t="shared" ref="B874:C874" si="55">B814+B843</f>
        <v>62.552999999999997</v>
      </c>
      <c r="C874" s="12">
        <f t="shared" si="55"/>
        <v>64.604379999999992</v>
      </c>
      <c r="D874" s="12">
        <f t="shared" si="50"/>
        <v>66.180009999999996</v>
      </c>
      <c r="E874" s="42" t="s">
        <v>65</v>
      </c>
    </row>
    <row r="875" spans="1:7" ht="16.5" thickBot="1">
      <c r="A875" s="32" t="s">
        <v>66</v>
      </c>
      <c r="B875" s="12">
        <f t="shared" ref="B875:C875" si="56">B815+B844</f>
        <v>126.01</v>
      </c>
      <c r="C875" s="12">
        <f t="shared" si="56"/>
        <v>113.99736</v>
      </c>
      <c r="D875" s="12">
        <f t="shared" si="50"/>
        <v>119.58136999999999</v>
      </c>
      <c r="E875" s="42" t="s">
        <v>67</v>
      </c>
    </row>
    <row r="876" spans="1:7" ht="16.5" thickBot="1">
      <c r="A876" s="32" t="s">
        <v>68</v>
      </c>
      <c r="B876" s="12">
        <f t="shared" ref="B876:C876" si="57">B816+B845</f>
        <v>129.74799999999999</v>
      </c>
      <c r="C876" s="12">
        <f t="shared" si="57"/>
        <v>127.56592999999999</v>
      </c>
      <c r="D876" s="12">
        <f t="shared" si="50"/>
        <v>130.44817</v>
      </c>
      <c r="E876" s="42" t="s">
        <v>69</v>
      </c>
    </row>
    <row r="877" spans="1:7" ht="16.5" thickBot="1">
      <c r="A877" s="32" t="s">
        <v>70</v>
      </c>
      <c r="B877" s="12">
        <f t="shared" ref="B877:C877" si="58">B817+B846</f>
        <v>1540.0319999999999</v>
      </c>
      <c r="C877" s="12">
        <f t="shared" si="58"/>
        <v>2358</v>
      </c>
      <c r="D877" s="12">
        <f t="shared" si="50"/>
        <v>2028</v>
      </c>
      <c r="E877" s="42" t="s">
        <v>71</v>
      </c>
    </row>
    <row r="878" spans="1:7" ht="16.5" thickBot="1">
      <c r="A878" s="32" t="s">
        <v>72</v>
      </c>
      <c r="B878" s="12">
        <f t="shared" ref="B878:C878" si="59">B818+B847</f>
        <v>956.52499999999998</v>
      </c>
      <c r="C878" s="12">
        <f t="shared" si="59"/>
        <v>855</v>
      </c>
      <c r="D878" s="12">
        <f t="shared" si="50"/>
        <v>645</v>
      </c>
      <c r="E878" s="42" t="s">
        <v>73</v>
      </c>
    </row>
    <row r="879" spans="1:7" ht="16.5" thickBot="1">
      <c r="A879" s="32" t="s">
        <v>74</v>
      </c>
      <c r="B879" s="12">
        <f t="shared" ref="B879:C879" si="60">B819+B848</f>
        <v>4.6239999999999997</v>
      </c>
      <c r="C879" s="12">
        <f t="shared" si="60"/>
        <v>4.3086599999999997</v>
      </c>
      <c r="D879" s="12">
        <f t="shared" si="50"/>
        <v>3.99478</v>
      </c>
      <c r="E879" s="42" t="s">
        <v>75</v>
      </c>
    </row>
    <row r="880" spans="1:7" ht="19.5" thickBot="1">
      <c r="A880" s="32" t="s">
        <v>76</v>
      </c>
      <c r="B880" s="12">
        <f t="shared" ref="B880:C880" si="61">B820+B849</f>
        <v>194.54599999999999</v>
      </c>
      <c r="C880" s="12">
        <f t="shared" si="61"/>
        <v>199</v>
      </c>
      <c r="D880" s="12">
        <f t="shared" si="50"/>
        <v>201.95025000000001</v>
      </c>
      <c r="E880" s="42" t="s">
        <v>77</v>
      </c>
      <c r="G880" s="79"/>
    </row>
    <row r="881" spans="1:5" ht="16.5" thickBot="1">
      <c r="A881" s="41" t="s">
        <v>155</v>
      </c>
      <c r="B881" s="43">
        <f>SUM(B859:B880)</f>
        <v>5292.0969999999998</v>
      </c>
      <c r="C881" s="43">
        <f t="shared" ref="C881" si="62">C821+C850</f>
        <v>5924.99442</v>
      </c>
      <c r="D881" s="43">
        <f>D821+D850</f>
        <v>5563.6246099999998</v>
      </c>
      <c r="E881" s="41" t="s">
        <v>157</v>
      </c>
    </row>
    <row r="882" spans="1:5" ht="16.5" thickBot="1">
      <c r="A882" s="41" t="s">
        <v>156</v>
      </c>
      <c r="B882" s="43">
        <f>B822+B851</f>
        <v>134250.65599999999</v>
      </c>
      <c r="C882" s="43">
        <f t="shared" ref="C882" si="63">C822+C851</f>
        <v>138841.70457</v>
      </c>
      <c r="D882" s="43">
        <f t="shared" si="50"/>
        <v>139975.70684999999</v>
      </c>
      <c r="E882" s="41" t="s">
        <v>158</v>
      </c>
    </row>
    <row r="884" spans="1:5">
      <c r="A884" s="30" t="s">
        <v>123</v>
      </c>
      <c r="E884" s="29" t="s">
        <v>124</v>
      </c>
    </row>
    <row r="885" spans="1:5" ht="15.75" customHeight="1">
      <c r="A885" s="30" t="s">
        <v>246</v>
      </c>
      <c r="C885" s="126" t="s">
        <v>149</v>
      </c>
      <c r="D885" s="126"/>
      <c r="E885" s="126"/>
    </row>
    <row r="886" spans="1:5" ht="16.5" thickBot="1">
      <c r="A886" s="30" t="s">
        <v>101</v>
      </c>
      <c r="E886" s="29" t="s">
        <v>102</v>
      </c>
    </row>
    <row r="887" spans="1:5" ht="16.5" thickBot="1">
      <c r="A887" s="106" t="s">
        <v>31</v>
      </c>
      <c r="B887" s="41">
        <v>2020</v>
      </c>
      <c r="C887" s="41">
        <v>2021</v>
      </c>
      <c r="D887" s="41">
        <v>2022</v>
      </c>
      <c r="E887" s="107" t="s">
        <v>32</v>
      </c>
    </row>
    <row r="888" spans="1:5" ht="16.5" thickBot="1">
      <c r="A888" s="32" t="s">
        <v>36</v>
      </c>
      <c r="B888" s="12">
        <f>B859+B561</f>
        <v>420.26472999999999</v>
      </c>
      <c r="C888" s="12">
        <f>C859+C561</f>
        <v>416.81506999999999</v>
      </c>
      <c r="D888" s="12">
        <f>D859+D561</f>
        <v>379.85155000000003</v>
      </c>
      <c r="E888" s="42" t="s">
        <v>37</v>
      </c>
    </row>
    <row r="889" spans="1:5" ht="16.5" thickBot="1">
      <c r="A889" s="32" t="s">
        <v>38</v>
      </c>
      <c r="B889" s="12">
        <f t="shared" ref="B889:D889" si="64">B860+B562</f>
        <v>173.24600000000001</v>
      </c>
      <c r="C889" s="12">
        <f t="shared" si="64"/>
        <v>181.53518</v>
      </c>
      <c r="D889" s="12">
        <f t="shared" si="64"/>
        <v>174.34376</v>
      </c>
      <c r="E889" s="42" t="s">
        <v>192</v>
      </c>
    </row>
    <row r="890" spans="1:5" ht="16.5" thickBot="1">
      <c r="A890" s="32" t="s">
        <v>39</v>
      </c>
      <c r="B890" s="12">
        <f t="shared" ref="B890:D890" si="65">B861+B563</f>
        <v>40.572000000000003</v>
      </c>
      <c r="C890" s="12">
        <f t="shared" si="65"/>
        <v>34.434309999999996</v>
      </c>
      <c r="D890" s="12">
        <f t="shared" si="65"/>
        <v>36.63899</v>
      </c>
      <c r="E890" s="42" t="s">
        <v>40</v>
      </c>
    </row>
    <row r="891" spans="1:5" ht="16.5" thickBot="1">
      <c r="A891" s="32" t="s">
        <v>41</v>
      </c>
      <c r="B891" s="12">
        <f t="shared" ref="B891:D891" si="66">B862+B564</f>
        <v>337.589</v>
      </c>
      <c r="C891" s="12">
        <f t="shared" si="66"/>
        <v>331.29999999999995</v>
      </c>
      <c r="D891" s="12">
        <f t="shared" si="66"/>
        <v>354.58</v>
      </c>
      <c r="E891" s="42" t="s">
        <v>42</v>
      </c>
    </row>
    <row r="892" spans="1:5" ht="16.5" thickBot="1">
      <c r="A892" s="32" t="s">
        <v>43</v>
      </c>
      <c r="B892" s="12">
        <f t="shared" ref="B892:D892" si="67">B863+B565</f>
        <v>798.52199999999993</v>
      </c>
      <c r="C892" s="12">
        <f t="shared" si="67"/>
        <v>795.63135999999997</v>
      </c>
      <c r="D892" s="12">
        <f t="shared" si="67"/>
        <v>803.13136000000009</v>
      </c>
      <c r="E892" s="42" t="s">
        <v>44</v>
      </c>
    </row>
    <row r="893" spans="1:5" ht="16.5" thickBot="1">
      <c r="A893" s="32" t="s">
        <v>45</v>
      </c>
      <c r="B893" s="12">
        <f t="shared" ref="B893:D893" si="68">B864+B566</f>
        <v>2.2759999999999998</v>
      </c>
      <c r="C893" s="12">
        <f t="shared" si="68"/>
        <v>2.2695700000000003</v>
      </c>
      <c r="D893" s="12">
        <f t="shared" si="68"/>
        <v>2.2960699999999998</v>
      </c>
      <c r="E893" s="42" t="s">
        <v>46</v>
      </c>
    </row>
    <row r="894" spans="1:5" ht="16.5" thickBot="1">
      <c r="A894" s="32" t="s">
        <v>47</v>
      </c>
      <c r="B894" s="12">
        <f t="shared" ref="B894:D894" si="69">B865+B567</f>
        <v>11.308</v>
      </c>
      <c r="C894" s="12">
        <f t="shared" si="69"/>
        <v>11.37785</v>
      </c>
      <c r="D894" s="12">
        <f t="shared" si="69"/>
        <v>11.444739999999999</v>
      </c>
      <c r="E894" s="42" t="s">
        <v>48</v>
      </c>
    </row>
    <row r="895" spans="1:5" ht="16.5" thickBot="1">
      <c r="A895" s="32" t="s">
        <v>49</v>
      </c>
      <c r="B895" s="12">
        <f t="shared" ref="B895:D895" si="70">B866+B568</f>
        <v>1188.8620000000001</v>
      </c>
      <c r="C895" s="12">
        <f t="shared" si="70"/>
        <v>1222.1366599999999</v>
      </c>
      <c r="D895" s="12">
        <f t="shared" si="70"/>
        <v>1388.7897599999999</v>
      </c>
      <c r="E895" s="42" t="s">
        <v>50</v>
      </c>
    </row>
    <row r="896" spans="1:5" ht="16.5" thickBot="1">
      <c r="A896" s="32" t="s">
        <v>51</v>
      </c>
      <c r="B896" s="12">
        <f t="shared" ref="B896:D896" si="71">B867+B569</f>
        <v>1000.886</v>
      </c>
      <c r="C896" s="12">
        <f t="shared" si="71"/>
        <v>1003.7758399999999</v>
      </c>
      <c r="D896" s="12">
        <f t="shared" si="71"/>
        <v>1017.91144</v>
      </c>
      <c r="E896" s="42" t="s">
        <v>52</v>
      </c>
    </row>
    <row r="897" spans="1:5" ht="16.5" thickBot="1">
      <c r="A897" s="32" t="s">
        <v>53</v>
      </c>
      <c r="B897" s="12">
        <f t="shared" ref="B897:D897" si="72">B868+B570</f>
        <v>352.72199999999998</v>
      </c>
      <c r="C897" s="12">
        <f t="shared" si="72"/>
        <v>349.44566999999995</v>
      </c>
      <c r="D897" s="12">
        <f t="shared" si="72"/>
        <v>342.50360999999998</v>
      </c>
      <c r="E897" s="42" t="s">
        <v>193</v>
      </c>
    </row>
    <row r="898" spans="1:5" ht="16.5" thickBot="1">
      <c r="A898" s="32" t="s">
        <v>54</v>
      </c>
      <c r="B898" s="12">
        <f t="shared" ref="B898:D898" si="73">B869+B571</f>
        <v>194.143</v>
      </c>
      <c r="C898" s="12">
        <f t="shared" si="73"/>
        <v>179.95053000000001</v>
      </c>
      <c r="D898" s="12">
        <f t="shared" si="73"/>
        <v>185.59876</v>
      </c>
      <c r="E898" s="42" t="s">
        <v>55</v>
      </c>
    </row>
    <row r="899" spans="1:5" ht="16.5" thickBot="1">
      <c r="A899" s="32" t="s">
        <v>56</v>
      </c>
      <c r="B899" s="12">
        <f t="shared" ref="B899:D899" si="74">B870+B572</f>
        <v>260.05599999999998</v>
      </c>
      <c r="C899" s="12">
        <f t="shared" si="74"/>
        <v>226.39104</v>
      </c>
      <c r="D899" s="12">
        <f t="shared" si="74"/>
        <v>288.74499000000003</v>
      </c>
      <c r="E899" s="42" t="s">
        <v>57</v>
      </c>
    </row>
    <row r="900" spans="1:5" ht="16.5" thickBot="1">
      <c r="A900" s="32" t="s">
        <v>58</v>
      </c>
      <c r="B900" s="12">
        <f t="shared" ref="B900:D900" si="75">B871+B573</f>
        <v>87.960999999999999</v>
      </c>
      <c r="C900" s="12">
        <f t="shared" si="75"/>
        <v>35.836799999999997</v>
      </c>
      <c r="D900" s="12">
        <f t="shared" si="75"/>
        <v>108.11667</v>
      </c>
      <c r="E900" s="42" t="s">
        <v>59</v>
      </c>
    </row>
    <row r="901" spans="1:5" ht="16.5" thickBot="1">
      <c r="A901" s="32" t="s">
        <v>60</v>
      </c>
      <c r="B901" s="12">
        <f t="shared" ref="B901" si="76">B872+B574</f>
        <v>93.4</v>
      </c>
      <c r="C901" s="12">
        <v>9.8279999999999994</v>
      </c>
      <c r="D901" s="12">
        <f t="shared" ref="D901:D911" si="77">D872+D574</f>
        <v>61.229070000000007</v>
      </c>
      <c r="E901" s="42" t="s">
        <v>61</v>
      </c>
    </row>
    <row r="902" spans="1:5" ht="16.5" thickBot="1">
      <c r="A902" s="32" t="s">
        <v>62</v>
      </c>
      <c r="B902" s="12">
        <f t="shared" ref="B902:C902" si="78">B873+B575</f>
        <v>42.532000000000004</v>
      </c>
      <c r="C902" s="12">
        <f t="shared" si="78"/>
        <v>47.879949999999994</v>
      </c>
      <c r="D902" s="12">
        <f t="shared" si="77"/>
        <v>33.364269999999998</v>
      </c>
      <c r="E902" s="42" t="s">
        <v>63</v>
      </c>
    </row>
    <row r="903" spans="1:5" ht="16.5" thickBot="1">
      <c r="A903" s="32" t="s">
        <v>64</v>
      </c>
      <c r="B903" s="12">
        <f t="shared" ref="B903:C903" si="79">B874+B576</f>
        <v>119.818</v>
      </c>
      <c r="C903" s="12">
        <f t="shared" si="79"/>
        <v>122.30364999999999</v>
      </c>
      <c r="D903" s="12">
        <f t="shared" si="77"/>
        <v>125.52298999999999</v>
      </c>
      <c r="E903" s="42" t="s">
        <v>65</v>
      </c>
    </row>
    <row r="904" spans="1:5" ht="16.5" thickBot="1">
      <c r="A904" s="32" t="s">
        <v>66</v>
      </c>
      <c r="B904" s="12">
        <f t="shared" ref="B904:C904" si="80">B875+B577</f>
        <v>177.81100000000001</v>
      </c>
      <c r="C904" s="12">
        <f t="shared" si="80"/>
        <v>167.09676999999999</v>
      </c>
      <c r="D904" s="12">
        <f t="shared" si="77"/>
        <v>174.77564999999998</v>
      </c>
      <c r="E904" s="42" t="s">
        <v>67</v>
      </c>
    </row>
    <row r="905" spans="1:5" ht="16.5" thickBot="1">
      <c r="A905" s="32" t="s">
        <v>68</v>
      </c>
      <c r="B905" s="12">
        <f t="shared" ref="B905:C905" si="81">B876+B578</f>
        <v>184.946</v>
      </c>
      <c r="C905" s="12">
        <f t="shared" si="81"/>
        <v>180.66654</v>
      </c>
      <c r="D905" s="12">
        <f t="shared" si="77"/>
        <v>183.58076</v>
      </c>
      <c r="E905" s="42" t="s">
        <v>69</v>
      </c>
    </row>
    <row r="906" spans="1:5" ht="16.5" thickBot="1">
      <c r="A906" s="32" t="s">
        <v>70</v>
      </c>
      <c r="B906" s="12">
        <f t="shared" ref="B906:C906" si="82">B877+B579</f>
        <v>2029.172</v>
      </c>
      <c r="C906" s="12">
        <f t="shared" si="82"/>
        <v>2911.64</v>
      </c>
      <c r="D906" s="12">
        <f t="shared" si="77"/>
        <v>2639.5920000000001</v>
      </c>
      <c r="E906" s="42" t="s">
        <v>71</v>
      </c>
    </row>
    <row r="907" spans="1:5" ht="16.5" thickBot="1">
      <c r="A907" s="32" t="s">
        <v>72</v>
      </c>
      <c r="B907" s="12">
        <f t="shared" ref="B907:C907" si="83">B878+B580</f>
        <v>1500.925</v>
      </c>
      <c r="C907" s="12">
        <f t="shared" si="83"/>
        <v>1302.4000000000001</v>
      </c>
      <c r="D907" s="12">
        <f t="shared" si="77"/>
        <v>1098.7660000000001</v>
      </c>
      <c r="E907" s="42" t="s">
        <v>73</v>
      </c>
    </row>
    <row r="908" spans="1:5" ht="16.5" thickBot="1">
      <c r="A908" s="32" t="s">
        <v>74</v>
      </c>
      <c r="B908" s="12">
        <f t="shared" ref="B908:C908" si="84">B879+B581</f>
        <v>117.084</v>
      </c>
      <c r="C908" s="12">
        <f t="shared" si="84"/>
        <v>115.69613</v>
      </c>
      <c r="D908" s="12">
        <f t="shared" si="77"/>
        <v>123.23164000000001</v>
      </c>
      <c r="E908" s="42" t="s">
        <v>75</v>
      </c>
    </row>
    <row r="909" spans="1:5" ht="16.5" thickBot="1">
      <c r="A909" s="32" t="s">
        <v>76</v>
      </c>
      <c r="B909" s="12">
        <f t="shared" ref="B909:C909" si="85">B880+B582</f>
        <v>417.39099999999996</v>
      </c>
      <c r="C909" s="12">
        <f t="shared" si="85"/>
        <v>408.75599999999997</v>
      </c>
      <c r="D909" s="12">
        <f t="shared" si="77"/>
        <v>436.24406999999997</v>
      </c>
      <c r="E909" s="42" t="s">
        <v>77</v>
      </c>
    </row>
    <row r="910" spans="1:5" ht="16.5" thickBot="1">
      <c r="A910" s="41" t="s">
        <v>155</v>
      </c>
      <c r="B910" s="43">
        <f t="shared" ref="B910" si="86">SUM(B888:B909)</f>
        <v>9551.4867299999987</v>
      </c>
      <c r="C910" s="43">
        <f>C881+C583</f>
        <v>10094.45782</v>
      </c>
      <c r="D910" s="43">
        <f t="shared" si="77"/>
        <v>9970.2581499999997</v>
      </c>
      <c r="E910" s="41" t="s">
        <v>157</v>
      </c>
    </row>
    <row r="911" spans="1:5" ht="16.5" thickBot="1">
      <c r="A911" s="41" t="s">
        <v>156</v>
      </c>
      <c r="B911" s="43">
        <f>B882+B584</f>
        <v>222955.864</v>
      </c>
      <c r="C911" s="43">
        <f t="shared" ref="C911" si="87">C882+C584</f>
        <v>232570.23253000001</v>
      </c>
      <c r="D911" s="43">
        <f t="shared" si="77"/>
        <v>233469.64976999999</v>
      </c>
      <c r="E911" s="41" t="s">
        <v>158</v>
      </c>
    </row>
    <row r="912" spans="1:5">
      <c r="A912" s="9" t="s">
        <v>103</v>
      </c>
      <c r="E912" s="2" t="s">
        <v>104</v>
      </c>
    </row>
    <row r="915" spans="1:7" s="112" customFormat="1">
      <c r="A915" s="102" t="s">
        <v>126</v>
      </c>
      <c r="E915" s="113" t="s">
        <v>125</v>
      </c>
    </row>
    <row r="916" spans="1:7">
      <c r="A916" s="30" t="s">
        <v>247</v>
      </c>
      <c r="D916" s="115" t="s">
        <v>150</v>
      </c>
      <c r="E916" s="115"/>
    </row>
    <row r="917" spans="1:7" ht="16.5" thickBot="1">
      <c r="A917" s="30" t="s">
        <v>101</v>
      </c>
      <c r="E917" s="29" t="s">
        <v>102</v>
      </c>
    </row>
    <row r="918" spans="1:7" ht="16.5" thickBot="1">
      <c r="A918" s="45" t="s">
        <v>31</v>
      </c>
      <c r="B918" s="36">
        <v>2020</v>
      </c>
      <c r="C918" s="110">
        <v>2021</v>
      </c>
      <c r="D918" s="110">
        <v>2022</v>
      </c>
      <c r="E918" s="40" t="s">
        <v>32</v>
      </c>
    </row>
    <row r="919" spans="1:7" ht="18" customHeight="1" thickBot="1">
      <c r="A919" s="32" t="s">
        <v>36</v>
      </c>
      <c r="B919" s="12">
        <v>484</v>
      </c>
      <c r="C919" s="12">
        <v>427.94799999999998</v>
      </c>
      <c r="D919" s="12">
        <v>1086.25</v>
      </c>
      <c r="E919" s="42" t="s">
        <v>37</v>
      </c>
      <c r="G919" s="81"/>
    </row>
    <row r="920" spans="1:7" ht="16.5" thickBot="1">
      <c r="A920" s="32" t="s">
        <v>38</v>
      </c>
      <c r="B920" s="12">
        <v>164.37100000000001</v>
      </c>
      <c r="C920" s="12">
        <v>164.934</v>
      </c>
      <c r="D920" s="12">
        <v>238.72667000000001</v>
      </c>
      <c r="E920" s="42" t="s">
        <v>192</v>
      </c>
    </row>
    <row r="921" spans="1:7" ht="16.5" thickBot="1">
      <c r="A921" s="32" t="s">
        <v>39</v>
      </c>
      <c r="B921" s="12">
        <v>12.089</v>
      </c>
      <c r="C921" s="12">
        <v>11.776999999999999</v>
      </c>
      <c r="D921" s="12">
        <v>10.483879999999999</v>
      </c>
      <c r="E921" s="42" t="s">
        <v>40</v>
      </c>
    </row>
    <row r="922" spans="1:7" ht="16.5" thickBot="1">
      <c r="A922" s="32" t="s">
        <v>41</v>
      </c>
      <c r="B922" s="12">
        <v>1440.4970000000001</v>
      </c>
      <c r="C922" s="12">
        <v>1437.1210000000001</v>
      </c>
      <c r="D922" s="12">
        <v>1380</v>
      </c>
      <c r="E922" s="42" t="s">
        <v>42</v>
      </c>
    </row>
    <row r="923" spans="1:7" ht="16.5" thickBot="1">
      <c r="A923" s="32" t="s">
        <v>43</v>
      </c>
      <c r="B923" s="12">
        <v>3189.239</v>
      </c>
      <c r="C923" s="12">
        <v>3354.7040000000002</v>
      </c>
      <c r="D923" s="12">
        <v>3263.6002599999997</v>
      </c>
      <c r="E923" s="42" t="s">
        <v>44</v>
      </c>
    </row>
    <row r="924" spans="1:7" ht="16.5" thickBot="1">
      <c r="A924" s="32" t="s">
        <v>45</v>
      </c>
      <c r="B924" s="12">
        <v>13.414</v>
      </c>
      <c r="C924" s="12">
        <v>13.429</v>
      </c>
      <c r="D924" s="12">
        <v>13.46964</v>
      </c>
      <c r="E924" s="42" t="s">
        <v>46</v>
      </c>
    </row>
    <row r="925" spans="1:7" ht="16.5" thickBot="1">
      <c r="A925" s="32" t="s">
        <v>47</v>
      </c>
      <c r="B925" s="12">
        <v>14.901999999999999</v>
      </c>
      <c r="C925" s="12">
        <v>15</v>
      </c>
      <c r="D925" s="12">
        <v>14.977889999999999</v>
      </c>
      <c r="E925" s="42" t="s">
        <v>48</v>
      </c>
    </row>
    <row r="926" spans="1:7" ht="16.5" thickBot="1">
      <c r="A926" s="32" t="s">
        <v>49</v>
      </c>
      <c r="B926" s="12">
        <v>2683.1329999999998</v>
      </c>
      <c r="C926" s="12">
        <v>2911.1790000000001</v>
      </c>
      <c r="D926" s="12">
        <v>2600</v>
      </c>
      <c r="E926" s="42" t="s">
        <v>50</v>
      </c>
    </row>
    <row r="927" spans="1:7" ht="16.5" thickBot="1">
      <c r="A927" s="32" t="s">
        <v>51</v>
      </c>
      <c r="B927" s="12">
        <v>4623</v>
      </c>
      <c r="C927" s="12">
        <v>4767.6000000000004</v>
      </c>
      <c r="D927" s="12">
        <v>4633.5810700000002</v>
      </c>
      <c r="E927" s="42" t="s">
        <v>52</v>
      </c>
    </row>
    <row r="928" spans="1:7" ht="16.5" thickBot="1">
      <c r="A928" s="32" t="s">
        <v>53</v>
      </c>
      <c r="B928" s="12">
        <v>1739.7850000000001</v>
      </c>
      <c r="C928" s="12">
        <v>2153.7449999999999</v>
      </c>
      <c r="D928" s="12">
        <v>2050.5990000000002</v>
      </c>
      <c r="E928" s="42" t="s">
        <v>193</v>
      </c>
    </row>
    <row r="929" spans="1:7" ht="16.5" thickBot="1">
      <c r="A929" s="32" t="s">
        <v>54</v>
      </c>
      <c r="B929" s="12">
        <v>2137.5569999999998</v>
      </c>
      <c r="C929" s="12">
        <v>2209.2069999999999</v>
      </c>
      <c r="D929" s="12">
        <v>2180.3141099999998</v>
      </c>
      <c r="E929" s="42" t="s">
        <v>55</v>
      </c>
    </row>
    <row r="930" spans="1:7" ht="16.5" thickBot="1">
      <c r="A930" s="32" t="s">
        <v>56</v>
      </c>
      <c r="B930" s="12">
        <v>397.59199999999998</v>
      </c>
      <c r="C930" s="12">
        <v>414.815</v>
      </c>
      <c r="D930" s="12">
        <v>543.24</v>
      </c>
      <c r="E930" s="42" t="s">
        <v>57</v>
      </c>
    </row>
    <row r="931" spans="1:7" ht="16.5" thickBot="1">
      <c r="A931" s="32" t="s">
        <v>58</v>
      </c>
      <c r="B931" s="12">
        <v>85</v>
      </c>
      <c r="C931" s="12">
        <v>308.94</v>
      </c>
      <c r="D931" s="12">
        <v>358.41535999999996</v>
      </c>
      <c r="E931" s="42" t="s">
        <v>59</v>
      </c>
    </row>
    <row r="932" spans="1:7" ht="16.5" thickBot="1">
      <c r="A932" s="32" t="s">
        <v>60</v>
      </c>
      <c r="B932" s="12">
        <v>151.81399999999999</v>
      </c>
      <c r="C932" s="12">
        <v>140.94399999999999</v>
      </c>
      <c r="D932" s="12">
        <v>142.18817999999999</v>
      </c>
      <c r="E932" s="42" t="s">
        <v>61</v>
      </c>
    </row>
    <row r="933" spans="1:7" ht="16.5" thickBot="1">
      <c r="A933" s="32" t="s">
        <v>62</v>
      </c>
      <c r="B933" s="12">
        <v>51.488</v>
      </c>
      <c r="C933" s="12">
        <v>51.613999999999997</v>
      </c>
      <c r="D933" s="12">
        <v>48.373019999999997</v>
      </c>
      <c r="E933" s="42" t="s">
        <v>63</v>
      </c>
    </row>
    <row r="934" spans="1:7" ht="16.5" thickBot="1">
      <c r="A934" s="32" t="s">
        <v>64</v>
      </c>
      <c r="B934" s="12">
        <v>57.015999999999998</v>
      </c>
      <c r="C934" s="12">
        <v>73.706999999999994</v>
      </c>
      <c r="D934" s="12">
        <v>74.365100000000012</v>
      </c>
      <c r="E934" s="42" t="s">
        <v>65</v>
      </c>
    </row>
    <row r="935" spans="1:7" ht="16.5" thickBot="1">
      <c r="A935" s="32" t="s">
        <v>66</v>
      </c>
      <c r="B935" s="12">
        <v>399.23099999999999</v>
      </c>
      <c r="C935" s="12">
        <v>371.01799999999997</v>
      </c>
      <c r="D935" s="12">
        <v>384.63920000000002</v>
      </c>
      <c r="E935" s="42" t="s">
        <v>67</v>
      </c>
    </row>
    <row r="936" spans="1:7" ht="16.5" thickBot="1">
      <c r="A936" s="32" t="s">
        <v>68</v>
      </c>
      <c r="B936" s="12">
        <v>238.018</v>
      </c>
      <c r="C936" s="12">
        <v>231.15100000000001</v>
      </c>
      <c r="D936" s="12">
        <v>220.12823</v>
      </c>
      <c r="E936" s="42" t="s">
        <v>69</v>
      </c>
    </row>
    <row r="937" spans="1:7" ht="16.5" thickBot="1">
      <c r="A937" s="32" t="s">
        <v>70</v>
      </c>
      <c r="B937" s="12">
        <v>5192.393</v>
      </c>
      <c r="C937" s="12">
        <v>5546.66</v>
      </c>
      <c r="D937" s="12">
        <v>6742.0379999999996</v>
      </c>
      <c r="E937" s="42" t="s">
        <v>71</v>
      </c>
    </row>
    <row r="938" spans="1:7" ht="16.5" thickBot="1">
      <c r="A938" s="32" t="s">
        <v>72</v>
      </c>
      <c r="B938" s="12">
        <v>2640.3069999999998</v>
      </c>
      <c r="C938" s="12">
        <v>2550</v>
      </c>
      <c r="D938" s="12">
        <v>2450</v>
      </c>
      <c r="E938" s="42" t="s">
        <v>73</v>
      </c>
    </row>
    <row r="939" spans="1:7" ht="16.5" thickBot="1">
      <c r="A939" s="32" t="s">
        <v>74</v>
      </c>
      <c r="B939" s="12">
        <v>366.40100000000001</v>
      </c>
      <c r="C939" s="12">
        <v>364.31099999999998</v>
      </c>
      <c r="D939" s="12">
        <v>362.09947999999997</v>
      </c>
      <c r="E939" s="42" t="s">
        <v>75</v>
      </c>
    </row>
    <row r="940" spans="1:7" ht="16.5" customHeight="1" thickBot="1">
      <c r="A940" s="32" t="s">
        <v>76</v>
      </c>
      <c r="B940" s="12">
        <v>295.81</v>
      </c>
      <c r="C940" s="12">
        <v>327.07100000000003</v>
      </c>
      <c r="D940" s="12">
        <v>407.56599999999997</v>
      </c>
      <c r="E940" s="42" t="s">
        <v>77</v>
      </c>
      <c r="G940" s="70"/>
    </row>
    <row r="941" spans="1:7" ht="16.5" customHeight="1" thickBot="1">
      <c r="A941" s="41" t="s">
        <v>155</v>
      </c>
      <c r="B941" s="43">
        <v>26377.057000000004</v>
      </c>
      <c r="C941" s="43">
        <v>27888.526000000002</v>
      </c>
      <c r="D941" s="43">
        <f>SUM(D919:D940)</f>
        <v>29205.055090000002</v>
      </c>
      <c r="E941" s="41" t="s">
        <v>157</v>
      </c>
      <c r="G941" s="70"/>
    </row>
    <row r="942" spans="1:7" ht="16.5" customHeight="1" thickBot="1">
      <c r="A942" s="41" t="s">
        <v>156</v>
      </c>
      <c r="B942" s="43">
        <v>883283.66299999994</v>
      </c>
      <c r="C942" s="43">
        <v>886861.79799999995</v>
      </c>
      <c r="D942" s="43">
        <v>918162.58282000001</v>
      </c>
      <c r="E942" s="41" t="s">
        <v>158</v>
      </c>
      <c r="G942" s="70"/>
    </row>
    <row r="943" spans="1:7" ht="23.25">
      <c r="A943" s="17"/>
      <c r="G943" s="70"/>
    </row>
    <row r="948" spans="1:8">
      <c r="A948" s="30" t="s">
        <v>128</v>
      </c>
      <c r="E948" s="29" t="s">
        <v>127</v>
      </c>
    </row>
    <row r="949" spans="1:8">
      <c r="A949" s="109" t="s">
        <v>248</v>
      </c>
      <c r="D949" s="115" t="s">
        <v>151</v>
      </c>
      <c r="E949" s="115"/>
    </row>
    <row r="950" spans="1:8" ht="16.5" thickBot="1">
      <c r="A950" s="109" t="s">
        <v>101</v>
      </c>
      <c r="E950" s="29" t="s">
        <v>102</v>
      </c>
    </row>
    <row r="951" spans="1:8" ht="16.5" thickBot="1">
      <c r="A951" s="45" t="s">
        <v>31</v>
      </c>
      <c r="B951" s="36">
        <v>2020</v>
      </c>
      <c r="C951" s="37">
        <v>2021</v>
      </c>
      <c r="D951" s="36">
        <v>2022</v>
      </c>
      <c r="E951" s="40" t="s">
        <v>32</v>
      </c>
    </row>
    <row r="952" spans="1:8" ht="16.5" thickBot="1">
      <c r="A952" s="32" t="s">
        <v>36</v>
      </c>
      <c r="B952" s="12">
        <v>80.75</v>
      </c>
      <c r="C952" s="12">
        <v>28.33</v>
      </c>
      <c r="D952" s="12">
        <v>48.576000000000001</v>
      </c>
      <c r="E952" s="42" t="s">
        <v>37</v>
      </c>
    </row>
    <row r="953" spans="1:8" ht="16.5" thickBot="1">
      <c r="A953" s="32" t="s">
        <v>38</v>
      </c>
      <c r="B953" s="12">
        <v>53.673000000000002</v>
      </c>
      <c r="C953" s="12">
        <v>56.03501</v>
      </c>
      <c r="D953" s="12">
        <v>58.453330000000001</v>
      </c>
      <c r="E953" s="42" t="s">
        <v>192</v>
      </c>
    </row>
    <row r="954" spans="1:8" ht="16.5" thickBot="1">
      <c r="A954" s="32" t="s">
        <v>39</v>
      </c>
      <c r="B954" s="12">
        <v>3.948</v>
      </c>
      <c r="C954" s="12">
        <v>3.94048</v>
      </c>
      <c r="D954" s="12">
        <v>4.2776999999999994</v>
      </c>
      <c r="E954" s="42" t="s">
        <v>40</v>
      </c>
    </row>
    <row r="955" spans="1:8" s="97" customFormat="1" ht="18" customHeight="1" thickBot="1">
      <c r="A955" s="82" t="s">
        <v>41</v>
      </c>
      <c r="B955" s="83">
        <v>103.8</v>
      </c>
      <c r="C955" s="83">
        <v>102.2</v>
      </c>
      <c r="D955" s="12">
        <v>92.05</v>
      </c>
      <c r="E955" s="91" t="s">
        <v>42</v>
      </c>
      <c r="H955" s="71"/>
    </row>
    <row r="956" spans="1:8" ht="19.5" thickBot="1">
      <c r="A956" s="32" t="s">
        <v>43</v>
      </c>
      <c r="B956" s="12">
        <v>308.45600000000002</v>
      </c>
      <c r="C956" s="12">
        <v>305.23859999999996</v>
      </c>
      <c r="D956" s="12">
        <v>311.93011999999999</v>
      </c>
      <c r="E956" s="42" t="s">
        <v>44</v>
      </c>
      <c r="F956" s="55"/>
      <c r="G956" s="55"/>
      <c r="H956" s="55"/>
    </row>
    <row r="957" spans="1:8" ht="16.5" thickBot="1">
      <c r="A957" s="32" t="s">
        <v>45</v>
      </c>
      <c r="B957" s="12">
        <v>1.1080000000000001</v>
      </c>
      <c r="C957" s="12">
        <v>1.09751</v>
      </c>
      <c r="D957" s="12">
        <v>0.96629999999999994</v>
      </c>
      <c r="E957" s="42" t="s">
        <v>46</v>
      </c>
    </row>
    <row r="958" spans="1:8" ht="16.5" thickBot="1">
      <c r="A958" s="32" t="s">
        <v>47</v>
      </c>
      <c r="B958" s="12">
        <v>0</v>
      </c>
      <c r="C958" s="12">
        <v>0</v>
      </c>
      <c r="D958" s="12">
        <v>0</v>
      </c>
      <c r="E958" s="42" t="s">
        <v>48</v>
      </c>
    </row>
    <row r="959" spans="1:8" ht="19.5" thickBot="1">
      <c r="A959" s="32" t="s">
        <v>49</v>
      </c>
      <c r="B959" s="12">
        <v>350</v>
      </c>
      <c r="C959" s="12">
        <v>359.19</v>
      </c>
      <c r="D959" s="12">
        <v>375</v>
      </c>
      <c r="E959" s="42" t="s">
        <v>50</v>
      </c>
      <c r="G959" s="72"/>
    </row>
    <row r="960" spans="1:8" ht="16.5" thickBot="1">
      <c r="A960" s="32" t="s">
        <v>51</v>
      </c>
      <c r="B960" s="12">
        <v>75.385000000000005</v>
      </c>
      <c r="C960" s="12">
        <v>60.653400000000005</v>
      </c>
      <c r="D960" s="12">
        <v>71.837609999999998</v>
      </c>
      <c r="E960" s="42" t="s">
        <v>52</v>
      </c>
    </row>
    <row r="961" spans="1:7" ht="16.5" thickBot="1">
      <c r="A961" s="32" t="s">
        <v>53</v>
      </c>
      <c r="B961" s="12">
        <v>121.483</v>
      </c>
      <c r="C961" s="12">
        <v>104.85413</v>
      </c>
      <c r="D961" s="12">
        <v>89.453000000000003</v>
      </c>
      <c r="E961" s="42" t="s">
        <v>193</v>
      </c>
    </row>
    <row r="962" spans="1:7" ht="16.5" thickBot="1">
      <c r="A962" s="32" t="s">
        <v>54</v>
      </c>
      <c r="B962" s="12">
        <v>2.6579999999999999</v>
      </c>
      <c r="C962" s="12">
        <v>2.6651799999999999</v>
      </c>
      <c r="D962" s="12">
        <v>2.7043600000000003</v>
      </c>
      <c r="E962" s="42" t="s">
        <v>55</v>
      </c>
    </row>
    <row r="963" spans="1:7" ht="16.5" thickBot="1">
      <c r="A963" s="32" t="s">
        <v>56</v>
      </c>
      <c r="B963" s="12">
        <v>55.92</v>
      </c>
      <c r="C963" s="12">
        <v>49.046199999999999</v>
      </c>
      <c r="D963" s="12">
        <v>197.8</v>
      </c>
      <c r="E963" s="42" t="s">
        <v>57</v>
      </c>
    </row>
    <row r="964" spans="1:7" ht="16.5" thickBot="1">
      <c r="A964" s="32" t="s">
        <v>58</v>
      </c>
      <c r="B964" s="12">
        <v>25.08</v>
      </c>
      <c r="C964" s="12">
        <v>28.655000000000001</v>
      </c>
      <c r="D964" s="12">
        <v>28.5</v>
      </c>
      <c r="E964" s="42" t="s">
        <v>59</v>
      </c>
    </row>
    <row r="965" spans="1:7" ht="16.5" thickBot="1">
      <c r="A965" s="32" t="s">
        <v>60</v>
      </c>
      <c r="B965" s="12">
        <v>25.02</v>
      </c>
      <c r="C965" s="12">
        <v>25.02</v>
      </c>
      <c r="D965" s="12">
        <v>25.02</v>
      </c>
      <c r="E965" s="42" t="s">
        <v>61</v>
      </c>
    </row>
    <row r="966" spans="1:7" ht="16.5" thickBot="1">
      <c r="A966" s="32" t="s">
        <v>62</v>
      </c>
      <c r="B966" s="12">
        <v>9.1289999999999996</v>
      </c>
      <c r="C966" s="12">
        <v>9.3605999999999998</v>
      </c>
      <c r="D966" s="12">
        <v>12.452999999999999</v>
      </c>
      <c r="E966" s="42" t="s">
        <v>63</v>
      </c>
    </row>
    <row r="967" spans="1:7" ht="16.5" thickBot="1">
      <c r="A967" s="32" t="s">
        <v>64</v>
      </c>
      <c r="B967" s="12">
        <v>80.218999999999994</v>
      </c>
      <c r="C967" s="12">
        <v>77.625779999999992</v>
      </c>
      <c r="D967" s="12">
        <v>76.923670000000001</v>
      </c>
      <c r="E967" s="42" t="s">
        <v>65</v>
      </c>
    </row>
    <row r="968" spans="1:7" ht="16.5" thickBot="1">
      <c r="A968" s="32" t="s">
        <v>66</v>
      </c>
      <c r="B968" s="12">
        <v>42.226999999999997</v>
      </c>
      <c r="C968" s="12">
        <v>41.56747</v>
      </c>
      <c r="D968" s="12">
        <v>55.456309999999995</v>
      </c>
      <c r="E968" s="42" t="s">
        <v>67</v>
      </c>
    </row>
    <row r="969" spans="1:7" ht="16.5" thickBot="1">
      <c r="A969" s="32" t="s">
        <v>68</v>
      </c>
      <c r="B969" s="12">
        <v>72.015000000000001</v>
      </c>
      <c r="C969" s="12">
        <v>71.864620000000002</v>
      </c>
      <c r="D969" s="12">
        <v>76.7</v>
      </c>
      <c r="E969" s="42" t="s">
        <v>69</v>
      </c>
    </row>
    <row r="970" spans="1:7" s="54" customFormat="1" ht="16.5" thickBot="1">
      <c r="A970" s="32" t="s">
        <v>70</v>
      </c>
      <c r="B970" s="50">
        <v>450</v>
      </c>
      <c r="C970" s="50">
        <v>770</v>
      </c>
      <c r="D970" s="12">
        <v>650.6</v>
      </c>
      <c r="E970" s="37" t="s">
        <v>71</v>
      </c>
    </row>
    <row r="971" spans="1:7" ht="16.5" thickBot="1">
      <c r="A971" s="32" t="s">
        <v>72</v>
      </c>
      <c r="B971" s="12">
        <v>415</v>
      </c>
      <c r="C971" s="12">
        <v>415</v>
      </c>
      <c r="D971" s="12">
        <v>390.22399999999999</v>
      </c>
      <c r="E971" s="42" t="s">
        <v>73</v>
      </c>
    </row>
    <row r="972" spans="1:7" ht="16.5" thickBot="1">
      <c r="A972" s="32" t="s">
        <v>74</v>
      </c>
      <c r="B972" s="12">
        <v>5.5659999999999998</v>
      </c>
      <c r="C972" s="12">
        <v>5.6079699999999999</v>
      </c>
      <c r="D972" s="12">
        <v>5.6305500000000004</v>
      </c>
      <c r="E972" s="42" t="s">
        <v>75</v>
      </c>
    </row>
    <row r="973" spans="1:7" ht="24" thickBot="1">
      <c r="A973" s="32" t="s">
        <v>76</v>
      </c>
      <c r="B973" s="12">
        <v>70.38</v>
      </c>
      <c r="C973" s="12">
        <v>28.81</v>
      </c>
      <c r="D973" s="12">
        <v>73.95</v>
      </c>
      <c r="E973" s="42" t="s">
        <v>77</v>
      </c>
      <c r="G973" s="73"/>
    </row>
    <row r="974" spans="1:7" ht="16.5" thickBot="1">
      <c r="A974" s="41" t="s">
        <v>155</v>
      </c>
      <c r="B974" s="43">
        <v>2351.817</v>
      </c>
      <c r="C974" s="43">
        <v>2546.7619500000001</v>
      </c>
      <c r="D974" s="43">
        <f>SUM(D952:D973)</f>
        <v>2648.5059499999998</v>
      </c>
      <c r="E974" s="41" t="s">
        <v>157</v>
      </c>
    </row>
    <row r="975" spans="1:7" ht="16.5" thickBot="1">
      <c r="A975" s="41" t="s">
        <v>156</v>
      </c>
      <c r="B975" s="43">
        <v>92966.948999999993</v>
      </c>
      <c r="C975" s="43">
        <v>92562.542930000011</v>
      </c>
      <c r="D975" s="43">
        <v>93171.447459999996</v>
      </c>
      <c r="E975" s="41" t="s">
        <v>158</v>
      </c>
    </row>
    <row r="978" spans="1:17">
      <c r="A978" s="102" t="s">
        <v>0</v>
      </c>
      <c r="K978" s="29" t="s">
        <v>1</v>
      </c>
    </row>
    <row r="979" spans="1:17">
      <c r="A979" s="109" t="s">
        <v>255</v>
      </c>
      <c r="I979" s="115" t="s">
        <v>152</v>
      </c>
      <c r="J979" s="115"/>
      <c r="K979" s="115"/>
    </row>
    <row r="980" spans="1:17" ht="16.5" thickBot="1">
      <c r="A980" s="109" t="s">
        <v>101</v>
      </c>
      <c r="K980" s="29" t="s">
        <v>102</v>
      </c>
    </row>
    <row r="981" spans="1:17" ht="16.5" thickBot="1">
      <c r="A981" s="121" t="s">
        <v>31</v>
      </c>
      <c r="B981" s="116">
        <v>2019</v>
      </c>
      <c r="C981" s="117"/>
      <c r="D981" s="117"/>
      <c r="E981" s="116">
        <v>2020</v>
      </c>
      <c r="F981" s="117"/>
      <c r="G981" s="117"/>
      <c r="H981" s="116">
        <v>2021</v>
      </c>
      <c r="I981" s="117"/>
      <c r="J981" s="117"/>
      <c r="K981" s="130" t="s">
        <v>32</v>
      </c>
    </row>
    <row r="982" spans="1:17" ht="16.5" thickBot="1">
      <c r="A982" s="125"/>
      <c r="B982" s="46" t="s">
        <v>105</v>
      </c>
      <c r="C982" s="47" t="s">
        <v>106</v>
      </c>
      <c r="D982" s="48" t="s">
        <v>35</v>
      </c>
      <c r="E982" s="46" t="s">
        <v>105</v>
      </c>
      <c r="F982" s="47" t="s">
        <v>106</v>
      </c>
      <c r="G982" s="48" t="s">
        <v>35</v>
      </c>
      <c r="H982" s="46" t="s">
        <v>105</v>
      </c>
      <c r="I982" s="47" t="s">
        <v>106</v>
      </c>
      <c r="J982" s="48" t="s">
        <v>35</v>
      </c>
      <c r="K982" s="131"/>
    </row>
    <row r="983" spans="1:17" ht="17.25" thickTop="1" thickBot="1">
      <c r="A983" s="32" t="s">
        <v>36</v>
      </c>
      <c r="B983" s="19">
        <v>0.24848824999999999</v>
      </c>
      <c r="C983" s="19">
        <v>1.9354</v>
      </c>
      <c r="D983" s="14">
        <v>2.1838882499999999</v>
      </c>
      <c r="E983" s="19">
        <v>0.58399999999999996</v>
      </c>
      <c r="F983" s="19">
        <v>2.0049999999999999</v>
      </c>
      <c r="G983" s="14">
        <v>2.589</v>
      </c>
      <c r="H983" s="14">
        <v>0.66500000000000004</v>
      </c>
      <c r="I983" s="14">
        <v>2.145</v>
      </c>
      <c r="J983" s="14">
        <v>2.81</v>
      </c>
      <c r="K983" s="32" t="s">
        <v>37</v>
      </c>
    </row>
    <row r="984" spans="1:17" ht="16.5" thickBot="1">
      <c r="A984" s="32" t="s">
        <v>38</v>
      </c>
      <c r="B984" s="12">
        <v>61.26</v>
      </c>
      <c r="C984" s="13">
        <v>3.24</v>
      </c>
      <c r="D984" s="23">
        <v>64.5</v>
      </c>
      <c r="E984" s="15">
        <v>66.480999999999995</v>
      </c>
      <c r="F984" s="16">
        <v>3.048</v>
      </c>
      <c r="G984" s="14">
        <v>69.528999999999996</v>
      </c>
      <c r="H984" s="14">
        <v>61.189</v>
      </c>
      <c r="I984" s="14">
        <v>2.6629420000000001</v>
      </c>
      <c r="J984" s="14">
        <v>63.851942000000001</v>
      </c>
      <c r="K984" s="32" t="s">
        <v>192</v>
      </c>
    </row>
    <row r="985" spans="1:17" ht="16.5" thickBot="1">
      <c r="A985" s="32" t="s">
        <v>39</v>
      </c>
      <c r="B985" s="12">
        <v>14.85</v>
      </c>
      <c r="C985" s="13">
        <v>6.0000000000000001E-3</v>
      </c>
      <c r="D985" s="14">
        <v>14.856</v>
      </c>
      <c r="E985" s="15">
        <v>14.414</v>
      </c>
      <c r="F985" s="16">
        <v>6.0000000000000001E-3</v>
      </c>
      <c r="G985" s="14">
        <v>14.42</v>
      </c>
      <c r="H985" s="14">
        <v>15.72</v>
      </c>
      <c r="I985" s="14">
        <v>1.55E-2</v>
      </c>
      <c r="J985" s="14">
        <v>15.7355</v>
      </c>
      <c r="K985" s="32" t="s">
        <v>40</v>
      </c>
    </row>
    <row r="986" spans="1:17" ht="18.75" thickBot="1">
      <c r="A986" s="32" t="s">
        <v>41</v>
      </c>
      <c r="B986" s="12">
        <v>105.65300000000001</v>
      </c>
      <c r="C986" s="13">
        <v>22.913</v>
      </c>
      <c r="D986" s="14">
        <v>128.566</v>
      </c>
      <c r="E986" s="15">
        <v>103.253</v>
      </c>
      <c r="F986" s="16">
        <v>23.486000000000001</v>
      </c>
      <c r="G986" s="14">
        <v>126.739</v>
      </c>
      <c r="H986" s="14">
        <v>124.243444</v>
      </c>
      <c r="I986" s="14">
        <v>26.077185</v>
      </c>
      <c r="J986" s="14">
        <v>150.320629</v>
      </c>
      <c r="K986" s="32" t="s">
        <v>42</v>
      </c>
      <c r="L986" s="80"/>
      <c r="O986" s="80"/>
      <c r="P986" s="80"/>
      <c r="Q986" s="80"/>
    </row>
    <row r="987" spans="1:17" ht="16.5" thickBot="1">
      <c r="A987" s="32" t="s">
        <v>43</v>
      </c>
      <c r="B987" s="12">
        <v>75.950519999999997</v>
      </c>
      <c r="C987" s="12">
        <v>29.181799999999999</v>
      </c>
      <c r="D987" s="23">
        <v>105.13231999999999</v>
      </c>
      <c r="E987" s="15">
        <v>81.465000000000003</v>
      </c>
      <c r="F987" s="15">
        <v>5.4359999999999999</v>
      </c>
      <c r="G987" s="14">
        <v>86.90100000000001</v>
      </c>
      <c r="H987" s="14">
        <v>79.200005000000004</v>
      </c>
      <c r="I987" s="14">
        <v>4.7792870000000001</v>
      </c>
      <c r="J987" s="14">
        <v>83.979292000000001</v>
      </c>
      <c r="K987" s="32" t="s">
        <v>44</v>
      </c>
    </row>
    <row r="988" spans="1:17" ht="16.5" thickBot="1">
      <c r="A988" s="32" t="s">
        <v>45</v>
      </c>
      <c r="B988" s="14">
        <v>17.600000000000001</v>
      </c>
      <c r="C988" s="13">
        <v>0</v>
      </c>
      <c r="D988" s="14">
        <v>17.600000000000001</v>
      </c>
      <c r="E988" s="19">
        <v>20.77</v>
      </c>
      <c r="F988" s="16">
        <v>0</v>
      </c>
      <c r="G988" s="14">
        <v>20.77</v>
      </c>
      <c r="H988" s="14">
        <v>19.356071</v>
      </c>
      <c r="I988" s="14">
        <v>0</v>
      </c>
      <c r="J988" s="14">
        <v>19.356071</v>
      </c>
      <c r="K988" s="32" t="s">
        <v>46</v>
      </c>
    </row>
    <row r="989" spans="1:17" ht="16.5" thickBot="1">
      <c r="A989" s="32" t="s">
        <v>47</v>
      </c>
      <c r="B989" s="12">
        <v>2.27</v>
      </c>
      <c r="C989" s="12">
        <v>0</v>
      </c>
      <c r="D989" s="14">
        <v>2.27</v>
      </c>
      <c r="E989" s="15">
        <v>2.323</v>
      </c>
      <c r="F989" s="15">
        <v>0</v>
      </c>
      <c r="G989" s="14">
        <v>2.323</v>
      </c>
      <c r="H989" s="14">
        <v>3.0889000000000002</v>
      </c>
      <c r="I989" s="14">
        <v>0</v>
      </c>
      <c r="J989" s="14">
        <v>3.0889000000000002</v>
      </c>
      <c r="K989" s="32" t="s">
        <v>48</v>
      </c>
    </row>
    <row r="990" spans="1:17" ht="16.5" thickBot="1">
      <c r="A990" s="32" t="s">
        <v>49</v>
      </c>
      <c r="B990" s="12">
        <v>67.510999999999996</v>
      </c>
      <c r="C990" s="12">
        <v>75.563000000000002</v>
      </c>
      <c r="D990" s="14">
        <v>143.07400000000001</v>
      </c>
      <c r="E990" s="15">
        <v>61.942999999999998</v>
      </c>
      <c r="F990" s="15">
        <v>99.906999999999996</v>
      </c>
      <c r="G990" s="14">
        <v>161.85</v>
      </c>
      <c r="H990" s="14">
        <v>67.459000000000003</v>
      </c>
      <c r="I990" s="14">
        <v>114.48966</v>
      </c>
      <c r="J990" s="14">
        <v>181.94866000000002</v>
      </c>
      <c r="K990" s="32" t="s">
        <v>50</v>
      </c>
    </row>
    <row r="991" spans="1:17" ht="16.5" thickBot="1">
      <c r="A991" s="32" t="s">
        <v>51</v>
      </c>
      <c r="B991" s="12">
        <v>56.277999999999999</v>
      </c>
      <c r="C991" s="13">
        <v>18.818999999999999</v>
      </c>
      <c r="D991" s="14">
        <v>75.096999999999994</v>
      </c>
      <c r="E991" s="15">
        <v>37.659999999999997</v>
      </c>
      <c r="F991" s="16">
        <v>9.85</v>
      </c>
      <c r="G991" s="14">
        <v>47.51</v>
      </c>
      <c r="H991" s="14">
        <v>34.549999999999997</v>
      </c>
      <c r="I991" s="14">
        <v>9.9</v>
      </c>
      <c r="J991" s="14">
        <v>44.449999999999996</v>
      </c>
      <c r="K991" s="32" t="s">
        <v>52</v>
      </c>
    </row>
    <row r="992" spans="1:17" ht="16.5" thickBot="1">
      <c r="A992" s="32" t="s">
        <v>53</v>
      </c>
      <c r="B992" s="12">
        <v>4.08</v>
      </c>
      <c r="C992" s="13">
        <v>2.25</v>
      </c>
      <c r="D992" s="14">
        <v>6.33</v>
      </c>
      <c r="E992" s="15">
        <v>3.8450000000000002</v>
      </c>
      <c r="F992" s="16">
        <v>2.2999999999999998</v>
      </c>
      <c r="G992" s="14">
        <v>6.1449999999999996</v>
      </c>
      <c r="H992" s="14">
        <v>4.3099999999999996</v>
      </c>
      <c r="I992" s="14">
        <v>2.35</v>
      </c>
      <c r="J992" s="14">
        <v>6.66</v>
      </c>
      <c r="K992" s="32" t="s">
        <v>193</v>
      </c>
    </row>
    <row r="993" spans="1:15" ht="16.5" thickBot="1">
      <c r="A993" s="32" t="s">
        <v>54</v>
      </c>
      <c r="B993" s="12">
        <v>30</v>
      </c>
      <c r="C993" s="13">
        <v>0</v>
      </c>
      <c r="D993" s="14">
        <v>30</v>
      </c>
      <c r="E993" s="15">
        <v>30</v>
      </c>
      <c r="F993" s="16">
        <v>0</v>
      </c>
      <c r="G993" s="14">
        <v>30</v>
      </c>
      <c r="H993" s="14">
        <v>30</v>
      </c>
      <c r="I993" s="14">
        <v>0</v>
      </c>
      <c r="J993" s="14">
        <v>30</v>
      </c>
      <c r="K993" s="32" t="s">
        <v>55</v>
      </c>
    </row>
    <row r="994" spans="1:15" ht="24" thickBot="1">
      <c r="A994" s="32" t="s">
        <v>56</v>
      </c>
      <c r="B994" s="12">
        <v>74.881</v>
      </c>
      <c r="C994" s="13">
        <v>22.268999999999998</v>
      </c>
      <c r="D994" s="14">
        <v>97.15</v>
      </c>
      <c r="E994" s="15">
        <v>34.770000000000003</v>
      </c>
      <c r="F994" s="16">
        <v>22.704000000000001</v>
      </c>
      <c r="G994" s="14">
        <v>57.474000000000004</v>
      </c>
      <c r="H994" s="14">
        <v>43.679678999999993</v>
      </c>
      <c r="I994" s="14">
        <v>22.693999999999999</v>
      </c>
      <c r="J994" s="14">
        <v>66.373678999999996</v>
      </c>
      <c r="K994" s="32" t="s">
        <v>57</v>
      </c>
      <c r="M994" s="61"/>
    </row>
    <row r="995" spans="1:15" ht="24" thickBot="1">
      <c r="A995" s="32" t="s">
        <v>58</v>
      </c>
      <c r="B995" s="12">
        <v>580.23972300000003</v>
      </c>
      <c r="C995" s="13">
        <v>1.054</v>
      </c>
      <c r="D995" s="14">
        <v>581.293723</v>
      </c>
      <c r="E995" s="15">
        <v>840.37785962585065</v>
      </c>
      <c r="F995" s="16">
        <v>1.3069999999999999</v>
      </c>
      <c r="G995" s="14">
        <v>841.68485962585066</v>
      </c>
      <c r="H995" s="14">
        <v>922.08333600000003</v>
      </c>
      <c r="I995" s="14">
        <v>1.7030000000000001</v>
      </c>
      <c r="J995" s="14">
        <v>923.78633600000001</v>
      </c>
      <c r="K995" s="32" t="s">
        <v>59</v>
      </c>
      <c r="M995" s="61"/>
      <c r="O995" s="11"/>
    </row>
    <row r="996" spans="1:15" ht="24" thickBot="1">
      <c r="A996" s="32" t="s">
        <v>60</v>
      </c>
      <c r="B996" s="12">
        <v>3.9430000000000001</v>
      </c>
      <c r="C996" s="13">
        <v>0.63</v>
      </c>
      <c r="D996" s="14">
        <v>4.5730000000000004</v>
      </c>
      <c r="E996" s="15">
        <v>3.39</v>
      </c>
      <c r="F996" s="16">
        <v>0.6</v>
      </c>
      <c r="G996" s="14">
        <v>3.99</v>
      </c>
      <c r="H996" s="14">
        <v>4.6606999999999994</v>
      </c>
      <c r="I996" s="14">
        <v>0.68700000000000006</v>
      </c>
      <c r="J996" s="14">
        <v>5.3476999999999997</v>
      </c>
      <c r="K996" s="32" t="s">
        <v>61</v>
      </c>
      <c r="M996" s="61"/>
    </row>
    <row r="997" spans="1:15" ht="16.5" thickBot="1">
      <c r="A997" s="32" t="s">
        <v>62</v>
      </c>
      <c r="B997" s="12">
        <v>16.937999999999999</v>
      </c>
      <c r="C997" s="13">
        <v>0.01</v>
      </c>
      <c r="D997" s="12">
        <v>16.948</v>
      </c>
      <c r="E997" s="15">
        <v>15.087</v>
      </c>
      <c r="F997" s="16">
        <v>2.3E-2</v>
      </c>
      <c r="G997" s="14">
        <v>15.11</v>
      </c>
      <c r="H997" s="14">
        <v>16.554500000000001</v>
      </c>
      <c r="I997" s="14">
        <v>0</v>
      </c>
      <c r="J997" s="14">
        <v>16.554500000000001</v>
      </c>
      <c r="K997" s="32" t="s">
        <v>63</v>
      </c>
    </row>
    <row r="998" spans="1:15" ht="16.5" thickBot="1">
      <c r="A998" s="32" t="s">
        <v>64</v>
      </c>
      <c r="B998" s="12">
        <v>3.016</v>
      </c>
      <c r="C998" s="13">
        <v>0.45800000000000002</v>
      </c>
      <c r="D998" s="14">
        <v>3.4740000000000002</v>
      </c>
      <c r="E998" s="15">
        <v>3.0950000000000002</v>
      </c>
      <c r="F998" s="16">
        <v>0.45</v>
      </c>
      <c r="G998" s="14">
        <v>3.5450000000000004</v>
      </c>
      <c r="H998" s="14">
        <v>3.5249999999999999</v>
      </c>
      <c r="I998" s="14">
        <v>0.45</v>
      </c>
      <c r="J998" s="14">
        <v>3.9750000000000001</v>
      </c>
      <c r="K998" s="32" t="s">
        <v>65</v>
      </c>
    </row>
    <row r="999" spans="1:15" ht="16.5" thickBot="1">
      <c r="A999" s="32" t="s">
        <v>66</v>
      </c>
      <c r="B999" s="12">
        <v>7.5869999999999989</v>
      </c>
      <c r="C999" s="13">
        <v>1.2172000000000001</v>
      </c>
      <c r="D999" s="14">
        <v>8.804199999999998</v>
      </c>
      <c r="E999" s="15">
        <v>2.9</v>
      </c>
      <c r="F999" s="16">
        <v>0.82799999999999996</v>
      </c>
      <c r="G999" s="14">
        <v>3.7279999999999998</v>
      </c>
      <c r="H999" s="14">
        <v>2.58</v>
      </c>
      <c r="I999" s="14">
        <v>0.77800000000000002</v>
      </c>
      <c r="J999" s="14">
        <v>3.3580000000000001</v>
      </c>
      <c r="K999" s="32" t="s">
        <v>67</v>
      </c>
    </row>
    <row r="1000" spans="1:15" ht="21" thickBot="1">
      <c r="A1000" s="32" t="s">
        <v>68</v>
      </c>
      <c r="B1000" s="12">
        <v>32.335000000000001</v>
      </c>
      <c r="C1000" s="12">
        <v>0.01</v>
      </c>
      <c r="D1000" s="23">
        <v>32.344999999999999</v>
      </c>
      <c r="E1000" s="15">
        <v>31.626999999999999</v>
      </c>
      <c r="F1000" s="15">
        <v>0.01</v>
      </c>
      <c r="G1000" s="14">
        <v>31.637</v>
      </c>
      <c r="H1000" s="14">
        <v>31.951332999999998</v>
      </c>
      <c r="I1000" s="14">
        <v>0.01</v>
      </c>
      <c r="J1000" s="14">
        <v>31.961333</v>
      </c>
      <c r="K1000" s="32" t="s">
        <v>69</v>
      </c>
      <c r="L1000" s="103"/>
      <c r="M1000" s="103"/>
    </row>
    <row r="1001" spans="1:15" ht="21" thickBot="1">
      <c r="A1001" s="32" t="s">
        <v>70</v>
      </c>
      <c r="B1001" s="15">
        <v>397.04199999999997</v>
      </c>
      <c r="C1001" s="13">
        <v>1641.9490000000001</v>
      </c>
      <c r="D1001" s="14">
        <v>2038.991</v>
      </c>
      <c r="E1001" s="15">
        <v>418.63799999999998</v>
      </c>
      <c r="F1001" s="16">
        <v>1591.896</v>
      </c>
      <c r="G1001" s="14">
        <v>2010.5339999999999</v>
      </c>
      <c r="H1001" s="14">
        <v>425.77</v>
      </c>
      <c r="I1001" s="14">
        <v>1576.1894</v>
      </c>
      <c r="J1001" s="14">
        <v>2001.9594</v>
      </c>
      <c r="K1001" s="32" t="s">
        <v>71</v>
      </c>
      <c r="L1001" s="104"/>
      <c r="O1001" s="104"/>
    </row>
    <row r="1002" spans="1:15" ht="16.5" thickBot="1">
      <c r="A1002" s="32" t="s">
        <v>72</v>
      </c>
      <c r="B1002" s="12">
        <v>1475.914</v>
      </c>
      <c r="C1002" s="13">
        <v>1.5980000000000001</v>
      </c>
      <c r="D1002" s="12">
        <v>1477.5119999999999</v>
      </c>
      <c r="E1002" s="15">
        <v>1397.5329999999999</v>
      </c>
      <c r="F1002" s="16">
        <v>1.6180000000000001</v>
      </c>
      <c r="G1002" s="14">
        <v>1399.1509999999998</v>
      </c>
      <c r="H1002" s="14">
        <v>1432.19913</v>
      </c>
      <c r="I1002" s="14">
        <v>2.0062989999999998</v>
      </c>
      <c r="J1002" s="14">
        <v>1434.2054289999999</v>
      </c>
      <c r="K1002" s="32" t="s">
        <v>73</v>
      </c>
    </row>
    <row r="1003" spans="1:15" ht="21" thickBot="1">
      <c r="A1003" s="32" t="s">
        <v>74</v>
      </c>
      <c r="B1003" s="14">
        <v>898</v>
      </c>
      <c r="C1003" s="13">
        <v>0</v>
      </c>
      <c r="D1003" s="14">
        <v>898</v>
      </c>
      <c r="E1003" s="14">
        <v>678.42499999999995</v>
      </c>
      <c r="F1003" s="16">
        <v>0</v>
      </c>
      <c r="G1003" s="14">
        <v>678.42499999999995</v>
      </c>
      <c r="H1003" s="14">
        <v>860.217129</v>
      </c>
      <c r="I1003" s="14">
        <v>0</v>
      </c>
      <c r="J1003" s="14">
        <v>860.217129</v>
      </c>
      <c r="K1003" s="32" t="s">
        <v>171</v>
      </c>
      <c r="L1003" s="77"/>
      <c r="M1003"/>
      <c r="O1003" s="77"/>
    </row>
    <row r="1004" spans="1:15" ht="16.5" thickBot="1">
      <c r="A1004" s="32" t="s">
        <v>76</v>
      </c>
      <c r="B1004" s="12">
        <v>130.828</v>
      </c>
      <c r="C1004" s="13">
        <v>0</v>
      </c>
      <c r="D1004" s="12">
        <v>130.828</v>
      </c>
      <c r="E1004" s="15">
        <v>131.30699999999999</v>
      </c>
      <c r="F1004" s="16">
        <v>0</v>
      </c>
      <c r="G1004" s="14">
        <v>131.30699999999999</v>
      </c>
      <c r="H1004" s="14">
        <v>131.306513</v>
      </c>
      <c r="I1004" s="14">
        <v>0.01</v>
      </c>
      <c r="J1004" s="14">
        <v>131.31651299999999</v>
      </c>
      <c r="K1004" s="32" t="s">
        <v>77</v>
      </c>
    </row>
    <row r="1005" spans="1:15" ht="16.5" thickBot="1">
      <c r="A1005" s="41" t="s">
        <v>155</v>
      </c>
      <c r="B1005" s="49">
        <v>4056.4247312500001</v>
      </c>
      <c r="C1005" s="49">
        <v>1823.1034</v>
      </c>
      <c r="D1005" s="49">
        <v>5879.5281312500001</v>
      </c>
      <c r="E1005" s="49">
        <v>3979.8878596258501</v>
      </c>
      <c r="F1005" s="49">
        <v>1765.4739999999999</v>
      </c>
      <c r="G1005" s="49">
        <v>5745.3618596258502</v>
      </c>
      <c r="H1005" s="49">
        <v>4314.3087400000004</v>
      </c>
      <c r="I1005" s="49">
        <v>1766.9472729999998</v>
      </c>
      <c r="J1005" s="49">
        <v>6081.2560130000002</v>
      </c>
      <c r="K1005" s="74" t="s">
        <v>157</v>
      </c>
      <c r="L1005" s="11"/>
      <c r="M1005" s="11"/>
    </row>
    <row r="1006" spans="1:15" ht="16.5" customHeight="1">
      <c r="A1006" s="123" t="s">
        <v>173</v>
      </c>
      <c r="B1006" s="123"/>
      <c r="K1006" s="2" t="s">
        <v>172</v>
      </c>
    </row>
    <row r="1008" spans="1:15">
      <c r="A1008" s="30" t="s">
        <v>27</v>
      </c>
      <c r="E1008" s="29" t="s">
        <v>28</v>
      </c>
      <c r="N1008" s="29"/>
    </row>
    <row r="1009" spans="1:14">
      <c r="A1009" s="30" t="s">
        <v>129</v>
      </c>
      <c r="E1009" s="2" t="s">
        <v>107</v>
      </c>
    </row>
    <row r="1010" spans="1:14" ht="16.5" thickBot="1">
      <c r="A1010" s="30" t="s">
        <v>108</v>
      </c>
      <c r="F1010" s="29"/>
      <c r="G1010" s="29"/>
      <c r="H1010" s="29"/>
      <c r="I1010" s="29"/>
      <c r="J1010" s="29"/>
      <c r="N1010" s="29"/>
    </row>
    <row r="1011" spans="1:14" ht="16.5" thickBot="1">
      <c r="A1011" s="106" t="s">
        <v>31</v>
      </c>
      <c r="B1011" s="108">
        <v>2020</v>
      </c>
      <c r="C1011" s="41">
        <v>2021</v>
      </c>
      <c r="D1011" s="108">
        <v>2022</v>
      </c>
      <c r="E1011" s="41" t="s">
        <v>32</v>
      </c>
      <c r="F1011" s="29"/>
      <c r="G1011" s="29"/>
      <c r="H1011" s="29"/>
      <c r="I1011" s="29"/>
      <c r="J1011" s="29"/>
      <c r="N1011" s="29"/>
    </row>
    <row r="1012" spans="1:14" ht="16.5" thickBot="1">
      <c r="A1012" s="32" t="s">
        <v>36</v>
      </c>
      <c r="B1012" s="12">
        <v>44.835000000000001</v>
      </c>
      <c r="C1012" s="12">
        <v>38.39</v>
      </c>
      <c r="D1012" s="12">
        <v>49.69</v>
      </c>
      <c r="E1012" s="42" t="s">
        <v>37</v>
      </c>
      <c r="H1012" s="29"/>
      <c r="I1012" s="29"/>
      <c r="J1012" s="29"/>
      <c r="N1012" s="29"/>
    </row>
    <row r="1013" spans="1:14" ht="16.5" thickBot="1">
      <c r="A1013" s="32" t="s">
        <v>38</v>
      </c>
      <c r="B1013" s="12" t="s">
        <v>194</v>
      </c>
      <c r="C1013" s="12" t="s">
        <v>194</v>
      </c>
      <c r="D1013" s="12" t="s">
        <v>194</v>
      </c>
      <c r="E1013" s="42" t="s">
        <v>192</v>
      </c>
      <c r="H1013" s="29"/>
      <c r="I1013" s="29"/>
      <c r="J1013" s="29"/>
      <c r="N1013" s="29"/>
    </row>
    <row r="1014" spans="1:14" ht="16.5" thickBot="1">
      <c r="A1014" s="32" t="s">
        <v>39</v>
      </c>
      <c r="B1014" s="12" t="s">
        <v>194</v>
      </c>
      <c r="C1014" s="12" t="s">
        <v>194</v>
      </c>
      <c r="D1014" s="12" t="s">
        <v>194</v>
      </c>
      <c r="E1014" s="42" t="s">
        <v>40</v>
      </c>
      <c r="H1014" s="29"/>
      <c r="I1014" s="29"/>
      <c r="J1014" s="29"/>
      <c r="N1014" s="29"/>
    </row>
    <row r="1015" spans="1:14" ht="17.25" customHeight="1" thickBot="1">
      <c r="A1015" s="32" t="s">
        <v>41</v>
      </c>
      <c r="B1015" s="12">
        <v>277</v>
      </c>
      <c r="C1015" s="12">
        <v>284</v>
      </c>
      <c r="D1015" s="12">
        <v>684.97400000000005</v>
      </c>
      <c r="E1015" s="42" t="s">
        <v>42</v>
      </c>
      <c r="G1015" s="75"/>
      <c r="H1015" s="29"/>
      <c r="I1015" s="29"/>
      <c r="J1015" s="29"/>
      <c r="N1015" s="29"/>
    </row>
    <row r="1016" spans="1:14" ht="16.5" thickBot="1">
      <c r="A1016" s="32" t="s">
        <v>43</v>
      </c>
      <c r="B1016" s="12">
        <v>419.93400000000003</v>
      </c>
      <c r="C1016" s="12">
        <v>426.46899999999999</v>
      </c>
      <c r="D1016" s="12">
        <v>428.18599999999998</v>
      </c>
      <c r="E1016" s="42" t="s">
        <v>44</v>
      </c>
      <c r="H1016" s="29"/>
      <c r="I1016" s="29"/>
      <c r="J1016" s="29"/>
      <c r="N1016" s="29"/>
    </row>
    <row r="1017" spans="1:14" ht="16.5" thickBot="1">
      <c r="A1017" s="32" t="s">
        <v>45</v>
      </c>
      <c r="B1017" s="12" t="s">
        <v>194</v>
      </c>
      <c r="C1017" s="12" t="s">
        <v>194</v>
      </c>
      <c r="D1017" s="12" t="s">
        <v>194</v>
      </c>
      <c r="E1017" s="42" t="s">
        <v>46</v>
      </c>
      <c r="H1017" s="29"/>
      <c r="I1017" s="29"/>
      <c r="J1017" s="29"/>
      <c r="N1017" s="29"/>
    </row>
    <row r="1018" spans="1:14" ht="16.5" thickBot="1">
      <c r="A1018" s="32" t="s">
        <v>47</v>
      </c>
      <c r="B1018" s="12" t="s">
        <v>194</v>
      </c>
      <c r="C1018" s="12" t="s">
        <v>194</v>
      </c>
      <c r="D1018" s="12" t="s">
        <v>194</v>
      </c>
      <c r="E1018" s="42" t="s">
        <v>48</v>
      </c>
      <c r="H1018" s="29"/>
      <c r="I1018" s="29"/>
      <c r="J1018" s="29"/>
      <c r="N1018" s="29"/>
    </row>
    <row r="1019" spans="1:14" ht="18" customHeight="1" thickBot="1">
      <c r="A1019" s="32" t="s">
        <v>49</v>
      </c>
      <c r="B1019" s="12" t="s">
        <v>194</v>
      </c>
      <c r="C1019" s="12" t="s">
        <v>194</v>
      </c>
      <c r="D1019" s="12" t="s">
        <v>194</v>
      </c>
      <c r="E1019" s="42" t="s">
        <v>50</v>
      </c>
      <c r="H1019" s="76"/>
      <c r="I1019" s="76"/>
      <c r="J1019" s="76"/>
      <c r="K1019" s="76"/>
      <c r="N1019" s="29"/>
    </row>
    <row r="1020" spans="1:14" ht="16.5" thickBot="1">
      <c r="A1020" s="32" t="s">
        <v>51</v>
      </c>
      <c r="B1020" s="12">
        <v>76.290000000000006</v>
      </c>
      <c r="C1020" s="12">
        <v>76.347999999999999</v>
      </c>
      <c r="D1020" s="12">
        <v>76.385000000000005</v>
      </c>
      <c r="E1020" s="42" t="s">
        <v>52</v>
      </c>
      <c r="H1020" s="29"/>
      <c r="I1020" s="29"/>
      <c r="J1020" s="29"/>
      <c r="N1020" s="29"/>
    </row>
    <row r="1021" spans="1:14" ht="16.5" thickBot="1">
      <c r="A1021" s="32" t="s">
        <v>53</v>
      </c>
      <c r="B1021" s="12">
        <v>500.39100000000002</v>
      </c>
      <c r="C1021" s="12">
        <v>532.20899999999995</v>
      </c>
      <c r="D1021" s="12">
        <v>535.53800000000001</v>
      </c>
      <c r="E1021" s="42" t="s">
        <v>193</v>
      </c>
      <c r="H1021" s="29"/>
      <c r="I1021" s="29"/>
      <c r="J1021" s="29"/>
      <c r="N1021" s="29"/>
    </row>
    <row r="1022" spans="1:14" ht="16.5" thickBot="1">
      <c r="A1022" s="32" t="s">
        <v>54</v>
      </c>
      <c r="B1022" s="12" t="s">
        <v>194</v>
      </c>
      <c r="C1022" s="12" t="s">
        <v>194</v>
      </c>
      <c r="D1022" s="12" t="s">
        <v>194</v>
      </c>
      <c r="E1022" s="42" t="s">
        <v>55</v>
      </c>
      <c r="H1022" s="29"/>
      <c r="I1022" s="29"/>
      <c r="J1022" s="29"/>
      <c r="N1022" s="29"/>
    </row>
    <row r="1023" spans="1:14" ht="16.5" thickBot="1">
      <c r="A1023" s="32" t="s">
        <v>56</v>
      </c>
      <c r="B1023" s="12" t="s">
        <v>194</v>
      </c>
      <c r="C1023" s="12" t="s">
        <v>194</v>
      </c>
      <c r="D1023" s="12" t="s">
        <v>194</v>
      </c>
      <c r="E1023" s="42" t="s">
        <v>57</v>
      </c>
      <c r="H1023" s="29"/>
      <c r="I1023" s="29"/>
      <c r="J1023" s="29"/>
      <c r="N1023" s="29"/>
    </row>
    <row r="1024" spans="1:14" ht="16.5" thickBot="1">
      <c r="A1024" s="32" t="s">
        <v>58</v>
      </c>
      <c r="B1024" s="12">
        <v>126.79300000000001</v>
      </c>
      <c r="C1024" s="12">
        <v>154.22200000000001</v>
      </c>
      <c r="D1024" s="12">
        <v>153.84200000000001</v>
      </c>
      <c r="E1024" s="42" t="s">
        <v>59</v>
      </c>
      <c r="H1024" s="29"/>
      <c r="I1024" s="29"/>
      <c r="J1024" s="29"/>
      <c r="N1024" s="29"/>
    </row>
    <row r="1025" spans="1:14" ht="16.5" thickBot="1">
      <c r="A1025" s="32" t="s">
        <v>60</v>
      </c>
      <c r="B1025" s="12">
        <v>45.776000000000003</v>
      </c>
      <c r="C1025" s="12">
        <v>64.36</v>
      </c>
      <c r="D1025" s="12">
        <v>61.332999999999998</v>
      </c>
      <c r="E1025" s="42" t="s">
        <v>61</v>
      </c>
      <c r="H1025" s="29"/>
      <c r="I1025" s="29"/>
      <c r="J1025" s="29"/>
      <c r="N1025" s="29"/>
    </row>
    <row r="1026" spans="1:14" ht="16.5" thickBot="1">
      <c r="A1026" s="32" t="s">
        <v>62</v>
      </c>
      <c r="B1026" s="12" t="s">
        <v>194</v>
      </c>
      <c r="C1026" s="12" t="s">
        <v>194</v>
      </c>
      <c r="D1026" s="12" t="s">
        <v>194</v>
      </c>
      <c r="E1026" s="42" t="s">
        <v>63</v>
      </c>
      <c r="H1026" s="29"/>
      <c r="I1026" s="29"/>
      <c r="J1026" s="29"/>
      <c r="N1026" s="29"/>
    </row>
    <row r="1027" spans="1:14" ht="16.5" thickBot="1">
      <c r="A1027" s="32" t="s">
        <v>64</v>
      </c>
      <c r="B1027" s="12" t="s">
        <v>194</v>
      </c>
      <c r="C1027" s="12" t="s">
        <v>194</v>
      </c>
      <c r="D1027" s="12" t="s">
        <v>194</v>
      </c>
      <c r="E1027" s="42" t="s">
        <v>65</v>
      </c>
      <c r="H1027" s="29"/>
      <c r="I1027" s="29"/>
      <c r="J1027" s="29"/>
      <c r="N1027" s="29"/>
    </row>
    <row r="1028" spans="1:14" ht="16.5" thickBot="1">
      <c r="A1028" s="32" t="s">
        <v>66</v>
      </c>
      <c r="B1028" s="12">
        <v>383.928</v>
      </c>
      <c r="C1028" s="12">
        <v>383.06700000000001</v>
      </c>
      <c r="D1028" s="12">
        <v>351.33100000000002</v>
      </c>
      <c r="E1028" s="42" t="s">
        <v>67</v>
      </c>
      <c r="H1028" s="29"/>
      <c r="I1028" s="29"/>
      <c r="J1028" s="29"/>
      <c r="N1028" s="29"/>
    </row>
    <row r="1029" spans="1:14" ht="16.5" thickBot="1">
      <c r="A1029" s="32" t="s">
        <v>68</v>
      </c>
      <c r="B1029" s="12">
        <v>36.774999999999999</v>
      </c>
      <c r="C1029" s="12">
        <v>36.786000000000001</v>
      </c>
      <c r="D1029" s="12">
        <v>36.826000000000001</v>
      </c>
      <c r="E1029" s="42" t="s">
        <v>69</v>
      </c>
      <c r="H1029" s="29"/>
      <c r="I1029" s="29"/>
      <c r="J1029" s="29"/>
      <c r="N1029" s="29"/>
    </row>
    <row r="1030" spans="1:14" ht="21" thickBot="1">
      <c r="A1030" s="32" t="s">
        <v>70</v>
      </c>
      <c r="B1030" s="12">
        <v>785.05499999999995</v>
      </c>
      <c r="C1030" s="12">
        <v>749.15200000000004</v>
      </c>
      <c r="D1030" s="12">
        <v>858.31600000000003</v>
      </c>
      <c r="E1030" s="42" t="s">
        <v>71</v>
      </c>
      <c r="G1030" s="77"/>
      <c r="H1030" s="77"/>
      <c r="I1030" s="29"/>
      <c r="J1030" s="29"/>
      <c r="N1030" s="29"/>
    </row>
    <row r="1031" spans="1:14" ht="16.5" thickBot="1">
      <c r="A1031" s="32" t="s">
        <v>72</v>
      </c>
      <c r="B1031" s="12">
        <v>533</v>
      </c>
      <c r="C1031" s="12">
        <v>792.827</v>
      </c>
      <c r="D1031" s="12">
        <v>379.84300000000002</v>
      </c>
      <c r="E1031" s="42" t="s">
        <v>73</v>
      </c>
      <c r="H1031" s="29"/>
      <c r="I1031" s="29"/>
      <c r="J1031" s="29"/>
      <c r="N1031" s="29"/>
    </row>
    <row r="1032" spans="1:14" ht="16.5" thickBot="1">
      <c r="A1032" s="32" t="s">
        <v>74</v>
      </c>
      <c r="B1032" s="12" t="s">
        <v>194</v>
      </c>
      <c r="C1032" s="12" t="s">
        <v>194</v>
      </c>
      <c r="D1032" s="12" t="s">
        <v>194</v>
      </c>
      <c r="E1032" s="42" t="s">
        <v>75</v>
      </c>
      <c r="H1032" s="29"/>
      <c r="I1032" s="29"/>
      <c r="J1032" s="29"/>
      <c r="N1032" s="29"/>
    </row>
    <row r="1033" spans="1:14" ht="16.5" customHeight="1" thickBot="1">
      <c r="A1033" s="32" t="s">
        <v>76</v>
      </c>
      <c r="B1033" s="12">
        <v>165.95099999999999</v>
      </c>
      <c r="C1033" s="12">
        <v>168.21</v>
      </c>
      <c r="D1033" s="12">
        <v>168.02600000000001</v>
      </c>
      <c r="E1033" s="42" t="s">
        <v>77</v>
      </c>
      <c r="G1033" s="78"/>
      <c r="H1033" s="29"/>
      <c r="I1033" s="29"/>
      <c r="J1033" s="29"/>
      <c r="N1033" s="29"/>
    </row>
    <row r="1034" spans="1:14" ht="16.5" thickBot="1">
      <c r="A1034" s="41" t="s">
        <v>155</v>
      </c>
      <c r="B1034" s="43">
        <v>3852.7269999999999</v>
      </c>
      <c r="C1034" s="43">
        <v>3706.04</v>
      </c>
      <c r="D1034" s="43">
        <f>SUM(D1012:D1033)</f>
        <v>3784.29</v>
      </c>
      <c r="E1034" s="41" t="s">
        <v>157</v>
      </c>
      <c r="H1034" s="29"/>
      <c r="I1034" s="29"/>
      <c r="J1034" s="29"/>
      <c r="N1034" s="29"/>
    </row>
    <row r="1035" spans="1:14" ht="16.5" thickBot="1">
      <c r="A1035" s="41" t="s">
        <v>156</v>
      </c>
      <c r="B1035" s="43">
        <v>93999.656000000003</v>
      </c>
      <c r="C1035" s="43">
        <v>101624.052</v>
      </c>
      <c r="D1035" s="43">
        <v>100996.303</v>
      </c>
      <c r="E1035" s="41" t="s">
        <v>158</v>
      </c>
      <c r="F1035" s="29"/>
    </row>
    <row r="1036" spans="1:14">
      <c r="B1036" s="21"/>
      <c r="C1036" s="21"/>
      <c r="D1036" s="21"/>
      <c r="F1036" s="29"/>
    </row>
    <row r="1037" spans="1:14">
      <c r="F1037" s="29"/>
    </row>
    <row r="1038" spans="1:14">
      <c r="F1038" s="29"/>
    </row>
    <row r="1039" spans="1:14">
      <c r="F1039" s="29"/>
    </row>
    <row r="1040" spans="1:14">
      <c r="F1040" s="29"/>
    </row>
    <row r="1041" spans="1:6">
      <c r="A1041" s="30" t="s">
        <v>80</v>
      </c>
      <c r="E1041" s="29" t="s">
        <v>81</v>
      </c>
      <c r="F1041" s="29"/>
    </row>
    <row r="1042" spans="1:6">
      <c r="A1042" s="30" t="s">
        <v>249</v>
      </c>
      <c r="D1042" s="115" t="s">
        <v>153</v>
      </c>
      <c r="E1042" s="115"/>
      <c r="F1042" s="29"/>
    </row>
    <row r="1043" spans="1:6" ht="16.5" thickBot="1">
      <c r="A1043" s="30" t="s">
        <v>101</v>
      </c>
      <c r="E1043" s="29" t="s">
        <v>102</v>
      </c>
      <c r="F1043" s="29"/>
    </row>
    <row r="1044" spans="1:6" ht="16.5" thickBot="1">
      <c r="A1044" s="106" t="s">
        <v>31</v>
      </c>
      <c r="B1044" s="108">
        <v>2020</v>
      </c>
      <c r="C1044" s="108">
        <v>2021</v>
      </c>
      <c r="D1044" s="108">
        <v>2022</v>
      </c>
      <c r="E1044" s="107" t="s">
        <v>32</v>
      </c>
      <c r="F1044" s="29"/>
    </row>
    <row r="1045" spans="1:6" ht="16.5" thickBot="1">
      <c r="A1045" s="32" t="s">
        <v>36</v>
      </c>
      <c r="B1045" s="12">
        <v>0.26</v>
      </c>
      <c r="C1045" s="12">
        <v>0.38</v>
      </c>
      <c r="D1045" s="12">
        <v>0.39200000000000002</v>
      </c>
      <c r="E1045" s="42" t="s">
        <v>37</v>
      </c>
    </row>
    <row r="1046" spans="1:6" ht="16.5" thickBot="1">
      <c r="A1046" s="32" t="s">
        <v>38</v>
      </c>
      <c r="B1046" s="12">
        <v>0</v>
      </c>
      <c r="C1046" s="12">
        <v>0</v>
      </c>
      <c r="D1046" s="12">
        <v>0</v>
      </c>
      <c r="E1046" s="42" t="s">
        <v>192</v>
      </c>
    </row>
    <row r="1047" spans="1:6" ht="16.5" thickBot="1">
      <c r="A1047" s="32" t="s">
        <v>39</v>
      </c>
      <c r="B1047" s="12">
        <v>0</v>
      </c>
      <c r="C1047" s="12">
        <v>0</v>
      </c>
      <c r="D1047" s="12">
        <v>0</v>
      </c>
      <c r="E1047" s="42" t="s">
        <v>40</v>
      </c>
    </row>
    <row r="1048" spans="1:6" ht="16.5" thickBot="1">
      <c r="A1048" s="32" t="s">
        <v>41</v>
      </c>
      <c r="B1048" s="12">
        <v>3.673</v>
      </c>
      <c r="C1048" s="12">
        <v>2.27</v>
      </c>
      <c r="D1048" s="12">
        <v>3.6645400000000001</v>
      </c>
      <c r="E1048" s="42" t="s">
        <v>42</v>
      </c>
    </row>
    <row r="1049" spans="1:6" ht="16.5" thickBot="1">
      <c r="A1049" s="32" t="s">
        <v>43</v>
      </c>
      <c r="B1049" s="12">
        <v>6.4130000000000003</v>
      </c>
      <c r="C1049" s="12">
        <v>5.165</v>
      </c>
      <c r="D1049" s="12">
        <v>5.6172500000000003</v>
      </c>
      <c r="E1049" s="42" t="s">
        <v>44</v>
      </c>
    </row>
    <row r="1050" spans="1:6" ht="16.5" thickBot="1">
      <c r="A1050" s="32" t="s">
        <v>45</v>
      </c>
      <c r="B1050" s="12">
        <v>0</v>
      </c>
      <c r="C1050" s="12">
        <v>0</v>
      </c>
      <c r="D1050" s="12">
        <v>0</v>
      </c>
      <c r="E1050" s="42" t="s">
        <v>46</v>
      </c>
    </row>
    <row r="1051" spans="1:6" ht="16.5" thickBot="1">
      <c r="A1051" s="32" t="s">
        <v>47</v>
      </c>
      <c r="B1051" s="12">
        <v>0</v>
      </c>
      <c r="C1051" s="12">
        <v>0</v>
      </c>
      <c r="D1051" s="12">
        <v>0</v>
      </c>
      <c r="E1051" s="42" t="s">
        <v>48</v>
      </c>
    </row>
    <row r="1052" spans="1:6" ht="16.5" thickBot="1">
      <c r="A1052" s="32" t="s">
        <v>49</v>
      </c>
      <c r="B1052" s="12">
        <v>0.13700000000000001</v>
      </c>
      <c r="C1052" s="12">
        <v>0.11797000000000001</v>
      </c>
      <c r="D1052" s="12">
        <v>0.11141</v>
      </c>
      <c r="E1052" s="42" t="s">
        <v>50</v>
      </c>
    </row>
    <row r="1053" spans="1:6" ht="16.5" thickBot="1">
      <c r="A1053" s="32" t="s">
        <v>51</v>
      </c>
      <c r="B1053" s="12">
        <v>0.74299999999999999</v>
      </c>
      <c r="C1053" s="12">
        <v>0.74429000000000001</v>
      </c>
      <c r="D1053" s="12">
        <v>0.74441999999999997</v>
      </c>
      <c r="E1053" s="42" t="s">
        <v>52</v>
      </c>
    </row>
    <row r="1054" spans="1:6" ht="16.5" thickBot="1">
      <c r="A1054" s="32" t="s">
        <v>53</v>
      </c>
      <c r="B1054" s="12">
        <v>2.629</v>
      </c>
      <c r="C1054" s="12">
        <v>3.2527199999999996</v>
      </c>
      <c r="D1054" s="12">
        <v>3.532</v>
      </c>
      <c r="E1054" s="42" t="s">
        <v>193</v>
      </c>
    </row>
    <row r="1055" spans="1:6" ht="16.5" thickBot="1">
      <c r="A1055" s="32" t="s">
        <v>54</v>
      </c>
      <c r="B1055" s="12">
        <v>0</v>
      </c>
      <c r="C1055" s="12">
        <v>0</v>
      </c>
      <c r="D1055" s="12">
        <v>0</v>
      </c>
      <c r="E1055" s="42" t="s">
        <v>55</v>
      </c>
    </row>
    <row r="1056" spans="1:6" ht="16.5" thickBot="1">
      <c r="A1056" s="32" t="s">
        <v>56</v>
      </c>
      <c r="B1056" s="12">
        <v>0.10100000000000001</v>
      </c>
      <c r="C1056" s="12">
        <v>0.10579000000000001</v>
      </c>
      <c r="D1056" s="12">
        <v>0.10621999999999999</v>
      </c>
      <c r="E1056" s="42" t="s">
        <v>57</v>
      </c>
    </row>
    <row r="1057" spans="1:7" ht="16.5" thickBot="1">
      <c r="A1057" s="32" t="s">
        <v>58</v>
      </c>
      <c r="B1057" s="12">
        <v>0.61599999999999999</v>
      </c>
      <c r="C1057" s="12">
        <v>0.94784000000000002</v>
      </c>
      <c r="D1057" s="12">
        <v>0.53370000000000006</v>
      </c>
      <c r="E1057" s="42" t="s">
        <v>59</v>
      </c>
    </row>
    <row r="1058" spans="1:7" ht="16.5" thickBot="1">
      <c r="A1058" s="32" t="s">
        <v>60</v>
      </c>
      <c r="B1058" s="12">
        <v>0.38800000000000001</v>
      </c>
      <c r="C1058" s="12">
        <v>0.35047</v>
      </c>
      <c r="D1058" s="12">
        <v>0.32063999999999998</v>
      </c>
      <c r="E1058" s="42" t="s">
        <v>61</v>
      </c>
    </row>
    <row r="1059" spans="1:7" ht="16.5" thickBot="1">
      <c r="A1059" s="32" t="s">
        <v>62</v>
      </c>
      <c r="B1059" s="12">
        <v>0</v>
      </c>
      <c r="C1059" s="12">
        <v>0</v>
      </c>
      <c r="D1059" s="12">
        <v>0</v>
      </c>
      <c r="E1059" s="42" t="s">
        <v>63</v>
      </c>
    </row>
    <row r="1060" spans="1:7" ht="16.5" thickBot="1">
      <c r="A1060" s="32" t="s">
        <v>64</v>
      </c>
      <c r="B1060" s="12">
        <v>0</v>
      </c>
      <c r="C1060" s="12">
        <v>0</v>
      </c>
      <c r="D1060" s="12">
        <v>0</v>
      </c>
      <c r="E1060" s="42" t="s">
        <v>65</v>
      </c>
    </row>
    <row r="1061" spans="1:7" ht="16.5" thickBot="1">
      <c r="A1061" s="32" t="s">
        <v>66</v>
      </c>
      <c r="B1061" s="12">
        <v>1.4239999999999999</v>
      </c>
      <c r="C1061" s="12">
        <v>1.2642100000000001</v>
      </c>
      <c r="D1061" s="12">
        <v>1.25149</v>
      </c>
      <c r="E1061" s="42" t="s">
        <v>67</v>
      </c>
    </row>
    <row r="1062" spans="1:7" ht="16.5" thickBot="1">
      <c r="A1062" s="32" t="s">
        <v>68</v>
      </c>
      <c r="B1062" s="12">
        <v>0.8</v>
      </c>
      <c r="C1062" s="12">
        <v>0.78855999999999993</v>
      </c>
      <c r="D1062" s="12">
        <v>0.73923000000000005</v>
      </c>
      <c r="E1062" s="42" t="s">
        <v>69</v>
      </c>
    </row>
    <row r="1063" spans="1:7" ht="16.5" thickBot="1">
      <c r="A1063" s="32" t="s">
        <v>70</v>
      </c>
      <c r="B1063" s="12">
        <v>4.4950000000000001</v>
      </c>
      <c r="C1063" s="12">
        <v>4.056</v>
      </c>
      <c r="D1063" s="12">
        <v>4.4398800000000005</v>
      </c>
      <c r="E1063" s="42" t="s">
        <v>71</v>
      </c>
    </row>
    <row r="1064" spans="1:7" ht="16.5" thickBot="1">
      <c r="A1064" s="32" t="s">
        <v>72</v>
      </c>
      <c r="B1064" s="12">
        <v>8</v>
      </c>
      <c r="C1064" s="12">
        <v>7.5</v>
      </c>
      <c r="D1064" s="12">
        <v>7.5</v>
      </c>
      <c r="E1064" s="42" t="s">
        <v>73</v>
      </c>
    </row>
    <row r="1065" spans="1:7" ht="16.5" thickBot="1">
      <c r="A1065" s="32" t="s">
        <v>74</v>
      </c>
      <c r="B1065" s="12">
        <v>0</v>
      </c>
      <c r="C1065" s="12">
        <v>0</v>
      </c>
      <c r="D1065" s="12">
        <v>0</v>
      </c>
      <c r="E1065" s="42" t="s">
        <v>75</v>
      </c>
    </row>
    <row r="1066" spans="1:7" ht="19.5" thickBot="1">
      <c r="A1066" s="32" t="s">
        <v>76</v>
      </c>
      <c r="B1066" s="12">
        <v>2.7759999999999998</v>
      </c>
      <c r="C1066" s="12">
        <v>10.59</v>
      </c>
      <c r="D1066" s="12">
        <v>2.8922500000000002</v>
      </c>
      <c r="E1066" s="42" t="s">
        <v>77</v>
      </c>
      <c r="G1066" s="79"/>
    </row>
    <row r="1067" spans="1:7" ht="16.5" thickBot="1">
      <c r="A1067" s="41" t="s">
        <v>155</v>
      </c>
      <c r="B1067" s="43">
        <v>32.415000000000006</v>
      </c>
      <c r="C1067" s="43">
        <v>37.532849999999996</v>
      </c>
      <c r="D1067" s="43">
        <f>SUM(D1045:D1066)</f>
        <v>31.845029999999998</v>
      </c>
      <c r="E1067" s="41" t="s">
        <v>157</v>
      </c>
    </row>
    <row r="1068" spans="1:7" ht="16.5" thickBot="1">
      <c r="A1068" s="41" t="s">
        <v>156</v>
      </c>
      <c r="B1068" s="43">
        <v>1766.42</v>
      </c>
      <c r="C1068" s="43">
        <v>1771.9443600000002</v>
      </c>
      <c r="D1068" s="43">
        <v>1830.76792</v>
      </c>
      <c r="E1068" s="41" t="s">
        <v>158</v>
      </c>
      <c r="F1068" s="29"/>
    </row>
    <row r="1069" spans="1:7">
      <c r="F1069" s="29"/>
    </row>
    <row r="1073" spans="1:8">
      <c r="A1073" s="30" t="s">
        <v>83</v>
      </c>
      <c r="E1073" s="29" t="s">
        <v>84</v>
      </c>
      <c r="F1073" s="29"/>
    </row>
    <row r="1074" spans="1:8">
      <c r="A1074" s="30" t="s">
        <v>250</v>
      </c>
      <c r="D1074" s="115" t="s">
        <v>169</v>
      </c>
      <c r="E1074" s="115"/>
      <c r="F1074" s="29"/>
    </row>
    <row r="1075" spans="1:8" ht="16.5" thickBot="1">
      <c r="A1075" s="30" t="s">
        <v>101</v>
      </c>
      <c r="E1075" s="29" t="s">
        <v>102</v>
      </c>
      <c r="F1075" s="29"/>
    </row>
    <row r="1076" spans="1:8" ht="16.5" thickBot="1">
      <c r="A1076" s="106" t="s">
        <v>31</v>
      </c>
      <c r="B1076" s="108">
        <v>2020</v>
      </c>
      <c r="C1076" s="41">
        <v>2021</v>
      </c>
      <c r="D1076" s="108">
        <v>2022</v>
      </c>
      <c r="E1076" s="107" t="s">
        <v>32</v>
      </c>
      <c r="F1076" s="29"/>
    </row>
    <row r="1077" spans="1:8" ht="16.5" thickBot="1">
      <c r="A1077" s="32" t="s">
        <v>36</v>
      </c>
      <c r="B1077" s="12" t="s">
        <v>194</v>
      </c>
      <c r="C1077" s="12" t="s">
        <v>194</v>
      </c>
      <c r="D1077" s="12" t="s">
        <v>194</v>
      </c>
      <c r="E1077" s="42" t="s">
        <v>37</v>
      </c>
    </row>
    <row r="1078" spans="1:8" ht="16.5" thickBot="1">
      <c r="A1078" s="32" t="s">
        <v>38</v>
      </c>
      <c r="B1078" s="12" t="s">
        <v>194</v>
      </c>
      <c r="C1078" s="12" t="s">
        <v>194</v>
      </c>
      <c r="D1078" s="12" t="s">
        <v>194</v>
      </c>
      <c r="E1078" s="42" t="s">
        <v>192</v>
      </c>
    </row>
    <row r="1079" spans="1:8" ht="16.5" thickBot="1">
      <c r="A1079" s="32" t="s">
        <v>39</v>
      </c>
      <c r="B1079" s="12" t="s">
        <v>194</v>
      </c>
      <c r="C1079" s="12" t="s">
        <v>194</v>
      </c>
      <c r="D1079" s="12" t="s">
        <v>194</v>
      </c>
      <c r="E1079" s="42" t="s">
        <v>40</v>
      </c>
    </row>
    <row r="1080" spans="1:8" ht="16.5" thickBot="1">
      <c r="A1080" s="32" t="s">
        <v>41</v>
      </c>
      <c r="B1080" s="12">
        <v>6.6000000000000003E-2</v>
      </c>
      <c r="C1080" s="12">
        <v>6.5420000000000006E-2</v>
      </c>
      <c r="D1080" s="12">
        <v>6.6479999999999997E-2</v>
      </c>
      <c r="E1080" s="42" t="s">
        <v>42</v>
      </c>
    </row>
    <row r="1081" spans="1:8" ht="16.5" thickBot="1">
      <c r="A1081" s="32" t="s">
        <v>43</v>
      </c>
      <c r="B1081" s="12" t="s">
        <v>194</v>
      </c>
      <c r="C1081" s="12" t="s">
        <v>194</v>
      </c>
      <c r="D1081" s="12" t="s">
        <v>194</v>
      </c>
      <c r="E1081" s="42" t="s">
        <v>44</v>
      </c>
    </row>
    <row r="1082" spans="1:8" ht="21" thickBot="1">
      <c r="A1082" s="32" t="s">
        <v>45</v>
      </c>
      <c r="B1082" s="12" t="s">
        <v>194</v>
      </c>
      <c r="C1082" s="12" t="s">
        <v>194</v>
      </c>
      <c r="D1082" s="12" t="s">
        <v>194</v>
      </c>
      <c r="E1082" s="42" t="s">
        <v>46</v>
      </c>
      <c r="G1082" s="77"/>
      <c r="H1082" s="77"/>
    </row>
    <row r="1083" spans="1:8" ht="16.5" thickBot="1">
      <c r="A1083" s="32" t="s">
        <v>47</v>
      </c>
      <c r="B1083" s="12" t="s">
        <v>194</v>
      </c>
      <c r="C1083" s="12" t="s">
        <v>194</v>
      </c>
      <c r="D1083" s="12" t="s">
        <v>194</v>
      </c>
      <c r="E1083" s="42" t="s">
        <v>48</v>
      </c>
    </row>
    <row r="1084" spans="1:8" ht="16.5" thickBot="1">
      <c r="A1084" s="32" t="s">
        <v>49</v>
      </c>
      <c r="B1084" s="12" t="s">
        <v>194</v>
      </c>
      <c r="C1084" s="12" t="s">
        <v>194</v>
      </c>
      <c r="D1084" s="12" t="s">
        <v>194</v>
      </c>
      <c r="E1084" s="42" t="s">
        <v>50</v>
      </c>
    </row>
    <row r="1085" spans="1:8" ht="16.5" thickBot="1">
      <c r="A1085" s="32" t="s">
        <v>51</v>
      </c>
      <c r="B1085" s="12" t="s">
        <v>194</v>
      </c>
      <c r="C1085" s="12" t="s">
        <v>194</v>
      </c>
      <c r="D1085" s="12" t="s">
        <v>194</v>
      </c>
      <c r="E1085" s="42" t="s">
        <v>52</v>
      </c>
    </row>
    <row r="1086" spans="1:8" ht="16.5" thickBot="1">
      <c r="A1086" s="32" t="s">
        <v>53</v>
      </c>
      <c r="B1086" s="12">
        <v>0.13800000000000001</v>
      </c>
      <c r="C1086" s="12">
        <v>0.15077000000000002</v>
      </c>
      <c r="D1086" s="12">
        <v>0.15424000000000002</v>
      </c>
      <c r="E1086" s="42" t="s">
        <v>193</v>
      </c>
    </row>
    <row r="1087" spans="1:8" ht="16.5" thickBot="1">
      <c r="A1087" s="32" t="s">
        <v>54</v>
      </c>
      <c r="B1087" s="12" t="s">
        <v>194</v>
      </c>
      <c r="C1087" s="12" t="s">
        <v>194</v>
      </c>
      <c r="D1087" s="12" t="s">
        <v>194</v>
      </c>
      <c r="E1087" s="42" t="s">
        <v>55</v>
      </c>
    </row>
    <row r="1088" spans="1:8" ht="16.5" thickBot="1">
      <c r="A1088" s="32" t="s">
        <v>56</v>
      </c>
      <c r="B1088" s="12" t="s">
        <v>194</v>
      </c>
      <c r="C1088" s="12" t="s">
        <v>194</v>
      </c>
      <c r="D1088" s="12" t="s">
        <v>194</v>
      </c>
      <c r="E1088" s="42" t="s">
        <v>57</v>
      </c>
    </row>
    <row r="1089" spans="1:9" ht="16.5" thickBot="1">
      <c r="A1089" s="32" t="s">
        <v>58</v>
      </c>
      <c r="B1089" s="12" t="s">
        <v>194</v>
      </c>
      <c r="C1089" s="12" t="s">
        <v>194</v>
      </c>
      <c r="D1089" s="12" t="s">
        <v>194</v>
      </c>
      <c r="E1089" s="42" t="s">
        <v>59</v>
      </c>
    </row>
    <row r="1090" spans="1:9" ht="16.5" thickBot="1">
      <c r="A1090" s="32" t="s">
        <v>60</v>
      </c>
      <c r="B1090" s="12" t="s">
        <v>194</v>
      </c>
      <c r="C1090" s="12" t="s">
        <v>194</v>
      </c>
      <c r="D1090" s="12" t="s">
        <v>194</v>
      </c>
      <c r="E1090" s="42" t="s">
        <v>61</v>
      </c>
    </row>
    <row r="1091" spans="1:9" ht="16.5" thickBot="1">
      <c r="A1091" s="32" t="s">
        <v>62</v>
      </c>
      <c r="B1091" s="12" t="s">
        <v>194</v>
      </c>
      <c r="C1091" s="12" t="s">
        <v>194</v>
      </c>
      <c r="D1091" s="12" t="s">
        <v>194</v>
      </c>
      <c r="E1091" s="42" t="s">
        <v>63</v>
      </c>
    </row>
    <row r="1092" spans="1:9" ht="16.5" thickBot="1">
      <c r="A1092" s="32" t="s">
        <v>64</v>
      </c>
      <c r="B1092" s="12" t="s">
        <v>194</v>
      </c>
      <c r="C1092" s="12" t="s">
        <v>194</v>
      </c>
      <c r="D1092" s="12" t="s">
        <v>194</v>
      </c>
      <c r="E1092" s="42" t="s">
        <v>65</v>
      </c>
    </row>
    <row r="1093" spans="1:9" ht="16.5" thickBot="1">
      <c r="A1093" s="32" t="s">
        <v>66</v>
      </c>
      <c r="B1093" s="12" t="s">
        <v>194</v>
      </c>
      <c r="C1093" s="12" t="s">
        <v>194</v>
      </c>
      <c r="D1093" s="12" t="s">
        <v>194</v>
      </c>
      <c r="E1093" s="42" t="s">
        <v>67</v>
      </c>
    </row>
    <row r="1094" spans="1:9" ht="16.5" thickBot="1">
      <c r="A1094" s="32" t="s">
        <v>68</v>
      </c>
      <c r="B1094" s="12" t="s">
        <v>194</v>
      </c>
      <c r="C1094" s="12" t="s">
        <v>194</v>
      </c>
      <c r="D1094" s="12" t="s">
        <v>194</v>
      </c>
      <c r="E1094" s="42" t="s">
        <v>69</v>
      </c>
    </row>
    <row r="1095" spans="1:9" ht="16.5" thickBot="1">
      <c r="A1095" s="32" t="s">
        <v>70</v>
      </c>
      <c r="B1095" s="12">
        <v>0.113</v>
      </c>
      <c r="C1095" s="12">
        <v>0.11616</v>
      </c>
      <c r="D1095" s="12">
        <v>0.10546999999999999</v>
      </c>
      <c r="E1095" s="42" t="s">
        <v>71</v>
      </c>
      <c r="G1095" s="93"/>
      <c r="H1095" s="93"/>
      <c r="I1095" s="93"/>
    </row>
    <row r="1096" spans="1:9" ht="16.5" thickBot="1">
      <c r="A1096" s="32" t="s">
        <v>72</v>
      </c>
      <c r="B1096" s="12">
        <v>5.8999999999999997E-2</v>
      </c>
      <c r="C1096" s="12">
        <v>5.5490000000000005E-2</v>
      </c>
      <c r="D1096" s="12">
        <v>4.9320000000000003E-2</v>
      </c>
      <c r="E1096" s="42" t="s">
        <v>73</v>
      </c>
    </row>
    <row r="1097" spans="1:9" ht="16.5" thickBot="1">
      <c r="A1097" s="32" t="s">
        <v>74</v>
      </c>
      <c r="B1097" s="12" t="s">
        <v>194</v>
      </c>
      <c r="C1097" s="12" t="s">
        <v>194</v>
      </c>
      <c r="D1097" s="12" t="s">
        <v>194</v>
      </c>
      <c r="E1097" s="42" t="s">
        <v>75</v>
      </c>
    </row>
    <row r="1098" spans="1:9" ht="16.5" thickBot="1">
      <c r="A1098" s="32" t="s">
        <v>76</v>
      </c>
      <c r="B1098" s="12" t="s">
        <v>194</v>
      </c>
      <c r="C1098" s="12" t="s">
        <v>194</v>
      </c>
      <c r="D1098" s="12" t="s">
        <v>194</v>
      </c>
      <c r="E1098" s="42" t="s">
        <v>77</v>
      </c>
    </row>
    <row r="1099" spans="1:9" ht="16.5" thickBot="1">
      <c r="A1099" s="41" t="s">
        <v>155</v>
      </c>
      <c r="B1099" s="43">
        <v>0.376</v>
      </c>
      <c r="C1099" s="43">
        <v>0.38784000000000002</v>
      </c>
      <c r="D1099" s="43">
        <f>SUM(D1077:D1098)</f>
        <v>0.37551000000000001</v>
      </c>
      <c r="E1099" s="41" t="s">
        <v>157</v>
      </c>
    </row>
    <row r="1100" spans="1:9" ht="16.5" thickBot="1">
      <c r="A1100" s="41" t="s">
        <v>156</v>
      </c>
      <c r="B1100" s="43">
        <v>62.165999999999997</v>
      </c>
      <c r="C1100" s="43">
        <v>65.046230000000008</v>
      </c>
      <c r="D1100" s="43">
        <v>65.063469999999995</v>
      </c>
      <c r="E1100" s="41" t="s">
        <v>158</v>
      </c>
      <c r="F1100" s="29"/>
    </row>
  </sheetData>
  <mergeCells count="42">
    <mergeCell ref="J59:K59"/>
    <mergeCell ref="H58:K58"/>
    <mergeCell ref="D1074:E1074"/>
    <mergeCell ref="D678:E678"/>
    <mergeCell ref="D708:E708"/>
    <mergeCell ref="D766:E766"/>
    <mergeCell ref="D737:E737"/>
    <mergeCell ref="I979:K979"/>
    <mergeCell ref="D1042:E1042"/>
    <mergeCell ref="C525:E525"/>
    <mergeCell ref="C558:E558"/>
    <mergeCell ref="K981:K982"/>
    <mergeCell ref="D949:E949"/>
    <mergeCell ref="D856:E856"/>
    <mergeCell ref="H981:J981"/>
    <mergeCell ref="D916:E916"/>
    <mergeCell ref="C885:E885"/>
    <mergeCell ref="K60:K61"/>
    <mergeCell ref="H60:J60"/>
    <mergeCell ref="C123:E123"/>
    <mergeCell ref="B60:D60"/>
    <mergeCell ref="A1006:B1006"/>
    <mergeCell ref="C154:E154"/>
    <mergeCell ref="C310:E310"/>
    <mergeCell ref="C368:E368"/>
    <mergeCell ref="C400:E400"/>
    <mergeCell ref="A981:A982"/>
    <mergeCell ref="C458:E458"/>
    <mergeCell ref="C493:E493"/>
    <mergeCell ref="C186:E186"/>
    <mergeCell ref="B247:E247"/>
    <mergeCell ref="B278:E278"/>
    <mergeCell ref="C216:E216"/>
    <mergeCell ref="C339:E339"/>
    <mergeCell ref="D825:E825"/>
    <mergeCell ref="B981:D981"/>
    <mergeCell ref="E981:G981"/>
    <mergeCell ref="A1:D1"/>
    <mergeCell ref="C2:E2"/>
    <mergeCell ref="E60:G60"/>
    <mergeCell ref="C3:E3"/>
    <mergeCell ref="A60:A6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الإنتاج الحيواني (ج 125-160)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Abdullahi</cp:lastModifiedBy>
  <dcterms:created xsi:type="dcterms:W3CDTF">2018-08-29T14:11:19Z</dcterms:created>
  <dcterms:modified xsi:type="dcterms:W3CDTF">2024-11-03T12:35:07Z</dcterms:modified>
</cp:coreProperties>
</file>